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defaultThemeVersion="124226"/>
  <workbookProtection workbookPassword="B5A2" lockStructure="1"/>
  <bookViews>
    <workbookView xWindow="28845" yWindow="75" windowWidth="28230" windowHeight="12330" tabRatio="911"/>
  </bookViews>
  <sheets>
    <sheet name="Intro" sheetId="223" r:id="rId1"/>
    <sheet name="1. SoCI" sheetId="5" r:id="rId2"/>
    <sheet name="2. SoFP" sheetId="6" r:id="rId3"/>
    <sheet name="3. SOCIE" sheetId="7" r:id="rId4"/>
    <sheet name="4. CF" sheetId="8" r:id="rId5"/>
    <sheet name="5. Op Inc (class)" sheetId="9" r:id="rId6"/>
    <sheet name="6. Op Inc (type)" sheetId="10" r:id="rId7"/>
    <sheet name="7. Op Exp" sheetId="11" r:id="rId8"/>
    <sheet name="8. Staff" sheetId="13" r:id="rId9"/>
    <sheet name="9. Op Misc" sheetId="128" r:id="rId10"/>
    <sheet name="10. Corp Tax" sheetId="133" r:id="rId11"/>
    <sheet name="11. Finance" sheetId="14" r:id="rId12"/>
    <sheet name="12. Impairments" sheetId="167" r:id="rId13"/>
    <sheet name="13. Intangibles" sheetId="15" r:id="rId14"/>
    <sheet name="14. PPE" sheetId="175" r:id="rId15"/>
    <sheet name="15. NCA misc" sheetId="117" r:id="rId16"/>
    <sheet name="16. Investments" sheetId="18" r:id="rId17"/>
    <sheet name="17. AHFS" sheetId="120" r:id="rId18"/>
    <sheet name="18. Other Assets" sheetId="169" r:id="rId19"/>
    <sheet name="19. Inventory" sheetId="168" r:id="rId20"/>
    <sheet name="20. Receivables" sheetId="19" r:id="rId21"/>
    <sheet name="21. CCE" sheetId="26" r:id="rId22"/>
    <sheet name="22. Trade Payables" sheetId="20" r:id="rId23"/>
    <sheet name="23. Borrowings" sheetId="21" r:id="rId24"/>
    <sheet name="24. Other Liabilities" sheetId="170" r:id="rId25"/>
    <sheet name="25. Provisions and CL" sheetId="22" r:id="rId26"/>
    <sheet name="26. Revaluation Reserve" sheetId="122" r:id="rId27"/>
    <sheet name="27. RP" sheetId="27" r:id="rId28"/>
    <sheet name="28. C&amp;O" sheetId="171" r:id="rId29"/>
    <sheet name="29. PFI (on-SoFP)" sheetId="173" r:id="rId30"/>
    <sheet name="30. PFI (off-SoFP)" sheetId="28" r:id="rId31"/>
    <sheet name="32. FI 1" sheetId="30" r:id="rId32"/>
    <sheet name="33. FI 2" sheetId="31" r:id="rId33"/>
    <sheet name="34. Pensions" sheetId="116" r:id="rId34"/>
    <sheet name="35. Losses + Special Payments" sheetId="47" r:id="rId35"/>
  </sheets>
  <externalReferences>
    <externalReference r:id="rId36"/>
  </externalReferences>
  <definedNames>
    <definedName name="_xlnm._FilterDatabase" localSheetId="12" hidden="1">'12. Impairments'!#REF!</definedName>
    <definedName name="ComparativeFY">#REF!</definedName>
    <definedName name="comparativestartyear">#REF!</definedName>
    <definedName name="ComparativeYear">#REF!</definedName>
    <definedName name="ComparativeYearEnd">#REF!</definedName>
    <definedName name="ComparativeYearStart">#REF!</definedName>
    <definedName name="Conf4">#REF!</definedName>
    <definedName name="Conf5">#REF!</definedName>
    <definedName name="CurrentFY">#REF!</definedName>
    <definedName name="CurrentYear">#REF!</definedName>
    <definedName name="CurrentYearEnd">#REF!</definedName>
    <definedName name="CurrentYearStart">#REF!</definedName>
    <definedName name="DoA">#REF!</definedName>
    <definedName name="ERRORTYPES" comment="Enumeration of error types handled in VBA">[1]ErrorTypes!$A$2:$A$15</definedName>
    <definedName name="FTData">#REF!</definedName>
    <definedName name="FTLIST">#REF!</definedName>
    <definedName name="iTitle">'1. SoCI'!$B$3</definedName>
    <definedName name="JOCPOINTS">#REF!</definedName>
    <definedName name="MARSIDList">#REF!</definedName>
    <definedName name="NextFY">#REF!</definedName>
    <definedName name="PrecomparativeFY">#REF!</definedName>
    <definedName name="_xlnm.Print_Area" localSheetId="1">'1. SoCI'!$B$1:$G$56</definedName>
    <definedName name="_xlnm.Print_Area" localSheetId="10">'10. Corp Tax'!$B$1:$F$30</definedName>
    <definedName name="_xlnm.Print_Area" localSheetId="11">'11. Finance'!$B$1:$I$50</definedName>
    <definedName name="_xlnm.Print_Area" localSheetId="12">'12. Impairments'!$B$1:$W$28</definedName>
    <definedName name="_xlnm.Print_Area" localSheetId="13">'13. Intangibles'!$B$1:$O$89</definedName>
    <definedName name="_xlnm.Print_Area" localSheetId="14">'14. PPE'!$B$1:$N$112</definedName>
    <definedName name="_xlnm.Print_Area" localSheetId="15">'15. NCA misc'!$B$1:$N$35</definedName>
    <definedName name="_xlnm.Print_Area" localSheetId="16">'16. Investments'!$B$1:$L$88</definedName>
    <definedName name="_xlnm.Print_Area" localSheetId="17">'17. AHFS'!$B$1:$F$61</definedName>
    <definedName name="_xlnm.Print_Area" localSheetId="18">'18. Other Assets'!$B$1:$G$35</definedName>
    <definedName name="_xlnm.Print_Area" localSheetId="19">'19. Inventory'!$B$1:$L$56</definedName>
    <definedName name="_xlnm.Print_Area" localSheetId="2">'2. SoFP'!$B$1:$H$57</definedName>
    <definedName name="_xlnm.Print_Area" localSheetId="20">'20. Receivables'!$B$1:$S$151</definedName>
    <definedName name="_xlnm.Print_Area" localSheetId="21">'21. CCE'!$B$1:$H$45</definedName>
    <definedName name="_xlnm.Print_Area" localSheetId="22">'22. Trade Payables'!$B$1:$S$51</definedName>
    <definedName name="_xlnm.Print_Area" localSheetId="23">'23. Borrowings'!$B$1:$G$34</definedName>
    <definedName name="_xlnm.Print_Area" localSheetId="24">'24. Other Liabilities'!$B$1:$K$48</definedName>
    <definedName name="_xlnm.Print_Area" localSheetId="25">'25. Provisions and CL'!$B$1:$O$93</definedName>
    <definedName name="_xlnm.Print_Area" localSheetId="26">'26. Revaluation Reserve'!$B$1:$I$51</definedName>
    <definedName name="_xlnm.Print_Area" localSheetId="27">'27. RP'!$B$1:$F$70</definedName>
    <definedName name="_xlnm.Print_Area" localSheetId="28">'28. C&amp;O'!$B$1:$I$65</definedName>
    <definedName name="_xlnm.Print_Area" localSheetId="29">'29. PFI (on-SoFP)'!$B$1:$J$35</definedName>
    <definedName name="_xlnm.Print_Area" localSheetId="3">'3. SOCIE'!$B$1:$M$78</definedName>
    <definedName name="_xlnm.Print_Area" localSheetId="30">'30. PFI (off-SoFP)'!$B$1:$I$30</definedName>
    <definedName name="_xlnm.Print_Area" localSheetId="31">'32. FI 1'!$B$1:$I$75</definedName>
    <definedName name="_xlnm.Print_Area" localSheetId="32">'33. FI 2'!$B$1:$F$28</definedName>
    <definedName name="_xlnm.Print_Area" localSheetId="33">'34. Pensions'!$B$1:$F$69</definedName>
    <definedName name="_xlnm.Print_Area" localSheetId="34">'35. Losses + Special Payments'!$B$1:$H$62</definedName>
    <definedName name="_xlnm.Print_Area" localSheetId="4">'4. CF'!$B:$G</definedName>
    <definedName name="_xlnm.Print_Area" localSheetId="5">'5. Op Inc (class)'!$B$1:$I$70</definedName>
    <definedName name="_xlnm.Print_Area" localSheetId="6">'6. Op Inc (type)'!$B$1:$F$70</definedName>
    <definedName name="_xlnm.Print_Area" localSheetId="7">'7. Op Exp'!$B$1:$F$82</definedName>
    <definedName name="_xlnm.Print_Area" localSheetId="8">'8. Staff'!$B$1:$J$87</definedName>
    <definedName name="_xlnm.Print_Area" localSheetId="9">'9. Op Misc'!$B$1:$R$90</definedName>
    <definedName name="SelectedFT">#REF!</definedName>
    <definedName name="SelectedMARSID">#REF!</definedName>
    <definedName name="SelectedNHSCode">#REF!</definedName>
    <definedName name="ShowStartUpForm">FALSE</definedName>
    <definedName name="SysVersion">#REF!</definedName>
    <definedName name="VALIDATIONERRORS">#REF!</definedName>
    <definedName name="Z_E4F26FFA_5313_49C9_9365_CBA576C57791_.wvu.Rows" localSheetId="2" hidden="1">'2. SoFP'!$60:$60</definedName>
    <definedName name="Z_E4F26FFA_5313_49C9_9365_CBA576C57791_.wvu.Rows" localSheetId="30" hidden="1">'30. PFI (off-SoFP)'!#REF!</definedName>
  </definedNames>
  <calcPr calcId="145621"/>
  <customWorkbookViews>
    <customWorkbookView name="Jonathan.Brown - Personal View" guid="{E4F26FFA-5313-49C9-9365-CBA576C57791}" mergeInterval="0" personalView="1" maximized="1" windowWidth="1276" windowHeight="832" tabRatio="931" activeSheetId="38"/>
  </customWorkbookViews>
</workbook>
</file>

<file path=xl/calcChain.xml><?xml version="1.0" encoding="utf-8"?>
<calcChain xmlns="http://schemas.openxmlformats.org/spreadsheetml/2006/main">
  <c r="E40" i="6" l="1"/>
  <c r="F40" i="6"/>
  <c r="D40" i="6"/>
  <c r="E31" i="6"/>
  <c r="F31" i="6"/>
  <c r="D31" i="6"/>
  <c r="D12" i="6"/>
  <c r="K22" i="7"/>
  <c r="D54" i="171"/>
  <c r="D60" i="171" s="1"/>
  <c r="D61" i="171" s="1"/>
  <c r="D43" i="171"/>
  <c r="D49" i="171" s="1"/>
  <c r="D50" i="171" s="1"/>
  <c r="D32" i="171"/>
  <c r="D38" i="171" s="1"/>
  <c r="D39" i="171" s="1"/>
  <c r="D21" i="171"/>
  <c r="D27" i="171" s="1"/>
  <c r="D28" i="171" s="1"/>
  <c r="M58" i="22"/>
  <c r="C31" i="170"/>
  <c r="C21" i="170"/>
  <c r="C17" i="15" l="1"/>
  <c r="C17" i="175"/>
  <c r="C27" i="128"/>
  <c r="C12" i="13"/>
  <c r="C36" i="11"/>
  <c r="D47" i="10"/>
  <c r="C55" i="10"/>
  <c r="C56" i="10"/>
  <c r="C57" i="10"/>
  <c r="C47" i="10"/>
  <c r="D53" i="7"/>
  <c r="C20" i="30"/>
  <c r="C33" i="30"/>
  <c r="C63" i="30"/>
  <c r="C49" i="30"/>
  <c r="C31" i="168"/>
  <c r="C54" i="168"/>
  <c r="J42" i="168"/>
  <c r="J55" i="168" s="1"/>
  <c r="F41" i="18"/>
  <c r="G41" i="18"/>
  <c r="C116" i="19" l="1"/>
  <c r="C110" i="19"/>
  <c r="C112" i="19" s="1"/>
  <c r="C103" i="19"/>
  <c r="C136" i="19" l="1"/>
  <c r="C138" i="19" s="1"/>
  <c r="C52" i="19"/>
  <c r="C123" i="19"/>
  <c r="C125" i="19" s="1"/>
  <c r="C129" i="19"/>
  <c r="D81" i="13" l="1"/>
  <c r="C81" i="13"/>
  <c r="J58" i="22" l="1"/>
  <c r="J69" i="22" s="1"/>
  <c r="D17" i="22"/>
  <c r="C17" i="22"/>
  <c r="C51" i="168"/>
  <c r="C50" i="168"/>
  <c r="C49" i="168"/>
  <c r="C48" i="168"/>
  <c r="C47" i="168"/>
  <c r="C46" i="168"/>
  <c r="C45" i="168"/>
  <c r="C44" i="168"/>
  <c r="C41" i="168"/>
  <c r="C39" i="168"/>
  <c r="C30" i="168"/>
  <c r="C28" i="168"/>
  <c r="C27" i="168"/>
  <c r="C26" i="168"/>
  <c r="C25" i="168"/>
  <c r="C24" i="168"/>
  <c r="C23" i="168"/>
  <c r="C22" i="168"/>
  <c r="C21" i="168"/>
  <c r="C17" i="168"/>
  <c r="C16" i="168"/>
  <c r="J77" i="175"/>
  <c r="J87" i="175" s="1"/>
  <c r="J33" i="175" s="1"/>
  <c r="J37" i="175" s="1"/>
  <c r="J59" i="175"/>
  <c r="J72" i="175" s="1"/>
  <c r="J11" i="175" s="1"/>
  <c r="J15" i="175" s="1"/>
  <c r="J31" i="175" s="1"/>
  <c r="J34" i="175"/>
  <c r="J59" i="15"/>
  <c r="J73" i="15" s="1"/>
  <c r="J53" i="7"/>
  <c r="J77" i="7" s="1"/>
  <c r="J12" i="7" s="1"/>
  <c r="J15" i="7" s="1"/>
  <c r="F51" i="6"/>
  <c r="J15" i="128"/>
  <c r="H14" i="128"/>
  <c r="H13" i="128"/>
  <c r="H12" i="128"/>
  <c r="J11" i="15"/>
  <c r="J15" i="15" s="1"/>
  <c r="J34" i="15"/>
  <c r="J78" i="15"/>
  <c r="J88" i="15" s="1"/>
  <c r="J33" i="15" s="1"/>
  <c r="J37" i="15" s="1"/>
  <c r="J50" i="15" s="1"/>
  <c r="C53" i="168"/>
  <c r="C33" i="11" l="1"/>
  <c r="J50" i="175"/>
  <c r="J111" i="175"/>
  <c r="J105" i="175" s="1"/>
  <c r="J44" i="7"/>
  <c r="D51" i="6" s="1"/>
  <c r="E51" i="6"/>
  <c r="J31" i="15"/>
  <c r="J27" i="22"/>
  <c r="J31" i="22" s="1"/>
  <c r="J73" i="22"/>
  <c r="J74" i="22" s="1"/>
  <c r="J99" i="175"/>
  <c r="J93" i="175" s="1"/>
  <c r="F17" i="22" l="1"/>
  <c r="J43" i="22"/>
  <c r="J47" i="22" s="1"/>
  <c r="J48" i="22" s="1"/>
  <c r="E17" i="22" s="1"/>
  <c r="D52" i="19"/>
  <c r="D129" i="19"/>
  <c r="D136" i="19" s="1"/>
  <c r="D138" i="19" s="1"/>
  <c r="D116" i="19"/>
  <c r="D123" i="19" s="1"/>
  <c r="D125" i="19" s="1"/>
  <c r="D103" i="19"/>
  <c r="C49" i="171"/>
  <c r="C50" i="171" s="1"/>
  <c r="C43" i="171"/>
  <c r="C32" i="171"/>
  <c r="C21" i="171"/>
  <c r="D30" i="21"/>
  <c r="D20" i="14"/>
  <c r="C20" i="14"/>
  <c r="C27" i="171" l="1"/>
  <c r="C28" i="171" s="1"/>
  <c r="C38" i="171"/>
  <c r="C54" i="171"/>
  <c r="C60" i="171" s="1"/>
  <c r="C61" i="171" s="1"/>
  <c r="C23" i="14"/>
  <c r="C28" i="19" l="1"/>
  <c r="H44" i="13"/>
  <c r="G44" i="13"/>
  <c r="E44" i="13"/>
  <c r="D44" i="13"/>
  <c r="D33" i="128" l="1"/>
  <c r="D39" i="128"/>
  <c r="D45" i="128"/>
  <c r="D27" i="128"/>
  <c r="C39" i="128" l="1"/>
  <c r="C33" i="128"/>
  <c r="C45" i="128"/>
  <c r="C36" i="9" l="1"/>
  <c r="C17" i="122" l="1"/>
  <c r="G20" i="7" s="1"/>
  <c r="C34" i="22"/>
  <c r="C40" i="15"/>
  <c r="C18" i="15"/>
  <c r="C40" i="175"/>
  <c r="C18" i="175"/>
  <c r="K20" i="7" l="1"/>
  <c r="C20" i="7" s="1"/>
  <c r="F23" i="13" l="1"/>
  <c r="C23" i="13" l="1"/>
  <c r="D57" i="10" l="1"/>
  <c r="D56" i="10"/>
  <c r="D55" i="10"/>
  <c r="C19" i="13" l="1"/>
  <c r="C26" i="13"/>
  <c r="C22" i="13"/>
  <c r="C17" i="13"/>
  <c r="C13" i="13"/>
  <c r="C18" i="13"/>
  <c r="C14" i="13"/>
  <c r="C15" i="13"/>
  <c r="C16" i="13"/>
  <c r="C39" i="7" l="1"/>
  <c r="D54" i="8" s="1"/>
  <c r="D47" i="14" l="1"/>
  <c r="D49" i="14" s="1"/>
  <c r="D31" i="21" l="1"/>
  <c r="E32" i="26" l="1"/>
  <c r="C32" i="26"/>
  <c r="E33" i="26"/>
  <c r="C33" i="26"/>
  <c r="F17" i="167"/>
  <c r="F15" i="167"/>
  <c r="G25" i="167"/>
  <c r="C15" i="167"/>
  <c r="D25" i="167"/>
  <c r="F18" i="167"/>
  <c r="F16" i="167" l="1"/>
  <c r="C14" i="167"/>
  <c r="C18" i="167"/>
  <c r="E25" i="167"/>
  <c r="H25" i="167"/>
  <c r="C17" i="167"/>
  <c r="C19" i="167"/>
  <c r="F19" i="167"/>
  <c r="H20" i="167"/>
  <c r="F13" i="167"/>
  <c r="G20" i="167"/>
  <c r="F14" i="167"/>
  <c r="F20" i="167" s="1"/>
  <c r="E20" i="167"/>
  <c r="C13" i="167"/>
  <c r="C25" i="167" s="1"/>
  <c r="D20" i="167"/>
  <c r="C16" i="167"/>
  <c r="C20" i="167" l="1"/>
  <c r="C26" i="167" s="1"/>
  <c r="D26" i="167"/>
  <c r="E26" i="167"/>
  <c r="G26" i="167"/>
  <c r="H26" i="167"/>
  <c r="C19" i="28" l="1"/>
  <c r="C18" i="28"/>
  <c r="D28" i="31" l="1"/>
  <c r="C28" i="31"/>
  <c r="D17" i="31"/>
  <c r="C17" i="31"/>
  <c r="E34" i="30" l="1"/>
  <c r="F34" i="30"/>
  <c r="G34" i="30"/>
  <c r="D34" i="30"/>
  <c r="C18" i="30"/>
  <c r="E21" i="30"/>
  <c r="F21" i="30"/>
  <c r="G21" i="30"/>
  <c r="D21" i="30"/>
  <c r="D33" i="11" l="1"/>
  <c r="D36" i="11"/>
  <c r="C44" i="116" l="1"/>
  <c r="C43" i="116"/>
  <c r="D64" i="116" l="1"/>
  <c r="D65" i="116"/>
  <c r="D66" i="116"/>
  <c r="D67" i="116"/>
  <c r="C67" i="116"/>
  <c r="C66" i="116"/>
  <c r="C64" i="116"/>
  <c r="C65" i="116"/>
  <c r="E55" i="7" l="1"/>
  <c r="C94" i="175" l="1"/>
  <c r="C72" i="22"/>
  <c r="C46" i="22"/>
  <c r="C36" i="22"/>
  <c r="H66" i="7" l="1"/>
  <c r="H32" i="7"/>
  <c r="E41" i="122" l="1"/>
  <c r="D41" i="122"/>
  <c r="E19" i="122"/>
  <c r="D19" i="122"/>
  <c r="C76" i="15" l="1"/>
  <c r="C77" i="15"/>
  <c r="C79" i="15"/>
  <c r="C80" i="15"/>
  <c r="C84" i="15"/>
  <c r="C85" i="15"/>
  <c r="C86" i="15"/>
  <c r="C87" i="15"/>
  <c r="C75" i="15"/>
  <c r="C58" i="15"/>
  <c r="C61" i="15"/>
  <c r="C62" i="15"/>
  <c r="C63" i="15"/>
  <c r="C64" i="15"/>
  <c r="C65" i="15"/>
  <c r="C66" i="15"/>
  <c r="C69" i="15"/>
  <c r="C70" i="15"/>
  <c r="C71" i="15"/>
  <c r="C72" i="15"/>
  <c r="C56" i="15"/>
  <c r="C35" i="15"/>
  <c r="C36" i="15"/>
  <c r="C38" i="15"/>
  <c r="C39" i="15"/>
  <c r="C46" i="15"/>
  <c r="C47" i="15"/>
  <c r="C48" i="15"/>
  <c r="C49" i="15"/>
  <c r="C12" i="15"/>
  <c r="C13" i="15"/>
  <c r="C14" i="15"/>
  <c r="C19" i="15"/>
  <c r="C20" i="15"/>
  <c r="C21" i="15"/>
  <c r="C22" i="15"/>
  <c r="C27" i="15"/>
  <c r="C28" i="15"/>
  <c r="C29" i="15"/>
  <c r="C30" i="15"/>
  <c r="M34" i="15"/>
  <c r="M78" i="15"/>
  <c r="C20" i="168"/>
  <c r="C33" i="22" l="1"/>
  <c r="C35" i="22"/>
  <c r="C32" i="11" s="1"/>
  <c r="C37" i="22"/>
  <c r="C38" i="22"/>
  <c r="C39" i="22"/>
  <c r="C40" i="22"/>
  <c r="C41" i="22"/>
  <c r="C28" i="22"/>
  <c r="C29" i="22"/>
  <c r="C30" i="22"/>
  <c r="C60" i="22"/>
  <c r="C61" i="22"/>
  <c r="C62" i="22"/>
  <c r="C63" i="22"/>
  <c r="C64" i="22"/>
  <c r="C65" i="22"/>
  <c r="C66" i="22"/>
  <c r="C67" i="22"/>
  <c r="C57" i="22"/>
  <c r="C54" i="22"/>
  <c r="M26" i="22"/>
  <c r="M53" i="22"/>
  <c r="E22" i="5" l="1"/>
  <c r="D22" i="5" l="1"/>
  <c r="H21" i="13" l="1"/>
  <c r="H24" i="13" s="1"/>
  <c r="C70" i="7"/>
  <c r="C71" i="7"/>
  <c r="C72" i="7"/>
  <c r="C73" i="7"/>
  <c r="C74" i="7"/>
  <c r="C36" i="7"/>
  <c r="C37" i="7"/>
  <c r="C38" i="7"/>
  <c r="C40" i="7"/>
  <c r="C41" i="7"/>
  <c r="D32" i="26"/>
  <c r="C34" i="169"/>
  <c r="E47" i="170" l="1"/>
  <c r="E41" i="170"/>
  <c r="C47" i="170"/>
  <c r="D47" i="170"/>
  <c r="D41" i="170"/>
  <c r="C41" i="15"/>
  <c r="C42" i="11" s="1"/>
  <c r="C69" i="7"/>
  <c r="C26" i="169"/>
  <c r="C41" i="170"/>
  <c r="C35" i="7"/>
  <c r="C18" i="7"/>
  <c r="D29" i="5" s="1"/>
  <c r="C29" i="7"/>
  <c r="C81" i="15"/>
  <c r="D42" i="11" s="1"/>
  <c r="M88" i="15"/>
  <c r="C63" i="7"/>
  <c r="D31" i="26"/>
  <c r="D20" i="26" s="1"/>
  <c r="D34" i="26" l="1"/>
  <c r="C20" i="22"/>
  <c r="C45" i="22"/>
  <c r="K43" i="7"/>
  <c r="M33" i="15"/>
  <c r="E21" i="13" l="1"/>
  <c r="E24" i="13" s="1"/>
  <c r="C43" i="7"/>
  <c r="M37" i="15"/>
  <c r="K76" i="7"/>
  <c r="C76" i="7" s="1"/>
  <c r="C20" i="13" l="1"/>
  <c r="M50" i="15"/>
  <c r="D21" i="13"/>
  <c r="D24" i="13" s="1"/>
  <c r="H95" i="19" l="1"/>
  <c r="H88" i="19"/>
  <c r="G88" i="19"/>
  <c r="G95" i="19"/>
  <c r="E11" i="19"/>
  <c r="E13" i="169"/>
  <c r="F19" i="6" s="1"/>
  <c r="C42" i="122"/>
  <c r="G57" i="7" s="1"/>
  <c r="C20" i="122"/>
  <c r="G23" i="7" s="1"/>
  <c r="K23" i="7" l="1"/>
  <c r="C23" i="7" s="1"/>
  <c r="K57" i="7"/>
  <c r="C57" i="7" s="1"/>
  <c r="E34" i="15"/>
  <c r="F34" i="15"/>
  <c r="G34" i="15"/>
  <c r="H34" i="15"/>
  <c r="I34" i="15"/>
  <c r="K34" i="15"/>
  <c r="L34" i="15"/>
  <c r="D34" i="15"/>
  <c r="E34" i="175"/>
  <c r="F34" i="175"/>
  <c r="G34" i="175"/>
  <c r="H34" i="175"/>
  <c r="I34" i="175"/>
  <c r="K34" i="175"/>
  <c r="D34" i="175"/>
  <c r="C12" i="175"/>
  <c r="C34" i="175" l="1"/>
  <c r="C34" i="15"/>
  <c r="C45" i="175"/>
  <c r="C43" i="175"/>
  <c r="C45" i="15"/>
  <c r="C43" i="15"/>
  <c r="C25" i="15"/>
  <c r="C23" i="15"/>
  <c r="F42" i="13" l="1"/>
  <c r="C42" i="13"/>
  <c r="C47" i="122" l="1"/>
  <c r="G65" i="7" s="1"/>
  <c r="C65" i="7" s="1"/>
  <c r="C25" i="122"/>
  <c r="G31" i="7" s="1"/>
  <c r="C31" i="7" s="1"/>
  <c r="E17" i="7"/>
  <c r="D19" i="22" l="1"/>
  <c r="D18" i="22"/>
  <c r="D16" i="22"/>
  <c r="D15" i="22"/>
  <c r="D14" i="22"/>
  <c r="D13" i="22"/>
  <c r="D12" i="22"/>
  <c r="D11" i="22"/>
  <c r="D84" i="128" l="1"/>
  <c r="C84" i="128"/>
  <c r="D85" i="128" l="1"/>
  <c r="C85" i="128"/>
  <c r="D64" i="30" l="1"/>
  <c r="E64" i="30"/>
  <c r="D50" i="30"/>
  <c r="E50" i="30"/>
  <c r="C16" i="15" l="1"/>
  <c r="C20" i="175" l="1"/>
  <c r="C63" i="175"/>
  <c r="F15" i="26" l="1"/>
  <c r="F31" i="26"/>
  <c r="F20" i="26" s="1"/>
  <c r="C60" i="15"/>
  <c r="C56" i="22"/>
  <c r="C59" i="22"/>
  <c r="C43" i="168"/>
  <c r="F55" i="6"/>
  <c r="F20" i="13" l="1"/>
  <c r="G21" i="13"/>
  <c r="G24" i="13" s="1"/>
  <c r="E58" i="19"/>
  <c r="F17" i="6" s="1"/>
  <c r="E33" i="21"/>
  <c r="F39" i="6" s="1"/>
  <c r="E26" i="169"/>
  <c r="F18" i="6" s="1"/>
  <c r="F32" i="26"/>
  <c r="F34" i="26" s="1"/>
  <c r="D31" i="170"/>
  <c r="D26" i="169"/>
  <c r="D34" i="169"/>
  <c r="D21" i="170"/>
  <c r="E28" i="20"/>
  <c r="F29" i="6" s="1"/>
  <c r="E21" i="170"/>
  <c r="F33" i="6" s="1"/>
  <c r="E42" i="20"/>
  <c r="F38" i="6" s="1"/>
  <c r="D42" i="20"/>
  <c r="E31" i="170"/>
  <c r="F42" i="6" s="1"/>
  <c r="D12" i="26"/>
  <c r="D15" i="26" s="1"/>
  <c r="D19" i="26" s="1"/>
  <c r="F19" i="26"/>
  <c r="E50" i="8"/>
  <c r="D23" i="14"/>
  <c r="E34" i="169"/>
  <c r="F24" i="6" s="1"/>
  <c r="E24" i="21"/>
  <c r="F30" i="6" s="1"/>
  <c r="E35" i="19"/>
  <c r="F23" i="6" s="1"/>
  <c r="J15" i="168"/>
  <c r="J18" i="168" s="1"/>
  <c r="J32" i="168" s="1"/>
  <c r="C19" i="168"/>
  <c r="C40" i="168"/>
  <c r="D20" i="22"/>
  <c r="D21" i="22" s="1"/>
  <c r="E32" i="6" s="1"/>
  <c r="C71" i="22"/>
  <c r="G55" i="18"/>
  <c r="D77" i="7"/>
  <c r="D12" i="7" s="1"/>
  <c r="D15" i="7" s="1"/>
  <c r="F55" i="18"/>
  <c r="C57" i="15"/>
  <c r="M59" i="15"/>
  <c r="C55" i="22"/>
  <c r="C32" i="22"/>
  <c r="C68" i="22" l="1"/>
  <c r="M69" i="22"/>
  <c r="F35" i="6"/>
  <c r="D44" i="7"/>
  <c r="D55" i="6" s="1"/>
  <c r="E55" i="6"/>
  <c r="G12" i="18"/>
  <c r="G15" i="18" s="1"/>
  <c r="G31" i="18" s="1"/>
  <c r="F12" i="18"/>
  <c r="F15" i="18" s="1"/>
  <c r="F31" i="18" s="1"/>
  <c r="M73" i="15"/>
  <c r="M73" i="22" l="1"/>
  <c r="M74" i="22" s="1"/>
  <c r="M27" i="22"/>
  <c r="M31" i="22" s="1"/>
  <c r="M43" i="22" s="1"/>
  <c r="M47" i="22" s="1"/>
  <c r="M48" i="22" s="1"/>
  <c r="E20" i="22" s="1"/>
  <c r="M11" i="15"/>
  <c r="C42" i="22"/>
  <c r="F20" i="22" l="1"/>
  <c r="M15" i="15"/>
  <c r="D33" i="116"/>
  <c r="D47" i="116" s="1"/>
  <c r="D55" i="116" s="1"/>
  <c r="D15" i="116"/>
  <c r="D28" i="116" s="1"/>
  <c r="D54" i="116" s="1"/>
  <c r="M31" i="15" l="1"/>
  <c r="I38" i="168" l="1"/>
  <c r="H38" i="168"/>
  <c r="G38" i="168"/>
  <c r="F38" i="168"/>
  <c r="E38" i="168"/>
  <c r="D38" i="168"/>
  <c r="C38" i="168"/>
  <c r="E52" i="168"/>
  <c r="C52" i="168" s="1"/>
  <c r="E29" i="168"/>
  <c r="C29" i="168" s="1"/>
  <c r="D14" i="168"/>
  <c r="E14" i="168"/>
  <c r="F14" i="168"/>
  <c r="G14" i="168"/>
  <c r="H14" i="168"/>
  <c r="I14" i="168"/>
  <c r="C14" i="168"/>
  <c r="D42" i="168"/>
  <c r="E42" i="168"/>
  <c r="F42" i="168"/>
  <c r="G42" i="168"/>
  <c r="H42" i="168"/>
  <c r="I42" i="168"/>
  <c r="E55" i="168" l="1"/>
  <c r="I55" i="168"/>
  <c r="I15" i="168" s="1"/>
  <c r="I18" i="168" s="1"/>
  <c r="I32" i="168" s="1"/>
  <c r="C42" i="168"/>
  <c r="H55" i="168"/>
  <c r="H15" i="168" s="1"/>
  <c r="H18" i="168" s="1"/>
  <c r="H32" i="168" s="1"/>
  <c r="G55" i="168"/>
  <c r="G15" i="168" s="1"/>
  <c r="G18" i="168" s="1"/>
  <c r="G32" i="168" s="1"/>
  <c r="F55" i="168"/>
  <c r="F15" i="168" s="1"/>
  <c r="F18" i="168" s="1"/>
  <c r="F32" i="168" s="1"/>
  <c r="D55" i="168"/>
  <c r="D15" i="168" s="1"/>
  <c r="E15" i="168"/>
  <c r="E18" i="168" s="1"/>
  <c r="E32" i="168" s="1"/>
  <c r="D18" i="168" l="1"/>
  <c r="C15" i="168"/>
  <c r="D11" i="19"/>
  <c r="C11" i="19"/>
  <c r="D32" i="168" l="1"/>
  <c r="C18" i="168"/>
  <c r="E37" i="122" l="1"/>
  <c r="F37" i="122"/>
  <c r="G37" i="122"/>
  <c r="L53" i="22"/>
  <c r="K53" i="22"/>
  <c r="J53" i="22"/>
  <c r="I53" i="22"/>
  <c r="H53" i="22"/>
  <c r="G53" i="22"/>
  <c r="F53" i="22"/>
  <c r="E53" i="22"/>
  <c r="D53" i="22"/>
  <c r="C53" i="22"/>
  <c r="D26" i="22"/>
  <c r="E26" i="22"/>
  <c r="F26" i="22"/>
  <c r="G26" i="22"/>
  <c r="H26" i="22"/>
  <c r="I26" i="22"/>
  <c r="J26" i="22"/>
  <c r="K26" i="22"/>
  <c r="L26" i="22"/>
  <c r="C26" i="22"/>
  <c r="E58" i="22"/>
  <c r="E69" i="22" s="1"/>
  <c r="F58" i="22"/>
  <c r="F69" i="22" s="1"/>
  <c r="G58" i="22"/>
  <c r="G69" i="22" s="1"/>
  <c r="H58" i="22"/>
  <c r="H69" i="22" s="1"/>
  <c r="I58" i="22"/>
  <c r="I69" i="22" s="1"/>
  <c r="K58" i="22"/>
  <c r="K69" i="22" s="1"/>
  <c r="L58" i="22"/>
  <c r="L69" i="22" s="1"/>
  <c r="D58" i="22"/>
  <c r="E15" i="26"/>
  <c r="E73" i="8" s="1"/>
  <c r="F26" i="6" l="1"/>
  <c r="D69" i="22"/>
  <c r="C58" i="22"/>
  <c r="C69" i="22" s="1"/>
  <c r="D41" i="18"/>
  <c r="F15" i="6" s="1"/>
  <c r="E41" i="18"/>
  <c r="F16" i="6" s="1"/>
  <c r="C41" i="18"/>
  <c r="F14" i="6" s="1"/>
  <c r="E77" i="175"/>
  <c r="F77" i="175"/>
  <c r="G77" i="175"/>
  <c r="H77" i="175"/>
  <c r="I77" i="175"/>
  <c r="K77" i="175"/>
  <c r="L77" i="175"/>
  <c r="D77" i="175"/>
  <c r="E59" i="175"/>
  <c r="F59" i="175"/>
  <c r="G59" i="175"/>
  <c r="H59" i="175"/>
  <c r="I59" i="175"/>
  <c r="K59" i="175"/>
  <c r="L59" i="175"/>
  <c r="D59" i="175"/>
  <c r="C58" i="175"/>
  <c r="C76" i="175"/>
  <c r="E78" i="15"/>
  <c r="F78" i="15"/>
  <c r="G78" i="15"/>
  <c r="H78" i="15"/>
  <c r="I78" i="15"/>
  <c r="K78" i="15"/>
  <c r="L78" i="15"/>
  <c r="D78" i="15"/>
  <c r="E59" i="15"/>
  <c r="F59" i="15"/>
  <c r="G59" i="15"/>
  <c r="H59" i="15"/>
  <c r="I59" i="15"/>
  <c r="K59" i="15"/>
  <c r="L59" i="15"/>
  <c r="D59" i="15"/>
  <c r="C36" i="122"/>
  <c r="G52" i="7" s="1"/>
  <c r="C52" i="7" s="1"/>
  <c r="D37" i="122"/>
  <c r="F53" i="7"/>
  <c r="F77" i="7" s="1"/>
  <c r="H53" i="7"/>
  <c r="H77" i="7" s="1"/>
  <c r="I53" i="7"/>
  <c r="I77" i="7" s="1"/>
  <c r="K53" i="7"/>
  <c r="E53" i="7"/>
  <c r="E77" i="7" s="1"/>
  <c r="C78" i="15" l="1"/>
  <c r="C59" i="15"/>
  <c r="F12" i="6" s="1"/>
  <c r="C79" i="175" l="1"/>
  <c r="C61" i="175"/>
  <c r="D68" i="19" l="1"/>
  <c r="C39" i="122" l="1"/>
  <c r="G56" i="7" s="1"/>
  <c r="K56" i="7" s="1"/>
  <c r="D85" i="22"/>
  <c r="C85" i="22"/>
  <c r="C56" i="7" l="1"/>
  <c r="D55" i="18" l="1"/>
  <c r="E55" i="18"/>
  <c r="C19" i="22" l="1"/>
  <c r="C18" i="22"/>
  <c r="C16" i="22"/>
  <c r="C15" i="22"/>
  <c r="C14" i="22"/>
  <c r="C13" i="22"/>
  <c r="C12" i="22"/>
  <c r="C11" i="22"/>
  <c r="C21" i="22" l="1"/>
  <c r="C39" i="175" l="1"/>
  <c r="C16" i="122"/>
  <c r="G19" i="7" s="1"/>
  <c r="K19" i="7" s="1"/>
  <c r="C19" i="7" l="1"/>
  <c r="B12" i="116" l="1"/>
  <c r="D58" i="116"/>
  <c r="C30" i="116"/>
  <c r="C33" i="116" s="1"/>
  <c r="C47" i="116" s="1"/>
  <c r="C55" i="116" s="1"/>
  <c r="C12" i="116"/>
  <c r="C15" i="116" s="1"/>
  <c r="C28" i="116" s="1"/>
  <c r="C54" i="116" s="1"/>
  <c r="E17" i="5"/>
  <c r="L73" i="22"/>
  <c r="L74" i="22" s="1"/>
  <c r="K73" i="22"/>
  <c r="K74" i="22" s="1"/>
  <c r="I73" i="22"/>
  <c r="I74" i="22" s="1"/>
  <c r="H73" i="22"/>
  <c r="H74" i="22" s="1"/>
  <c r="G73" i="22"/>
  <c r="G74" i="22" s="1"/>
  <c r="F73" i="22"/>
  <c r="F74" i="22" s="1"/>
  <c r="E73" i="22"/>
  <c r="E74" i="22" s="1"/>
  <c r="E27" i="22" l="1"/>
  <c r="K27" i="22"/>
  <c r="H27" i="22"/>
  <c r="G27" i="22"/>
  <c r="L27" i="22"/>
  <c r="I27" i="22"/>
  <c r="F27" i="22"/>
  <c r="D48" i="116"/>
  <c r="F41" i="6" l="1"/>
  <c r="D73" i="22"/>
  <c r="C73" i="22" s="1"/>
  <c r="C74" i="22" s="1"/>
  <c r="D27" i="22"/>
  <c r="C27" i="22" s="1"/>
  <c r="D87" i="22"/>
  <c r="C87" i="22"/>
  <c r="L31" i="22"/>
  <c r="K31" i="22"/>
  <c r="I31" i="22"/>
  <c r="H31" i="22"/>
  <c r="G31" i="22"/>
  <c r="F31" i="22"/>
  <c r="E31" i="22"/>
  <c r="G17" i="28"/>
  <c r="F17" i="28"/>
  <c r="E17" i="28"/>
  <c r="D17" i="28"/>
  <c r="C15" i="28"/>
  <c r="D31" i="22" l="1"/>
  <c r="F43" i="22"/>
  <c r="F47" i="22" s="1"/>
  <c r="F48" i="22" s="1"/>
  <c r="E13" i="22" s="1"/>
  <c r="F13" i="22"/>
  <c r="H43" i="22"/>
  <c r="H47" i="22" s="1"/>
  <c r="H48" i="22" s="1"/>
  <c r="E15" i="22" s="1"/>
  <c r="F15" i="22"/>
  <c r="L43" i="22"/>
  <c r="L47" i="22" s="1"/>
  <c r="L48" i="22" s="1"/>
  <c r="E19" i="22" s="1"/>
  <c r="F19" i="22"/>
  <c r="E43" i="22"/>
  <c r="E47" i="22" s="1"/>
  <c r="E48" i="22" s="1"/>
  <c r="E12" i="22" s="1"/>
  <c r="F12" i="22"/>
  <c r="G43" i="22"/>
  <c r="G47" i="22" s="1"/>
  <c r="G48" i="22" s="1"/>
  <c r="E14" i="22" s="1"/>
  <c r="F14" i="22"/>
  <c r="I43" i="22"/>
  <c r="I47" i="22" s="1"/>
  <c r="I48" i="22" s="1"/>
  <c r="E16" i="22" s="1"/>
  <c r="F16" i="22"/>
  <c r="K43" i="22"/>
  <c r="K47" i="22" s="1"/>
  <c r="K48" i="22" s="1"/>
  <c r="E18" i="22" s="1"/>
  <c r="F18" i="22"/>
  <c r="E42" i="6"/>
  <c r="D32" i="6"/>
  <c r="D74" i="22"/>
  <c r="E33" i="6"/>
  <c r="C31" i="22" l="1"/>
  <c r="C43" i="22" s="1"/>
  <c r="D43" i="22"/>
  <c r="F11" i="22"/>
  <c r="F21" i="22" s="1"/>
  <c r="D47" i="22"/>
  <c r="D48" i="22" l="1"/>
  <c r="E11" i="22" s="1"/>
  <c r="E21" i="22" s="1"/>
  <c r="C47" i="22"/>
  <c r="C48" i="22" s="1"/>
  <c r="C14" i="28"/>
  <c r="C23" i="173" l="1"/>
  <c r="C22" i="173"/>
  <c r="C31" i="21" s="1"/>
  <c r="C19" i="173"/>
  <c r="C18" i="173"/>
  <c r="C17" i="173"/>
  <c r="C16" i="173"/>
  <c r="F14" i="173"/>
  <c r="F20" i="173" s="1"/>
  <c r="E14" i="173"/>
  <c r="E20" i="173" s="1"/>
  <c r="D14" i="173"/>
  <c r="D20" i="173" s="1"/>
  <c r="C60" i="120"/>
  <c r="E34" i="6" s="1"/>
  <c r="C50" i="120" l="1"/>
  <c r="D34" i="6" s="1"/>
  <c r="E21" i="173"/>
  <c r="D21" i="173"/>
  <c r="F21" i="173"/>
  <c r="D33" i="21"/>
  <c r="C20" i="173"/>
  <c r="C14" i="173"/>
  <c r="D20" i="21"/>
  <c r="C21" i="173" l="1"/>
  <c r="C22" i="21" s="1"/>
  <c r="B9" i="128"/>
  <c r="D39" i="11"/>
  <c r="D40" i="11"/>
  <c r="D38" i="11"/>
  <c r="C13" i="128"/>
  <c r="C39" i="11" s="1"/>
  <c r="C14" i="128"/>
  <c r="C40" i="11" s="1"/>
  <c r="C12" i="128"/>
  <c r="C38" i="11" s="1"/>
  <c r="L15" i="128"/>
  <c r="K15" i="128"/>
  <c r="I15" i="128"/>
  <c r="D15" i="128"/>
  <c r="G15" i="128"/>
  <c r="F15" i="128"/>
  <c r="E15" i="128"/>
  <c r="H15" i="128" l="1"/>
  <c r="C15" i="128"/>
  <c r="C106" i="175" l="1"/>
  <c r="C107" i="175"/>
  <c r="C108" i="175"/>
  <c r="C109" i="175"/>
  <c r="C95" i="175"/>
  <c r="C96" i="175"/>
  <c r="C97" i="175"/>
  <c r="C57" i="175"/>
  <c r="C60" i="175"/>
  <c r="C62" i="175"/>
  <c r="C64" i="175"/>
  <c r="C65" i="175"/>
  <c r="C68" i="175"/>
  <c r="C69" i="175"/>
  <c r="C70" i="175"/>
  <c r="C71" i="175"/>
  <c r="C74" i="175"/>
  <c r="C75" i="175"/>
  <c r="C78" i="175"/>
  <c r="C80" i="175"/>
  <c r="D41" i="11" s="1"/>
  <c r="C83" i="175"/>
  <c r="C84" i="175"/>
  <c r="C85" i="175"/>
  <c r="C86" i="175"/>
  <c r="C56" i="175"/>
  <c r="C13" i="175"/>
  <c r="C14" i="175"/>
  <c r="C16" i="175"/>
  <c r="C19" i="175"/>
  <c r="C21" i="175"/>
  <c r="D20" i="8" s="1"/>
  <c r="C22" i="175"/>
  <c r="C27" i="175"/>
  <c r="C28" i="175"/>
  <c r="C29" i="175"/>
  <c r="C30" i="175"/>
  <c r="C35" i="175"/>
  <c r="C36" i="175"/>
  <c r="C38" i="175"/>
  <c r="C41" i="175"/>
  <c r="C41" i="11" s="1"/>
  <c r="C46" i="175"/>
  <c r="C47" i="175"/>
  <c r="C48" i="175"/>
  <c r="C49" i="175"/>
  <c r="L87" i="175"/>
  <c r="L33" i="175" s="1"/>
  <c r="L37" i="175" s="1"/>
  <c r="L50" i="175" s="1"/>
  <c r="L72" i="175"/>
  <c r="L11" i="175" s="1"/>
  <c r="L15" i="175" s="1"/>
  <c r="L31" i="175" s="1"/>
  <c r="L99" i="175" l="1"/>
  <c r="L111" i="175"/>
  <c r="L105" i="175" l="1"/>
  <c r="L93" i="175"/>
  <c r="F22" i="6" l="1"/>
  <c r="C42" i="20" l="1"/>
  <c r="D28" i="20"/>
  <c r="E29" i="6" s="1"/>
  <c r="D75" i="19"/>
  <c r="D72" i="19" l="1"/>
  <c r="D30" i="11" s="1"/>
  <c r="C65" i="19"/>
  <c r="C68" i="19" s="1"/>
  <c r="D50" i="8" l="1"/>
  <c r="E38" i="6" l="1"/>
  <c r="G60" i="13" l="1"/>
  <c r="H60" i="13"/>
  <c r="G61" i="13"/>
  <c r="H61" i="13"/>
  <c r="G62" i="13"/>
  <c r="H62" i="13"/>
  <c r="G63" i="13"/>
  <c r="H63" i="13"/>
  <c r="G64" i="13"/>
  <c r="H64" i="13"/>
  <c r="G65" i="13"/>
  <c r="H65" i="13"/>
  <c r="G66" i="13"/>
  <c r="H66" i="13"/>
  <c r="C67" i="13"/>
  <c r="D67" i="13"/>
  <c r="E67" i="13"/>
  <c r="F67" i="13"/>
  <c r="H67" i="13" l="1"/>
  <c r="G67" i="13"/>
  <c r="F26" i="13" l="1"/>
  <c r="F95" i="19" l="1"/>
  <c r="D95" i="19"/>
  <c r="F88" i="19"/>
  <c r="D88" i="19"/>
  <c r="D67" i="9" l="1"/>
  <c r="C67" i="9"/>
  <c r="D62" i="9"/>
  <c r="C62" i="9"/>
  <c r="D57" i="9"/>
  <c r="C57" i="9"/>
  <c r="C68" i="9" l="1"/>
  <c r="D68" i="9"/>
  <c r="F43" i="6" l="1"/>
  <c r="C21" i="122" l="1"/>
  <c r="G24" i="7" s="1"/>
  <c r="K24" i="7" s="1"/>
  <c r="C43" i="122"/>
  <c r="G58" i="7" s="1"/>
  <c r="K58" i="7" s="1"/>
  <c r="E16" i="5" l="1"/>
  <c r="C47" i="14"/>
  <c r="D23" i="8" l="1"/>
  <c r="F46" i="13"/>
  <c r="C46" i="13"/>
  <c r="C13" i="122" l="1"/>
  <c r="G14" i="7" s="1"/>
  <c r="C14" i="7" s="1"/>
  <c r="C35" i="122" l="1"/>
  <c r="C49" i="122"/>
  <c r="C48" i="122"/>
  <c r="C46" i="122"/>
  <c r="C45" i="122"/>
  <c r="C44" i="122"/>
  <c r="C38" i="122"/>
  <c r="C34" i="122"/>
  <c r="C12" i="122"/>
  <c r="C15" i="122"/>
  <c r="C22" i="122"/>
  <c r="C23" i="122"/>
  <c r="C24" i="122"/>
  <c r="C26" i="122"/>
  <c r="C27" i="122"/>
  <c r="F22" i="13" l="1"/>
  <c r="E19" i="8" l="1"/>
  <c r="D36" i="9"/>
  <c r="C62" i="7" l="1"/>
  <c r="C28" i="7"/>
  <c r="C68" i="15" l="1"/>
  <c r="H22" i="167"/>
  <c r="G50" i="122"/>
  <c r="G11" i="122" s="1"/>
  <c r="G14" i="122" s="1"/>
  <c r="C26" i="15"/>
  <c r="C44" i="15"/>
  <c r="C49" i="10" s="1"/>
  <c r="E22" i="167"/>
  <c r="C24" i="15"/>
  <c r="C42" i="15"/>
  <c r="C13" i="133"/>
  <c r="C67" i="175" l="1"/>
  <c r="C82" i="175"/>
  <c r="D48" i="10" s="1"/>
  <c r="C83" i="15"/>
  <c r="D49" i="10" s="1"/>
  <c r="C25" i="175"/>
  <c r="C48" i="10" s="1"/>
  <c r="C44" i="175"/>
  <c r="C82" i="15"/>
  <c r="C67" i="15"/>
  <c r="G28" i="122"/>
  <c r="F50" i="122"/>
  <c r="F11" i="122" s="1"/>
  <c r="F14" i="122" s="1"/>
  <c r="F16" i="13"/>
  <c r="F17" i="13"/>
  <c r="C26" i="175" l="1"/>
  <c r="C55" i="18"/>
  <c r="F28" i="122"/>
  <c r="D18" i="8" l="1"/>
  <c r="F21" i="167" l="1"/>
  <c r="F22" i="167" s="1"/>
  <c r="G22" i="167"/>
  <c r="C21" i="167"/>
  <c r="C22" i="167" s="1"/>
  <c r="D22" i="167"/>
  <c r="C66" i="175"/>
  <c r="C81" i="175"/>
  <c r="C23" i="175"/>
  <c r="E17" i="8" l="1"/>
  <c r="C24" i="175"/>
  <c r="C42" i="175"/>
  <c r="C56" i="30" l="1"/>
  <c r="C42" i="30"/>
  <c r="C30" i="30"/>
  <c r="C27" i="30"/>
  <c r="C14" i="30"/>
  <c r="C15" i="30"/>
  <c r="C49" i="14"/>
  <c r="F19" i="13" l="1"/>
  <c r="G29" i="28" l="1"/>
  <c r="F29" i="28"/>
  <c r="F41" i="47" l="1"/>
  <c r="E41" i="47"/>
  <c r="D41" i="47"/>
  <c r="C41" i="47"/>
  <c r="F26" i="47"/>
  <c r="E26" i="47"/>
  <c r="D26" i="47"/>
  <c r="C26" i="47"/>
  <c r="F42" i="47" l="1"/>
  <c r="E42" i="47"/>
  <c r="D42" i="47"/>
  <c r="G34" i="173" l="1"/>
  <c r="F34" i="173"/>
  <c r="E34" i="173"/>
  <c r="D34" i="173"/>
  <c r="G68" i="7" l="1"/>
  <c r="C68" i="7" s="1"/>
  <c r="G42" i="7" l="1"/>
  <c r="C42" i="7" s="1"/>
  <c r="D35" i="5" s="1"/>
  <c r="G34" i="7"/>
  <c r="C34" i="7" s="1"/>
  <c r="C33" i="7"/>
  <c r="D38" i="5" s="1"/>
  <c r="C32" i="7"/>
  <c r="D37" i="5" s="1"/>
  <c r="G30" i="7"/>
  <c r="K30" i="7" s="1"/>
  <c r="E53" i="8"/>
  <c r="E52" i="8"/>
  <c r="E33" i="5"/>
  <c r="E32" i="5"/>
  <c r="F52" i="6"/>
  <c r="E31" i="26"/>
  <c r="E12" i="18"/>
  <c r="D12" i="18"/>
  <c r="C12" i="18"/>
  <c r="C32" i="120"/>
  <c r="F25" i="6" s="1"/>
  <c r="F27" i="6" s="1"/>
  <c r="K87" i="175"/>
  <c r="K33" i="175" s="1"/>
  <c r="I87" i="175"/>
  <c r="I33" i="175" s="1"/>
  <c r="H87" i="175"/>
  <c r="H33" i="175" s="1"/>
  <c r="G87" i="175"/>
  <c r="G33" i="175" s="1"/>
  <c r="F87" i="175"/>
  <c r="F33" i="175" s="1"/>
  <c r="K72" i="175"/>
  <c r="I72" i="175"/>
  <c r="H72" i="175"/>
  <c r="G72" i="175"/>
  <c r="F72" i="175"/>
  <c r="E72" i="175"/>
  <c r="L88" i="15"/>
  <c r="L33" i="15" s="1"/>
  <c r="K88" i="15"/>
  <c r="K33" i="15" s="1"/>
  <c r="I88" i="15"/>
  <c r="I33" i="15" s="1"/>
  <c r="H88" i="15"/>
  <c r="H33" i="15" s="1"/>
  <c r="G88" i="15"/>
  <c r="G33" i="15" s="1"/>
  <c r="F88" i="15"/>
  <c r="F33" i="15" s="1"/>
  <c r="E88" i="15"/>
  <c r="E33" i="15" s="1"/>
  <c r="G61" i="7"/>
  <c r="C61" i="7" s="1"/>
  <c r="L73" i="15"/>
  <c r="L11" i="15" s="1"/>
  <c r="K73" i="15"/>
  <c r="K11" i="15" s="1"/>
  <c r="I73" i="15"/>
  <c r="I11" i="15" s="1"/>
  <c r="H73" i="15"/>
  <c r="H11" i="15" s="1"/>
  <c r="G73" i="15"/>
  <c r="G11" i="15" s="1"/>
  <c r="F73" i="15"/>
  <c r="F11" i="15" s="1"/>
  <c r="E73" i="15"/>
  <c r="E11" i="15" s="1"/>
  <c r="E34" i="26" l="1"/>
  <c r="E20" i="26"/>
  <c r="E19" i="26"/>
  <c r="C15" i="18"/>
  <c r="E14" i="6" s="1"/>
  <c r="E12" i="7"/>
  <c r="F54" i="6"/>
  <c r="H12" i="7"/>
  <c r="F49" i="6"/>
  <c r="E34" i="5"/>
  <c r="I12" i="7"/>
  <c r="F50" i="6"/>
  <c r="F12" i="7"/>
  <c r="F47" i="6"/>
  <c r="C59" i="175"/>
  <c r="C77" i="175"/>
  <c r="E15" i="18"/>
  <c r="E16" i="6" s="1"/>
  <c r="D15" i="18"/>
  <c r="E15" i="6" s="1"/>
  <c r="C41" i="122"/>
  <c r="G60" i="7"/>
  <c r="C60" i="7" s="1"/>
  <c r="E31" i="5" s="1"/>
  <c r="E50" i="122"/>
  <c r="E11" i="122" s="1"/>
  <c r="E14" i="122" s="1"/>
  <c r="G16" i="7"/>
  <c r="C16" i="7" s="1"/>
  <c r="G13" i="7"/>
  <c r="C13" i="7" s="1"/>
  <c r="K11" i="175"/>
  <c r="I11" i="175"/>
  <c r="G11" i="175"/>
  <c r="H11" i="175"/>
  <c r="F11" i="175"/>
  <c r="E11" i="175"/>
  <c r="C12" i="26" l="1"/>
  <c r="F13" i="6"/>
  <c r="F20" i="6" s="1"/>
  <c r="F36" i="6" s="1"/>
  <c r="F44" i="6" s="1"/>
  <c r="E16" i="8"/>
  <c r="E31" i="18"/>
  <c r="C31" i="18"/>
  <c r="D14" i="6" s="1"/>
  <c r="I15" i="7"/>
  <c r="H15" i="7"/>
  <c r="F15" i="7"/>
  <c r="E15" i="7"/>
  <c r="D31" i="18"/>
  <c r="D16" i="6" l="1"/>
  <c r="E54" i="6"/>
  <c r="E44" i="7"/>
  <c r="E49" i="6"/>
  <c r="H44" i="7"/>
  <c r="E50" i="6"/>
  <c r="I44" i="7"/>
  <c r="E47" i="6"/>
  <c r="F44" i="7"/>
  <c r="C32" i="30" l="1"/>
  <c r="F13" i="13"/>
  <c r="G64" i="7" l="1"/>
  <c r="K64" i="7" s="1"/>
  <c r="D13" i="171" l="1"/>
  <c r="D69" i="27"/>
  <c r="C69" i="27"/>
  <c r="D35" i="27"/>
  <c r="C35" i="27"/>
  <c r="F14" i="13"/>
  <c r="F15" i="13"/>
  <c r="F18" i="13"/>
  <c r="F12" i="13"/>
  <c r="F21" i="13" l="1"/>
  <c r="F24" i="13" l="1"/>
  <c r="C40" i="122" l="1"/>
  <c r="C31" i="26"/>
  <c r="C34" i="26" l="1"/>
  <c r="D26" i="6"/>
  <c r="C20" i="26"/>
  <c r="F25" i="167"/>
  <c r="C18" i="122"/>
  <c r="D87" i="175"/>
  <c r="D78" i="128"/>
  <c r="D53" i="11" s="1"/>
  <c r="D79" i="11" s="1"/>
  <c r="C78" i="128"/>
  <c r="C53" i="11" s="1"/>
  <c r="F26" i="167" l="1"/>
  <c r="D81" i="11"/>
  <c r="G25" i="7"/>
  <c r="C25" i="7" s="1"/>
  <c r="D88" i="15"/>
  <c r="C88" i="15" s="1"/>
  <c r="D73" i="15"/>
  <c r="C73" i="15" s="1"/>
  <c r="D33" i="175"/>
  <c r="D72" i="175"/>
  <c r="C72" i="175" s="1"/>
  <c r="D11" i="15" l="1"/>
  <c r="C11" i="15" s="1"/>
  <c r="D33" i="15"/>
  <c r="C33" i="15" s="1"/>
  <c r="D11" i="175"/>
  <c r="C11" i="175" s="1"/>
  <c r="C33" i="13"/>
  <c r="F43" i="13"/>
  <c r="F41" i="13"/>
  <c r="F40" i="13"/>
  <c r="F39" i="13"/>
  <c r="F38" i="13"/>
  <c r="F37" i="13"/>
  <c r="F36" i="13"/>
  <c r="F35" i="13"/>
  <c r="F34" i="13"/>
  <c r="F33" i="13"/>
  <c r="F44" i="13" l="1"/>
  <c r="H37" i="175" l="1"/>
  <c r="G37" i="175"/>
  <c r="K37" i="175"/>
  <c r="I37" i="175"/>
  <c r="F37" i="175"/>
  <c r="D37" i="175"/>
  <c r="G15" i="175"/>
  <c r="G31" i="175" s="1"/>
  <c r="E15" i="175"/>
  <c r="D15" i="175"/>
  <c r="D31" i="175" s="1"/>
  <c r="K15" i="175"/>
  <c r="I15" i="175"/>
  <c r="H15" i="175"/>
  <c r="F15" i="175"/>
  <c r="C33" i="173"/>
  <c r="C32" i="173"/>
  <c r="C31" i="173"/>
  <c r="G14" i="173"/>
  <c r="G20" i="173" s="1"/>
  <c r="C88" i="128"/>
  <c r="D88" i="128"/>
  <c r="C13" i="171"/>
  <c r="D42" i="6"/>
  <c r="D33" i="6"/>
  <c r="D13" i="169"/>
  <c r="C13" i="169"/>
  <c r="D50" i="175" l="1"/>
  <c r="C15" i="175"/>
  <c r="G21" i="173"/>
  <c r="D22" i="21" s="1"/>
  <c r="D24" i="21" s="1"/>
  <c r="D111" i="175"/>
  <c r="D105" i="175" s="1"/>
  <c r="C34" i="173"/>
  <c r="G50" i="175"/>
  <c r="G111" i="175"/>
  <c r="G105" i="175" s="1"/>
  <c r="K50" i="175"/>
  <c r="K111" i="175"/>
  <c r="K105" i="175" s="1"/>
  <c r="I50" i="175"/>
  <c r="I111" i="175"/>
  <c r="I105" i="175" s="1"/>
  <c r="H50" i="175"/>
  <c r="H111" i="175"/>
  <c r="H105" i="175" s="1"/>
  <c r="F50" i="175"/>
  <c r="F111" i="175"/>
  <c r="E19" i="6"/>
  <c r="D19" i="6"/>
  <c r="E31" i="175"/>
  <c r="H31" i="175"/>
  <c r="F31" i="175"/>
  <c r="K31" i="175"/>
  <c r="I31" i="175"/>
  <c r="C31" i="175" l="1"/>
  <c r="F105" i="175"/>
  <c r="G26" i="7"/>
  <c r="C26" i="7" s="1"/>
  <c r="E28" i="122"/>
  <c r="G99" i="175"/>
  <c r="G93" i="175" s="1"/>
  <c r="K99" i="175"/>
  <c r="K93" i="175" s="1"/>
  <c r="I99" i="175"/>
  <c r="I93" i="175" s="1"/>
  <c r="H99" i="175"/>
  <c r="H93" i="175" s="1"/>
  <c r="F99" i="175"/>
  <c r="F93" i="175" s="1"/>
  <c r="D99" i="175"/>
  <c r="D93" i="175" s="1"/>
  <c r="C67" i="7" l="1"/>
  <c r="E38" i="5" s="1"/>
  <c r="C66" i="7"/>
  <c r="E37" i="5" s="1"/>
  <c r="D19" i="8" l="1"/>
  <c r="D17" i="8"/>
  <c r="C43" i="13" l="1"/>
  <c r="C41" i="13"/>
  <c r="C40" i="13"/>
  <c r="C39" i="13"/>
  <c r="C38" i="13"/>
  <c r="C37" i="13"/>
  <c r="C36" i="13"/>
  <c r="C35" i="13"/>
  <c r="C34" i="13"/>
  <c r="C44" i="13" l="1"/>
  <c r="C21" i="13"/>
  <c r="C24" i="13" s="1"/>
  <c r="L15" i="15" l="1"/>
  <c r="L31" i="15" s="1"/>
  <c r="L37" i="15"/>
  <c r="G27" i="7" l="1"/>
  <c r="C19" i="122"/>
  <c r="L50" i="15"/>
  <c r="C27" i="7" l="1"/>
  <c r="D31" i="5" s="1"/>
  <c r="D16" i="8" l="1"/>
  <c r="C20" i="27" l="1"/>
  <c r="E41" i="6" l="1"/>
  <c r="D41" i="6"/>
  <c r="D52" i="27"/>
  <c r="E13" i="8" l="1"/>
  <c r="D13" i="8"/>
  <c r="D32" i="5" l="1"/>
  <c r="C58" i="19" l="1"/>
  <c r="D17" i="133"/>
  <c r="C17" i="133"/>
  <c r="D13" i="133"/>
  <c r="E24" i="6"/>
  <c r="D24" i="6"/>
  <c r="E18" i="6"/>
  <c r="D18" i="6"/>
  <c r="C18" i="133" l="1"/>
  <c r="D23" i="5" s="1"/>
  <c r="D18" i="133"/>
  <c r="E23" i="5" s="1"/>
  <c r="E25" i="5" l="1"/>
  <c r="D25" i="5"/>
  <c r="C63" i="18" l="1"/>
  <c r="D63" i="18"/>
  <c r="C58" i="116" l="1"/>
  <c r="C19" i="30"/>
  <c r="C31" i="30"/>
  <c r="D77" i="18"/>
  <c r="C77" i="18"/>
  <c r="D81" i="18"/>
  <c r="C81" i="18"/>
  <c r="D15" i="5" l="1"/>
  <c r="D34" i="5" l="1"/>
  <c r="G75" i="7" l="1"/>
  <c r="G59" i="7"/>
  <c r="C59" i="7" s="1"/>
  <c r="G51" i="7"/>
  <c r="C51" i="7" l="1"/>
  <c r="C75" i="7"/>
  <c r="E35" i="5" s="1"/>
  <c r="D53" i="8"/>
  <c r="E30" i="5"/>
  <c r="D52" i="8"/>
  <c r="G54" i="7"/>
  <c r="C54" i="7" s="1"/>
  <c r="D33" i="5"/>
  <c r="C42" i="47"/>
  <c r="D71" i="8" l="1"/>
  <c r="D30" i="5"/>
  <c r="C68" i="116"/>
  <c r="D24" i="8" s="1"/>
  <c r="D68" i="116"/>
  <c r="C85" i="18"/>
  <c r="D85" i="18"/>
  <c r="C29" i="30"/>
  <c r="C16" i="30"/>
  <c r="C51" i="9"/>
  <c r="E88" i="19"/>
  <c r="C88" i="19"/>
  <c r="C62" i="30"/>
  <c r="C48" i="30"/>
  <c r="C57" i="30"/>
  <c r="C43" i="30"/>
  <c r="C46" i="30"/>
  <c r="C47" i="30"/>
  <c r="C60" i="30"/>
  <c r="C59" i="30"/>
  <c r="C45" i="30"/>
  <c r="C58" i="30"/>
  <c r="C44" i="30"/>
  <c r="C28" i="30"/>
  <c r="C34" i="30" s="1"/>
  <c r="C17" i="30"/>
  <c r="E95" i="19"/>
  <c r="C95" i="19"/>
  <c r="E29" i="28"/>
  <c r="D29" i="28"/>
  <c r="C28" i="28"/>
  <c r="C27" i="28"/>
  <c r="C21" i="30" l="1"/>
  <c r="C50" i="30"/>
  <c r="C74" i="30" s="1"/>
  <c r="C70" i="30" s="1"/>
  <c r="D17" i="5"/>
  <c r="D16" i="5"/>
  <c r="C29" i="28"/>
  <c r="C75" i="19"/>
  <c r="C25" i="10"/>
  <c r="C48" i="116"/>
  <c r="D51" i="9"/>
  <c r="K15" i="15"/>
  <c r="K31" i="15" s="1"/>
  <c r="D25" i="10"/>
  <c r="C72" i="19" l="1"/>
  <c r="C30" i="11" s="1"/>
  <c r="D38" i="6"/>
  <c r="C63" i="10"/>
  <c r="C38" i="9" s="1"/>
  <c r="C39" i="9" s="1"/>
  <c r="D19" i="5"/>
  <c r="E71" i="8"/>
  <c r="C61" i="30"/>
  <c r="C64" i="30" s="1"/>
  <c r="H15" i="15"/>
  <c r="H31" i="15" s="1"/>
  <c r="G15" i="15"/>
  <c r="G31" i="15" s="1"/>
  <c r="I15" i="15"/>
  <c r="I31" i="15" s="1"/>
  <c r="F15" i="15"/>
  <c r="F31" i="15" s="1"/>
  <c r="E15" i="15"/>
  <c r="E31" i="15" s="1"/>
  <c r="C79" i="11" l="1"/>
  <c r="C81" i="11" s="1"/>
  <c r="E39" i="6"/>
  <c r="E30" i="6"/>
  <c r="D15" i="6"/>
  <c r="E15" i="5"/>
  <c r="D74" i="30"/>
  <c r="D70" i="30" s="1"/>
  <c r="E19" i="5" l="1"/>
  <c r="C37" i="122"/>
  <c r="C28" i="20"/>
  <c r="D15" i="15"/>
  <c r="G50" i="7"/>
  <c r="D50" i="122"/>
  <c r="C50" i="122" s="1"/>
  <c r="D31" i="15" l="1"/>
  <c r="C31" i="15" s="1"/>
  <c r="C15" i="15"/>
  <c r="G53" i="7"/>
  <c r="G77" i="7" s="1"/>
  <c r="C50" i="7"/>
  <c r="C53" i="7" s="1"/>
  <c r="D29" i="6"/>
  <c r="D11" i="122"/>
  <c r="E43" i="6"/>
  <c r="F48" i="6" l="1"/>
  <c r="F56" i="6" s="1"/>
  <c r="C11" i="122"/>
  <c r="G12" i="7" s="1"/>
  <c r="D14" i="122"/>
  <c r="E35" i="6"/>
  <c r="C14" i="122" l="1"/>
  <c r="G15" i="7"/>
  <c r="D28" i="122"/>
  <c r="E48" i="6" l="1"/>
  <c r="G44" i="7"/>
  <c r="C28" i="122"/>
  <c r="D54" i="6" l="1"/>
  <c r="D47" i="6" l="1"/>
  <c r="D48" i="6" l="1"/>
  <c r="D49" i="6" l="1"/>
  <c r="D50" i="6" l="1"/>
  <c r="E37" i="15" l="1"/>
  <c r="F37" i="15"/>
  <c r="E50" i="15" l="1"/>
  <c r="I37" i="15"/>
  <c r="H37" i="15"/>
  <c r="G37" i="15"/>
  <c r="F50" i="15"/>
  <c r="D37" i="15"/>
  <c r="K37" i="15" l="1"/>
  <c r="C37" i="15" s="1"/>
  <c r="I50" i="15"/>
  <c r="H50" i="15"/>
  <c r="G50" i="15"/>
  <c r="D50" i="15"/>
  <c r="E12" i="6" l="1"/>
  <c r="K50" i="15"/>
  <c r="C50" i="15" l="1"/>
  <c r="C40" i="120" l="1"/>
  <c r="C11" i="120" s="1"/>
  <c r="C14" i="120" s="1"/>
  <c r="C23" i="120" s="1"/>
  <c r="E25" i="6" l="1"/>
  <c r="D25" i="6" l="1"/>
  <c r="C65" i="10" l="1"/>
  <c r="C67" i="10" s="1"/>
  <c r="D11" i="5" s="1"/>
  <c r="D63" i="10" l="1"/>
  <c r="E18" i="8"/>
  <c r="D65" i="10" l="1"/>
  <c r="D38" i="9"/>
  <c r="D39" i="9" s="1"/>
  <c r="D67" i="10" l="1"/>
  <c r="E11" i="5" s="1"/>
  <c r="D20" i="27" l="1"/>
  <c r="E12" i="5" l="1"/>
  <c r="E13" i="5" l="1"/>
  <c r="D21" i="133" s="1"/>
  <c r="D29" i="133" s="1"/>
  <c r="C52" i="27"/>
  <c r="E12" i="8" l="1"/>
  <c r="E24" i="5"/>
  <c r="E26" i="5" s="1"/>
  <c r="E51" i="5" s="1"/>
  <c r="E50" i="5" s="1"/>
  <c r="C55" i="7" l="1"/>
  <c r="E14" i="8"/>
  <c r="E36" i="8" s="1"/>
  <c r="E39" i="5"/>
  <c r="E42" i="5" s="1"/>
  <c r="E55" i="5" s="1"/>
  <c r="E54" i="5" s="1"/>
  <c r="K55" i="7" l="1"/>
  <c r="K77" i="7" s="1"/>
  <c r="C77" i="7" s="1"/>
  <c r="E72" i="8"/>
  <c r="E78" i="8" l="1"/>
  <c r="K12" i="7"/>
  <c r="C12" i="7" s="1"/>
  <c r="D73" i="8" l="1"/>
  <c r="D58" i="19"/>
  <c r="K15" i="7"/>
  <c r="E52" i="6" s="1"/>
  <c r="E56" i="6" s="1"/>
  <c r="C15" i="7" l="1"/>
  <c r="D12" i="5" l="1"/>
  <c r="D13" i="5" l="1"/>
  <c r="C21" i="133" s="1"/>
  <c r="C29" i="133" s="1"/>
  <c r="D12" i="8" l="1"/>
  <c r="D24" i="5"/>
  <c r="D26" i="5" s="1"/>
  <c r="D39" i="5" l="1"/>
  <c r="D42" i="5" s="1"/>
  <c r="D14" i="8"/>
  <c r="D51" i="5"/>
  <c r="D50" i="5" s="1"/>
  <c r="C17" i="7"/>
  <c r="K17" i="7" s="1"/>
  <c r="D55" i="5" l="1"/>
  <c r="D54" i="5" s="1"/>
  <c r="K44" i="7"/>
  <c r="C44" i="7" s="1"/>
  <c r="D52" i="6" l="1"/>
  <c r="D56" i="6" s="1"/>
  <c r="E87" i="175"/>
  <c r="C87" i="175" s="1"/>
  <c r="E33" i="175" l="1"/>
  <c r="C33" i="175" s="1"/>
  <c r="E37" i="175" l="1"/>
  <c r="C37" i="175" s="1"/>
  <c r="E13" i="6" s="1"/>
  <c r="E111" i="175" l="1"/>
  <c r="E105" i="175" s="1"/>
  <c r="C105" i="175" s="1"/>
  <c r="E50" i="175"/>
  <c r="E99" i="175" s="1"/>
  <c r="E93" i="175" s="1"/>
  <c r="C93" i="175" s="1"/>
  <c r="C50" i="175" l="1"/>
  <c r="C111" i="175"/>
  <c r="C110" i="175"/>
  <c r="C99" i="175"/>
  <c r="D13" i="6" s="1"/>
  <c r="C98" i="175" l="1"/>
  <c r="C15" i="26" l="1"/>
  <c r="C19" i="26" s="1"/>
  <c r="E26" i="6" l="1"/>
  <c r="D43" i="26" l="1"/>
  <c r="C43" i="26"/>
  <c r="C17" i="28"/>
  <c r="C16" i="28"/>
  <c r="D110" i="19"/>
  <c r="D112" i="19" s="1"/>
  <c r="D35" i="19" l="1"/>
  <c r="E23" i="6" s="1"/>
  <c r="C35" i="19" l="1"/>
  <c r="D23" i="6" s="1"/>
  <c r="E17" i="6" l="1"/>
  <c r="E20" i="6" l="1"/>
  <c r="D17" i="6" l="1"/>
  <c r="D20" i="6" l="1"/>
  <c r="C55" i="168" l="1"/>
  <c r="C32" i="168" l="1"/>
  <c r="E22" i="6"/>
  <c r="E27" i="6" s="1"/>
  <c r="E36" i="6" l="1"/>
  <c r="E44" i="6" s="1"/>
  <c r="D22" i="6"/>
  <c r="D27" i="6" l="1"/>
  <c r="D36" i="8" l="1"/>
  <c r="D72" i="8" s="1"/>
  <c r="D78" i="8" s="1"/>
  <c r="C30" i="21" l="1"/>
  <c r="C39" i="171"/>
  <c r="C20" i="21" s="1"/>
  <c r="C24" i="21" s="1"/>
  <c r="D30" i="6" s="1"/>
  <c r="D35" i="6" s="1"/>
  <c r="D36" i="6" s="1"/>
  <c r="C33" i="21"/>
  <c r="D39" i="6" s="1"/>
  <c r="D43" i="6" s="1"/>
  <c r="D44" i="6" l="1"/>
</calcChain>
</file>

<file path=xl/comments1.xml><?xml version="1.0" encoding="utf-8"?>
<comments xmlns="http://schemas.openxmlformats.org/spreadsheetml/2006/main">
  <authors>
    <author>William Bessell</author>
  </authors>
  <commentList>
    <comment ref="B23" authorId="0">
      <text>
        <r>
          <rPr>
            <b/>
            <sz val="8"/>
            <color indexed="81"/>
            <rFont val="Tahoma"/>
            <family val="2"/>
          </rPr>
          <t xml:space="preserve">Monitor: </t>
        </r>
        <r>
          <rPr>
            <sz val="8"/>
            <color indexed="81"/>
            <rFont val="Tahoma"/>
            <family val="2"/>
          </rPr>
          <t xml:space="preserve">see Paragraph 5.28 of the FT ARM
</t>
        </r>
      </text>
    </comment>
    <comment ref="B57" authorId="0">
      <text>
        <r>
          <rPr>
            <b/>
            <sz val="8"/>
            <color indexed="81"/>
            <rFont val="Tahoma"/>
            <family val="2"/>
          </rPr>
          <t xml:space="preserve">Monitor: </t>
        </r>
        <r>
          <rPr>
            <sz val="8"/>
            <color indexed="81"/>
            <rFont val="Tahoma"/>
            <family val="2"/>
          </rPr>
          <t xml:space="preserve">see Paragraph 5.28 of the FT ARM
</t>
        </r>
      </text>
    </comment>
  </commentList>
</comments>
</file>

<file path=xl/comments2.xml><?xml version="1.0" encoding="utf-8"?>
<comments xmlns="http://schemas.openxmlformats.org/spreadsheetml/2006/main">
  <authors>
    <author>Eleanor Shirtliff</author>
    <author>Ian Ratcliffe</author>
  </authors>
  <commentList>
    <comment ref="B12" authorId="0">
      <text>
        <r>
          <rPr>
            <b/>
            <sz val="8"/>
            <color indexed="81"/>
            <rFont val="Tahoma"/>
            <family val="2"/>
          </rPr>
          <t xml:space="preserve">Monitor: </t>
        </r>
        <r>
          <rPr>
            <sz val="8"/>
            <color indexed="81"/>
            <rFont val="Tahoma"/>
            <family val="2"/>
          </rPr>
          <t xml:space="preserve">This line should only be used when services cannot be allocated to other expense lines.
</t>
        </r>
      </text>
    </comment>
    <comment ref="B13" authorId="0">
      <text>
        <r>
          <rPr>
            <b/>
            <sz val="8"/>
            <color indexed="81"/>
            <rFont val="Tahoma"/>
            <family val="2"/>
          </rPr>
          <t xml:space="preserve">Monitor: </t>
        </r>
        <r>
          <rPr>
            <sz val="8"/>
            <color indexed="81"/>
            <rFont val="Tahoma"/>
            <family val="2"/>
          </rPr>
          <t>This line should only be used when services cannot be allocated to other expense lines.</t>
        </r>
      </text>
    </comment>
    <comment ref="B14" authorId="0">
      <text>
        <r>
          <rPr>
            <b/>
            <sz val="8"/>
            <color indexed="81"/>
            <rFont val="Tahoma"/>
            <family val="2"/>
          </rPr>
          <t xml:space="preserve">Monitor: </t>
        </r>
        <r>
          <rPr>
            <sz val="8"/>
            <color indexed="81"/>
            <rFont val="Tahoma"/>
            <family val="2"/>
          </rPr>
          <t>This line should only be used when services cannot be allocated to other expense lines.</t>
        </r>
      </text>
    </comment>
    <comment ref="B15" authorId="0">
      <text>
        <r>
          <rPr>
            <b/>
            <sz val="8"/>
            <color indexed="81"/>
            <rFont val="Tahoma"/>
            <family val="2"/>
          </rPr>
          <t xml:space="preserve">Monitor: </t>
        </r>
        <r>
          <rPr>
            <sz val="8"/>
            <color indexed="81"/>
            <rFont val="Tahoma"/>
            <family val="2"/>
          </rPr>
          <t>This line should only be used when services cannot be allocated to other expense lines.</t>
        </r>
      </text>
    </comment>
    <comment ref="B16" authorId="0">
      <text>
        <r>
          <rPr>
            <b/>
            <sz val="8"/>
            <color indexed="81"/>
            <rFont val="Tahoma"/>
            <family val="2"/>
          </rPr>
          <t xml:space="preserve">Monitor: </t>
        </r>
        <r>
          <rPr>
            <sz val="8"/>
            <color indexed="81"/>
            <rFont val="Tahoma"/>
            <family val="2"/>
          </rPr>
          <t>This line should only be used when services cannot be allocated to other expense lines.</t>
        </r>
      </text>
    </comment>
    <comment ref="B17" authorId="0">
      <text>
        <r>
          <rPr>
            <b/>
            <sz val="8"/>
            <color indexed="81"/>
            <rFont val="Tahoma"/>
            <family val="2"/>
          </rPr>
          <t xml:space="preserve">Monitor: </t>
        </r>
        <r>
          <rPr>
            <sz val="8"/>
            <color indexed="81"/>
            <rFont val="Tahoma"/>
            <family val="2"/>
          </rPr>
          <t xml:space="preserve">Includes healthcare purchased from Scottish, Welsh and Northern Irish Health bodies as well as private healthcare purchased by the FT.
</t>
        </r>
      </text>
    </comment>
    <comment ref="B22" authorId="0">
      <text>
        <r>
          <rPr>
            <b/>
            <sz val="8"/>
            <color indexed="81"/>
            <rFont val="Tahoma"/>
            <family val="2"/>
          </rPr>
          <t xml:space="preserve">Monitor:  </t>
        </r>
        <r>
          <rPr>
            <sz val="8"/>
            <color indexed="81"/>
            <rFont val="Tahoma"/>
            <family val="2"/>
          </rPr>
          <t>This may include expenditure on therapy materials, medical gases, dressings and other clinical consumables, x-ray equipment and blood.  It should also include expenditure under related maintenance contracts.</t>
        </r>
      </text>
    </comment>
    <comment ref="B23" authorId="0">
      <text>
        <r>
          <rPr>
            <b/>
            <sz val="8"/>
            <color indexed="81"/>
            <rFont val="Tahoma"/>
            <family val="2"/>
          </rPr>
          <t xml:space="preserve">Monitor: </t>
        </r>
        <r>
          <rPr>
            <sz val="8"/>
            <color indexed="81"/>
            <rFont val="Tahoma"/>
            <family val="2"/>
          </rPr>
          <t>May include cleaning materials and contracts, food and contract catering, staff uniforms, laundry and bedding etc.</t>
        </r>
      </text>
    </comment>
    <comment ref="B24" authorId="0">
      <text>
        <r>
          <rPr>
            <b/>
            <sz val="8"/>
            <color indexed="81"/>
            <rFont val="Tahoma"/>
            <family val="2"/>
          </rPr>
          <t xml:space="preserve">Monitor: </t>
        </r>
        <r>
          <rPr>
            <sz val="8"/>
            <color indexed="81"/>
            <rFont val="Tahoma"/>
            <family val="2"/>
          </rPr>
          <t xml:space="preserve">Expenditure on administrative expenses such as printing, stationery and telephones.
</t>
        </r>
      </text>
    </comment>
    <comment ref="B25" authorId="0">
      <text>
        <r>
          <rPr>
            <b/>
            <sz val="8"/>
            <color indexed="81"/>
            <rFont val="Tahoma"/>
            <family val="2"/>
          </rPr>
          <t xml:space="preserve">Monitor: </t>
        </r>
        <r>
          <rPr>
            <sz val="8"/>
            <color indexed="81"/>
            <rFont val="Tahoma"/>
            <family val="2"/>
          </rPr>
          <t xml:space="preserve">Where research and development expenditure can be separated from patient care activity, it should be recorded here.
</t>
        </r>
      </text>
    </comment>
    <comment ref="B27" authorId="0">
      <text>
        <r>
          <rPr>
            <b/>
            <sz val="8"/>
            <color indexed="81"/>
            <rFont val="Tahoma"/>
            <family val="2"/>
          </rPr>
          <t>Monitor:</t>
        </r>
        <r>
          <rPr>
            <sz val="8"/>
            <color indexed="81"/>
            <rFont val="Tahoma"/>
            <family val="2"/>
          </rPr>
          <t xml:space="preserve">
This line should include the costs of staff travelling for business purposes where borne by the FT (e.g. train fares, mileage claims, etc)</t>
        </r>
      </text>
    </comment>
    <comment ref="B28" authorId="0">
      <text>
        <r>
          <rPr>
            <b/>
            <sz val="8"/>
            <color indexed="81"/>
            <rFont val="Tahoma"/>
            <family val="2"/>
          </rPr>
          <t xml:space="preserve">Monitor: </t>
        </r>
        <r>
          <rPr>
            <sz val="8"/>
            <color indexed="81"/>
            <rFont val="Tahoma"/>
            <family val="2"/>
          </rPr>
          <t>Includes all other transport related costs.  This may include ambulance or other fuel, vehicle repair parts, insurance, external contracts, etc.</t>
        </r>
      </text>
    </comment>
    <comment ref="B29" authorId="0">
      <text>
        <r>
          <rPr>
            <b/>
            <sz val="8"/>
            <color indexed="81"/>
            <rFont val="Tahoma"/>
            <family val="2"/>
          </rPr>
          <t xml:space="preserve">Monitor: </t>
        </r>
        <r>
          <rPr>
            <sz val="8"/>
            <color indexed="81"/>
            <rFont val="Tahoma"/>
            <family val="2"/>
          </rPr>
          <t xml:space="preserve">includes expenditure on rates, electricity, gas and non-capitalised furniture and fittings.
</t>
        </r>
      </text>
    </comment>
    <comment ref="C30" authorId="1">
      <text>
        <r>
          <rPr>
            <sz val="8"/>
            <color indexed="81"/>
            <rFont val="Tahoma"/>
            <family val="2"/>
          </rPr>
          <t xml:space="preserve">Linked to Note 23.1 on '20.Receivables'
</t>
        </r>
      </text>
    </comment>
    <comment ref="C33" authorId="1">
      <text>
        <r>
          <rPr>
            <sz val="8"/>
            <color indexed="81"/>
            <rFont val="Tahoma"/>
            <family val="2"/>
          </rPr>
          <t xml:space="preserve">Linked to Note 21.1,21,2 on '19. Inventory'
</t>
        </r>
      </text>
    </comment>
    <comment ref="C36" authorId="1">
      <text>
        <r>
          <rPr>
            <sz val="8"/>
            <color indexed="81"/>
            <rFont val="Tahoma"/>
            <family val="2"/>
          </rPr>
          <t xml:space="preserve">Linked to Note 21.1,21,2 on '19. Inventory'
</t>
        </r>
      </text>
    </comment>
    <comment ref="C38" authorId="1">
      <text>
        <r>
          <rPr>
            <sz val="8"/>
            <color indexed="81"/>
            <rFont val="Tahoma"/>
            <family val="2"/>
          </rPr>
          <t xml:space="preserve">Linked to note 5.1 on '9.Op Misc'
</t>
        </r>
      </text>
    </comment>
    <comment ref="C39" authorId="1">
      <text>
        <r>
          <rPr>
            <sz val="8"/>
            <color indexed="81"/>
            <rFont val="Tahoma"/>
            <family val="2"/>
          </rPr>
          <t xml:space="preserve">Linked to note 5.1 on '9.Op Misc'
</t>
        </r>
      </text>
    </comment>
    <comment ref="C40" authorId="1">
      <text>
        <r>
          <rPr>
            <sz val="8"/>
            <color indexed="81"/>
            <rFont val="Tahoma"/>
            <family val="2"/>
          </rPr>
          <t xml:space="preserve">Linked to note 5.1 on '9.Op Misc'
</t>
        </r>
      </text>
    </comment>
    <comment ref="C53" authorId="1">
      <text>
        <r>
          <rPr>
            <sz val="8"/>
            <color indexed="81"/>
            <rFont val="Tahoma"/>
            <family val="2"/>
          </rPr>
          <t xml:space="preserve">Total forced to agree to note 5.5 on '9. Op Misc'
</t>
        </r>
      </text>
    </comment>
    <comment ref="B62" authorId="0">
      <text>
        <r>
          <rPr>
            <b/>
            <sz val="8"/>
            <color indexed="81"/>
            <rFont val="Tahoma"/>
            <family val="2"/>
          </rPr>
          <t xml:space="preserve">Monitor: </t>
        </r>
        <r>
          <rPr>
            <sz val="8"/>
            <color indexed="81"/>
            <rFont val="Tahoma"/>
            <family val="2"/>
          </rPr>
          <t>Expenditure on management consultancy must meet the definition as set out in the annex to the completion instructions.</t>
        </r>
        <r>
          <rPr>
            <b/>
            <sz val="8"/>
            <color indexed="81"/>
            <rFont val="Tahoma"/>
            <family val="2"/>
          </rPr>
          <t xml:space="preserve"> </t>
        </r>
        <r>
          <rPr>
            <sz val="8"/>
            <color indexed="81"/>
            <rFont val="Tahoma"/>
            <family val="2"/>
          </rPr>
          <t xml:space="preserve">The counterparty split for this row may be unlocked on request where you feel your intra-NHS service meets the definition of consultancy costs in the annex to the FTC instructions.
</t>
        </r>
      </text>
    </comment>
    <comment ref="B64" authorId="0">
      <text>
        <r>
          <rPr>
            <b/>
            <sz val="8"/>
            <color indexed="81"/>
            <rFont val="Tahoma"/>
            <family val="2"/>
          </rPr>
          <t xml:space="preserve">Monitor:  </t>
        </r>
        <r>
          <rPr>
            <sz val="8"/>
            <color indexed="81"/>
            <rFont val="Tahoma"/>
            <family val="2"/>
          </rPr>
          <t>Should include costs directly attributable to providing transport services for patients.</t>
        </r>
      </text>
    </comment>
  </commentList>
</comments>
</file>

<file path=xl/comments3.xml><?xml version="1.0" encoding="utf-8"?>
<comments xmlns="http://schemas.openxmlformats.org/spreadsheetml/2006/main">
  <authors>
    <author>Eleanor Shirtliff</author>
  </authors>
  <commentList>
    <comment ref="B13" authorId="0">
      <text>
        <r>
          <rPr>
            <b/>
            <sz val="8"/>
            <color indexed="81"/>
            <rFont val="Tahoma"/>
            <family val="2"/>
          </rPr>
          <t>Employer contributions only</t>
        </r>
      </text>
    </comment>
    <comment ref="B22" authorId="0">
      <text>
        <r>
          <rPr>
            <b/>
            <sz val="8"/>
            <color indexed="81"/>
            <rFont val="Tahoma"/>
            <family val="2"/>
          </rPr>
          <t xml:space="preserve">Monitor:  </t>
        </r>
        <r>
          <rPr>
            <sz val="8"/>
            <color indexed="81"/>
            <rFont val="Tahoma"/>
            <family val="2"/>
          </rPr>
          <t xml:space="preserve">Where staff recharges are accounted for net, this is considered an agency arrangements therefore both parties should account for transaction as 'external to government' and this will not be subject to the AoB process.
</t>
        </r>
      </text>
    </comment>
  </commentList>
</comments>
</file>

<file path=xl/comments4.xml><?xml version="1.0" encoding="utf-8"?>
<comments xmlns="http://schemas.openxmlformats.org/spreadsheetml/2006/main">
  <authors>
    <author>William Bessell</author>
  </authors>
  <commentList>
    <comment ref="B12" authorId="0">
      <text>
        <r>
          <rPr>
            <b/>
            <sz val="8"/>
            <color indexed="81"/>
            <rFont val="Tahoma"/>
            <family val="2"/>
          </rPr>
          <t>Monitor:</t>
        </r>
        <r>
          <rPr>
            <sz val="8"/>
            <color indexed="81"/>
            <rFont val="Tahoma"/>
            <family val="2"/>
          </rPr>
          <t xml:space="preserve">
The 2013/14 FTC has been amended to allow impairments to be presented in either depreciation or cost.  Where FTs have previously presented this differently to the FTC in their annual accounts, the presentational difference in opening balances for 13/14 can be corrected using this row.  There will be no impact on NBV and the line will not appear in the Trust's accounts.  This opportunity to correct the historic difference is available in 13/14 only.</t>
        </r>
      </text>
    </comment>
  </commentList>
</comments>
</file>

<file path=xl/comments5.xml><?xml version="1.0" encoding="utf-8"?>
<comments xmlns="http://schemas.openxmlformats.org/spreadsheetml/2006/main">
  <authors>
    <author>William Bessell</author>
  </authors>
  <commentList>
    <comment ref="B12" authorId="0">
      <text>
        <r>
          <rPr>
            <b/>
            <sz val="8"/>
            <color indexed="81"/>
            <rFont val="Tahoma"/>
            <family val="2"/>
          </rPr>
          <t>Monitor:</t>
        </r>
        <r>
          <rPr>
            <sz val="8"/>
            <color indexed="81"/>
            <rFont val="Tahoma"/>
            <family val="2"/>
          </rPr>
          <t xml:space="preserve">
The 2013/14 FTC has been amended to allow impairments to be presented in either depreciation or cost.  Where FTs have previously presented this differently to the FTC in their annual accounts, the presentational difference in opening balances for 13/14 can be corrected using this row.  There will be no impact on NBV and the line will not appear in the Trust's accounts.  This opportunity to correct the historic difference is available in 13/14 only.</t>
        </r>
      </text>
    </comment>
  </commentList>
</comments>
</file>

<file path=xl/comments6.xml><?xml version="1.0" encoding="utf-8"?>
<comments xmlns="http://schemas.openxmlformats.org/spreadsheetml/2006/main">
  <authors>
    <author>Ian Ratcliffe</author>
  </authors>
  <commentList>
    <comment ref="B23" authorId="0">
      <text>
        <r>
          <rPr>
            <b/>
            <sz val="8"/>
            <color indexed="81"/>
            <rFont val="Tahoma"/>
            <family val="2"/>
          </rPr>
          <t xml:space="preserve">Monitor: </t>
        </r>
        <r>
          <rPr>
            <sz val="8"/>
            <color indexed="81"/>
            <rFont val="Tahoma"/>
            <family val="2"/>
          </rPr>
          <t xml:space="preserve">Entered negative as a reduction in inventory balance
</t>
        </r>
      </text>
    </comment>
    <comment ref="C26" authorId="0">
      <text>
        <r>
          <rPr>
            <b/>
            <sz val="8"/>
            <color indexed="81"/>
            <rFont val="Tahoma"/>
            <family val="2"/>
          </rPr>
          <t>Monitor</t>
        </r>
        <r>
          <rPr>
            <sz val="8"/>
            <color indexed="81"/>
            <rFont val="Tahoma"/>
            <family val="2"/>
          </rPr>
          <t xml:space="preserve">: This line no longer used
</t>
        </r>
      </text>
    </comment>
    <comment ref="C28" authorId="0">
      <text>
        <r>
          <rPr>
            <b/>
            <sz val="8"/>
            <color indexed="81"/>
            <rFont val="Tahoma"/>
            <family val="2"/>
          </rPr>
          <t>Monitor</t>
        </r>
        <r>
          <rPr>
            <sz val="8"/>
            <color indexed="81"/>
            <rFont val="Tahoma"/>
            <family val="2"/>
          </rPr>
          <t xml:space="preserve">: This line no longer used
</t>
        </r>
      </text>
    </comment>
    <comment ref="B46" authorId="0">
      <text>
        <r>
          <rPr>
            <b/>
            <sz val="8"/>
            <color indexed="81"/>
            <rFont val="Tahoma"/>
            <family val="2"/>
          </rPr>
          <t xml:space="preserve">Monitor: </t>
        </r>
        <r>
          <rPr>
            <sz val="8"/>
            <color indexed="81"/>
            <rFont val="Tahoma"/>
            <family val="2"/>
          </rPr>
          <t xml:space="preserve">Entered negative as a reduction in inventory balance
</t>
        </r>
      </text>
    </comment>
    <comment ref="C49" authorId="0">
      <text>
        <r>
          <rPr>
            <b/>
            <sz val="8"/>
            <color indexed="81"/>
            <rFont val="Tahoma"/>
            <family val="2"/>
          </rPr>
          <t>Monitor</t>
        </r>
        <r>
          <rPr>
            <sz val="8"/>
            <color indexed="81"/>
            <rFont val="Tahoma"/>
            <family val="2"/>
          </rPr>
          <t xml:space="preserve">: This line no longer used
</t>
        </r>
      </text>
    </comment>
    <comment ref="C51" authorId="0">
      <text>
        <r>
          <rPr>
            <b/>
            <sz val="8"/>
            <color indexed="81"/>
            <rFont val="Tahoma"/>
            <family val="2"/>
          </rPr>
          <t>Monitor</t>
        </r>
        <r>
          <rPr>
            <sz val="8"/>
            <color indexed="81"/>
            <rFont val="Tahoma"/>
            <family val="2"/>
          </rPr>
          <t xml:space="preserve">: This line no longer used
</t>
        </r>
      </text>
    </comment>
  </commentList>
</comments>
</file>

<file path=xl/comments7.xml><?xml version="1.0" encoding="utf-8"?>
<comments xmlns="http://schemas.openxmlformats.org/spreadsheetml/2006/main">
  <authors>
    <author>Ian Ratcliffe</author>
  </authors>
  <commentList>
    <comment ref="C28" authorId="0">
      <text>
        <r>
          <rPr>
            <sz val="8"/>
            <color indexed="81"/>
            <rFont val="Tahoma"/>
            <family val="2"/>
          </rPr>
          <t xml:space="preserve">Feeds from note 24.1 below
</t>
        </r>
      </text>
    </comment>
    <comment ref="C52" authorId="0">
      <text>
        <r>
          <rPr>
            <sz val="8"/>
            <color indexed="81"/>
            <rFont val="Tahoma"/>
            <family val="2"/>
          </rPr>
          <t>Feeds from note 24.1 below</t>
        </r>
      </text>
    </comment>
  </commentList>
</comments>
</file>

<file path=xl/comments8.xml><?xml version="1.0" encoding="utf-8"?>
<comments xmlns="http://schemas.openxmlformats.org/spreadsheetml/2006/main">
  <authors>
    <author>William Bessell</author>
  </authors>
  <commentList>
    <comment ref="B20" authorId="0">
      <text>
        <r>
          <rPr>
            <b/>
            <sz val="8"/>
            <color indexed="81"/>
            <rFont val="Tahoma"/>
            <family val="2"/>
          </rPr>
          <t xml:space="preserve">Monitor: </t>
        </r>
        <r>
          <rPr>
            <sz val="8"/>
            <color indexed="81"/>
            <rFont val="Tahoma"/>
            <family val="2"/>
          </rPr>
          <t xml:space="preserve">see Paragraph 5.28 of the FT ARM
</t>
        </r>
      </text>
    </comment>
    <comment ref="B42" authorId="0">
      <text>
        <r>
          <rPr>
            <b/>
            <sz val="8"/>
            <color indexed="81"/>
            <rFont val="Tahoma"/>
            <family val="2"/>
          </rPr>
          <t xml:space="preserve">Monitor: </t>
        </r>
        <r>
          <rPr>
            <sz val="8"/>
            <color indexed="81"/>
            <rFont val="Tahoma"/>
            <family val="2"/>
          </rPr>
          <t xml:space="preserve">see Paragraph 5.28 of the FT ARM
</t>
        </r>
      </text>
    </comment>
  </commentList>
</comments>
</file>

<file path=xl/comments9.xml><?xml version="1.0" encoding="utf-8"?>
<comments xmlns="http://schemas.openxmlformats.org/spreadsheetml/2006/main">
  <authors>
    <author>Eleanor Shirtliff</author>
  </authors>
  <commentList>
    <comment ref="B18" authorId="0">
      <text>
        <r>
          <rPr>
            <b/>
            <sz val="8"/>
            <color indexed="81"/>
            <rFont val="Tahoma"/>
            <family val="2"/>
          </rPr>
          <t xml:space="preserve">Monitor: </t>
        </r>
        <r>
          <rPr>
            <sz val="8"/>
            <color indexed="81"/>
            <rFont val="Tahoma"/>
            <family val="2"/>
          </rPr>
          <t>Excludes cases between the FT and other NHS bodies. A case is defined as an individual debtor as opposed to an individual invoice.</t>
        </r>
      </text>
    </comment>
    <comment ref="B22" authorId="0">
      <text>
        <r>
          <rPr>
            <b/>
            <sz val="8"/>
            <color indexed="81"/>
            <rFont val="Tahoma"/>
            <family val="2"/>
          </rPr>
          <t xml:space="preserve">Monitor: </t>
        </r>
        <r>
          <rPr>
            <sz val="8"/>
            <color indexed="81"/>
            <rFont val="Tahoma"/>
            <family val="2"/>
          </rPr>
          <t xml:space="preserve">Losses of property and other assets should be aggregated to produce a total loss per case.
</t>
        </r>
      </text>
    </comment>
    <comment ref="B24" authorId="0">
      <text>
        <r>
          <rPr>
            <b/>
            <sz val="8"/>
            <color indexed="81"/>
            <rFont val="Tahoma"/>
            <family val="2"/>
          </rPr>
          <t xml:space="preserve">Monitor: </t>
        </r>
        <r>
          <rPr>
            <sz val="8"/>
            <color indexed="81"/>
            <rFont val="Tahoma"/>
            <family val="2"/>
          </rPr>
          <t xml:space="preserve">The total net losses revealed at any one store within the year should be aggregated and treated as one case (e.g. pharmaceutical stores).
</t>
        </r>
      </text>
    </comment>
    <comment ref="B39" authorId="0">
      <text>
        <r>
          <rPr>
            <b/>
            <sz val="8"/>
            <color indexed="81"/>
            <rFont val="Tahoma"/>
            <family val="2"/>
          </rPr>
          <t xml:space="preserve">Monitor:  </t>
        </r>
        <r>
          <rPr>
            <sz val="8"/>
            <color indexed="81"/>
            <rFont val="Tahoma"/>
            <family val="2"/>
          </rPr>
          <t xml:space="preserve">FTs are reminded that Treasury approval must be obtained for any special severance payments due their novel or contentious nature.
</t>
        </r>
      </text>
    </comment>
    <comment ref="B46" authorId="0">
      <text>
        <r>
          <rPr>
            <b/>
            <sz val="8"/>
            <color indexed="81"/>
            <rFont val="Tahoma"/>
            <family val="2"/>
          </rPr>
          <t xml:space="preserve">Monitor: </t>
        </r>
        <r>
          <rPr>
            <sz val="8"/>
            <color indexed="81"/>
            <rFont val="Tahoma"/>
            <family val="2"/>
          </rPr>
          <t>Excludes cases between the FT and other NHS bodies. A case is defined as an individual debtor as opposed to an individual invoice.</t>
        </r>
      </text>
    </comment>
  </commentList>
</comments>
</file>

<file path=xl/sharedStrings.xml><?xml version="1.0" encoding="utf-8"?>
<sst xmlns="http://schemas.openxmlformats.org/spreadsheetml/2006/main" count="5738" uniqueCount="1703">
  <si>
    <t>Over specification of assets</t>
  </si>
  <si>
    <t>Changes in market price</t>
  </si>
  <si>
    <t>Year</t>
  </si>
  <si>
    <t>130</t>
  </si>
  <si>
    <t>140</t>
  </si>
  <si>
    <t>150</t>
  </si>
  <si>
    <t>160</t>
  </si>
  <si>
    <t>Patient travel</t>
  </si>
  <si>
    <t>220</t>
  </si>
  <si>
    <t>Amounts recoverable against liabilities</t>
  </si>
  <si>
    <t xml:space="preserve"> + / -</t>
  </si>
  <si>
    <t xml:space="preserve">RECOVERED LOSSES </t>
  </si>
  <si>
    <t>100</t>
  </si>
  <si>
    <t>170</t>
  </si>
  <si>
    <t>180</t>
  </si>
  <si>
    <t>310</t>
  </si>
  <si>
    <t xml:space="preserve">Nursing, midwifery and health visiting learners </t>
  </si>
  <si>
    <t xml:space="preserve">a. private patients </t>
  </si>
  <si>
    <t xml:space="preserve">b. overseas visitors </t>
  </si>
  <si>
    <t xml:space="preserve">c. other </t>
  </si>
  <si>
    <t xml:space="preserve">SPECIAL PAYMENTS: </t>
  </si>
  <si>
    <t xml:space="preserve">5. Compensation under legal obligation </t>
  </si>
  <si>
    <t xml:space="preserve">6. Extra contractual to contractors </t>
  </si>
  <si>
    <t>+ / -</t>
  </si>
  <si>
    <t>£000's</t>
  </si>
  <si>
    <t>Supplies and services - clinical (excluding drug costs)</t>
  </si>
  <si>
    <t>110</t>
  </si>
  <si>
    <t>120</t>
  </si>
  <si>
    <t xml:space="preserve">Total </t>
  </si>
  <si>
    <t xml:space="preserve">Other </t>
  </si>
  <si>
    <t>£000</t>
  </si>
  <si>
    <t>Other operating income</t>
  </si>
  <si>
    <t xml:space="preserve">Agency/contract staff </t>
  </si>
  <si>
    <t>TOTAL</t>
  </si>
  <si>
    <t xml:space="preserve">Interest on available for sale financial assets </t>
  </si>
  <si>
    <t xml:space="preserve">Interest on held-to-maturity financial assets </t>
  </si>
  <si>
    <t>Held to maturity</t>
  </si>
  <si>
    <t>Available for sale investments reserve</t>
  </si>
  <si>
    <t>-</t>
  </si>
  <si>
    <t xml:space="preserve">Medical and dental </t>
  </si>
  <si>
    <t xml:space="preserve">Ambulance staff </t>
  </si>
  <si>
    <t xml:space="preserve">Administration and estates </t>
  </si>
  <si>
    <t xml:space="preserve">Healthcare assistants and other support staff </t>
  </si>
  <si>
    <t>NOTES TO THE ACCOUNTS</t>
  </si>
  <si>
    <t xml:space="preserve">LOSSES: </t>
  </si>
  <si>
    <t xml:space="preserve">a. theft, fraud etc </t>
  </si>
  <si>
    <t xml:space="preserve">1a &amp; 4a. Fraud cases </t>
  </si>
  <si>
    <t xml:space="preserve">b. clinical negligence with advice </t>
  </si>
  <si>
    <t xml:space="preserve">c. personal injury with advice </t>
  </si>
  <si>
    <t xml:space="preserve">d. other negligence and injury </t>
  </si>
  <si>
    <t>Other</t>
  </si>
  <si>
    <t xml:space="preserve">Commercial loans </t>
  </si>
  <si>
    <t xml:space="preserve">Overdrafts </t>
  </si>
  <si>
    <t>Goodwill</t>
  </si>
  <si>
    <t xml:space="preserve">Non NHS: Private patients </t>
  </si>
  <si>
    <t xml:space="preserve">TOTAL </t>
  </si>
  <si>
    <t xml:space="preserve">Supplies and services - general </t>
  </si>
  <si>
    <t xml:space="preserve">Establishment </t>
  </si>
  <si>
    <t xml:space="preserve">Premises </t>
  </si>
  <si>
    <t xml:space="preserve">NHS Foundation Trusts </t>
  </si>
  <si>
    <t xml:space="preserve">Clinical negligence </t>
  </si>
  <si>
    <t>Car parking &amp; Security</t>
  </si>
  <si>
    <t>Redundancy</t>
  </si>
  <si>
    <t>Publishing</t>
  </si>
  <si>
    <t>Insurance</t>
  </si>
  <si>
    <t>Other services, eg external payroll</t>
  </si>
  <si>
    <t>Grossing up consortium arrangements</t>
  </si>
  <si>
    <t>Compensation paid to cover debt recovery costs under this legislation</t>
  </si>
  <si>
    <t>Development expenditure</t>
  </si>
  <si>
    <t xml:space="preserve">Buildings excluding dwellings </t>
  </si>
  <si>
    <t>Plant &amp; Machinery</t>
  </si>
  <si>
    <t>Transport Equipment</t>
  </si>
  <si>
    <t>Information Technology</t>
  </si>
  <si>
    <t>Furniture &amp; Fittings</t>
  </si>
  <si>
    <t xml:space="preserve">- to buy out the liability for early retirements over 5 years </t>
  </si>
  <si>
    <t xml:space="preserve">- number of cases involved </t>
  </si>
  <si>
    <t>Acute Trusts</t>
  </si>
  <si>
    <t>Mental Health Trusts</t>
  </si>
  <si>
    <t>Loss or damage from normal operations</t>
  </si>
  <si>
    <t>Loss as a result of catastrophe</t>
  </si>
  <si>
    <t>Abandonment of assets in course of construction</t>
  </si>
  <si>
    <t>Unforeseen obsolescence</t>
  </si>
  <si>
    <t>Maincode</t>
  </si>
  <si>
    <t>Subcode</t>
  </si>
  <si>
    <t xml:space="preserve">£000 </t>
  </si>
  <si>
    <t xml:space="preserve">+ </t>
  </si>
  <si>
    <t xml:space="preserve">- </t>
  </si>
  <si>
    <t xml:space="preserve">+/- </t>
  </si>
  <si>
    <t>Book Value</t>
  </si>
  <si>
    <t>audit services- statutory audit</t>
  </si>
  <si>
    <t xml:space="preserve">1. Losses of cash due to: </t>
  </si>
  <si>
    <t xml:space="preserve">3. Bad debts and claims abandoned in relation to: </t>
  </si>
  <si>
    <t xml:space="preserve">b. overpayment of salaries etc. </t>
  </si>
  <si>
    <t xml:space="preserve">c. other causes </t>
  </si>
  <si>
    <t>Income from activities</t>
  </si>
  <si>
    <t xml:space="preserve">Outpatient income </t>
  </si>
  <si>
    <t xml:space="preserve">A &amp; E income </t>
  </si>
  <si>
    <t xml:space="preserve">Accrued income </t>
  </si>
  <si>
    <t xml:space="preserve">Education and training </t>
  </si>
  <si>
    <t xml:space="preserve">Research and development </t>
  </si>
  <si>
    <t xml:space="preserve">7. Ex gratia payments in respect of: </t>
  </si>
  <si>
    <t xml:space="preserve">Provisions under contract </t>
  </si>
  <si>
    <t xml:space="preserve">Number </t>
  </si>
  <si>
    <t>Total</t>
  </si>
  <si>
    <t xml:space="preserve">Finance charges allocated to future periods </t>
  </si>
  <si>
    <t xml:space="preserve">Change in the discount rate </t>
  </si>
  <si>
    <t xml:space="preserve">Arising during the year </t>
  </si>
  <si>
    <t xml:space="preserve">Reversed unused </t>
  </si>
  <si>
    <t xml:space="preserve">Unwinding of discount </t>
  </si>
  <si>
    <t xml:space="preserve">Elective income </t>
  </si>
  <si>
    <t xml:space="preserve">Non elective income </t>
  </si>
  <si>
    <t>Unused amounts reversed</t>
  </si>
  <si>
    <t>At 1 April</t>
  </si>
  <si>
    <t>Loans and receivables</t>
  </si>
  <si>
    <t>Available-for-sale</t>
  </si>
  <si>
    <t>Accruals</t>
  </si>
  <si>
    <t>Liabilities at fair value through the I&amp;E</t>
  </si>
  <si>
    <t>Other financial liabilities</t>
  </si>
  <si>
    <t xml:space="preserve">Interest on loans and receivables </t>
  </si>
  <si>
    <t xml:space="preserve">NHS Trusts </t>
  </si>
  <si>
    <t>Expected</t>
  </si>
  <si>
    <t>Sign</t>
  </si>
  <si>
    <t xml:space="preserve">Non-patient care services to other bodies </t>
  </si>
  <si>
    <t xml:space="preserve">Profit on disposal of other tangible fixed assets </t>
  </si>
  <si>
    <t>Pensions - former directors</t>
  </si>
  <si>
    <t>Pensions - other staff</t>
  </si>
  <si>
    <t>Revaluation Reserve</t>
  </si>
  <si>
    <t>Other reserves</t>
  </si>
  <si>
    <t>Income and expenditure reserve</t>
  </si>
  <si>
    <t xml:space="preserve">Reclassifications </t>
  </si>
  <si>
    <t xml:space="preserve">Local Authorities </t>
  </si>
  <si>
    <t xml:space="preserve">NHS Other </t>
  </si>
  <si>
    <t>Total number of cases</t>
  </si>
  <si>
    <t>Total value of cases</t>
  </si>
  <si>
    <t xml:space="preserve">Corporation tax receivable </t>
  </si>
  <si>
    <t xml:space="preserve">Private patient income </t>
  </si>
  <si>
    <t xml:space="preserve">a. loss of personal effects </t>
  </si>
  <si>
    <t xml:space="preserve">No of early retirements on the grounds of ill-health </t>
  </si>
  <si>
    <t xml:space="preserve">Cash at commercial banks and in hand </t>
  </si>
  <si>
    <t>Block Contract income</t>
  </si>
  <si>
    <t>Cost and Volume Contract income</t>
  </si>
  <si>
    <t>Clinical income for the Secondary Commissioning of mandatory services</t>
  </si>
  <si>
    <t>All Trusts</t>
  </si>
  <si>
    <t>Other clinical income from mandatory services</t>
  </si>
  <si>
    <t>PRIMARY STATEMENTS</t>
  </si>
  <si>
    <t>Department of Health</t>
  </si>
  <si>
    <t>NHS injury scheme (was RTA)</t>
  </si>
  <si>
    <t xml:space="preserve">Profit on disposal of fixed asset investments </t>
  </si>
  <si>
    <t xml:space="preserve">Profit on disposal of intangible fixed assets </t>
  </si>
  <si>
    <t xml:space="preserve">Loss on disposal of intangible fixed assets </t>
  </si>
  <si>
    <t xml:space="preserve">Profit on disposal of land and buildings </t>
  </si>
  <si>
    <t xml:space="preserve">Loss on disposal of land and buildings </t>
  </si>
  <si>
    <t xml:space="preserve">Finance leases </t>
  </si>
  <si>
    <t xml:space="preserve">Additions - purchased </t>
  </si>
  <si>
    <t xml:space="preserve">Disposals </t>
  </si>
  <si>
    <t xml:space="preserve">Provided during the year </t>
  </si>
  <si>
    <t xml:space="preserve">Dwellings </t>
  </si>
  <si>
    <t>+</t>
  </si>
  <si>
    <t xml:space="preserve">Department of Health - other </t>
  </si>
  <si>
    <t>Department of Health - grants</t>
  </si>
  <si>
    <t>Limitation on auditor's liability*</t>
  </si>
  <si>
    <t>* If there is no specified limitation then this should be zero, otherwise enter the amount stated in the engagement letter.</t>
  </si>
  <si>
    <t>Amounts included within other interest payable arising from claims made under this legislation</t>
  </si>
  <si>
    <t>Amounts utilised</t>
  </si>
  <si>
    <t>Interest received</t>
  </si>
  <si>
    <t xml:space="preserve">Capital element of finance lease rental payments </t>
  </si>
  <si>
    <t>+/-</t>
  </si>
  <si>
    <t xml:space="preserve">Social care staff </t>
  </si>
  <si>
    <t xml:space="preserve">Nursing, midwifery and health visiting staff </t>
  </si>
  <si>
    <t xml:space="preserve">Scientific, therapeutic and technical staff </t>
  </si>
  <si>
    <t xml:space="preserve">Fair value </t>
  </si>
  <si>
    <t xml:space="preserve">Social security costs </t>
  </si>
  <si>
    <t>Share of Profit / (Loss) of Associates/Joint Ventures accounted for using the equity method</t>
  </si>
  <si>
    <t>Corporation tax expense</t>
  </si>
  <si>
    <t>Surplus/(Deficit) from continuing operations</t>
  </si>
  <si>
    <t>Surplus/(deficit) of discontinued operations and the gain/(loss) on disposal of discontinued operations</t>
  </si>
  <si>
    <t>SURPLUS/(DEFICIT) FOR THE YEAR</t>
  </si>
  <si>
    <t>Fair Value gains/(losses) on Available-for-sale financial investments</t>
  </si>
  <si>
    <t>Recycling gains/(losses) on Available-for-sale financial investments</t>
  </si>
  <si>
    <t>(i) minority interest, and</t>
  </si>
  <si>
    <t>(ii) owners of the parent.</t>
  </si>
  <si>
    <t>Minority Interest</t>
  </si>
  <si>
    <t>Reversal of impairments of assets held for sale</t>
  </si>
  <si>
    <t>Amortisation of PFI deferred credits</t>
  </si>
  <si>
    <t>Main scheme</t>
  </si>
  <si>
    <t>Additional lifecycle assets received</t>
  </si>
  <si>
    <t>Total other operating income</t>
  </si>
  <si>
    <t>TOTAL OPERATING INCOME</t>
  </si>
  <si>
    <t>- not later than one year;</t>
  </si>
  <si>
    <t>- later than one year and not later than five years;</t>
  </si>
  <si>
    <t>- later than five years.</t>
  </si>
  <si>
    <t>Amortisation on intangible assets</t>
  </si>
  <si>
    <t>Loss on disposal of assets held for sale</t>
  </si>
  <si>
    <t>Impairments of assets held for sale</t>
  </si>
  <si>
    <t>Minimum lease payments</t>
  </si>
  <si>
    <t>Contingent rents</t>
  </si>
  <si>
    <t>Less sublease payments received</t>
  </si>
  <si>
    <t xml:space="preserve">Future minimum lease payments due: </t>
  </si>
  <si>
    <t>TOTAL of future minimum sublease lease payments to be received at the B/S date</t>
  </si>
  <si>
    <t>Main Finance Costs</t>
  </si>
  <si>
    <t>Contingent Finance Costs</t>
  </si>
  <si>
    <t>Property, plant and equipment</t>
  </si>
  <si>
    <t>Investment Property</t>
  </si>
  <si>
    <t>Other Investments</t>
  </si>
  <si>
    <t>Trade and other receivables</t>
  </si>
  <si>
    <t>Other Financial assets</t>
  </si>
  <si>
    <t>Other assets</t>
  </si>
  <si>
    <t>Inventories</t>
  </si>
  <si>
    <t>Other financial assets</t>
  </si>
  <si>
    <t>Cash and cash equivalents</t>
  </si>
  <si>
    <t>Trade and other payables</t>
  </si>
  <si>
    <t>Borrowings</t>
  </si>
  <si>
    <t>Provisions</t>
  </si>
  <si>
    <t>Other liabilities</t>
  </si>
  <si>
    <t>Liabilities in disposal groups</t>
  </si>
  <si>
    <t>Total current liabilities</t>
  </si>
  <si>
    <t>Total non-current liabilities</t>
  </si>
  <si>
    <t>Total assets employed</t>
  </si>
  <si>
    <t>Public Dividend Capital</t>
  </si>
  <si>
    <t>Revaluation reserve</t>
  </si>
  <si>
    <t>Merger reserve</t>
  </si>
  <si>
    <t>Intangible assets</t>
  </si>
  <si>
    <t>Property, Plant and Equipment</t>
  </si>
  <si>
    <t>Finance Lease Receivables</t>
  </si>
  <si>
    <t>Available for sale financial assets</t>
  </si>
  <si>
    <t>Held to maturity investments</t>
  </si>
  <si>
    <t>Loan and receivables</t>
  </si>
  <si>
    <t>Drawdown in committed facility</t>
  </si>
  <si>
    <t>Other Loans</t>
  </si>
  <si>
    <t>Obligations under finance leases</t>
  </si>
  <si>
    <t>Derivative and embedded derivatives held at 'fair value through income and expenditure'</t>
  </si>
  <si>
    <t>Other legal claims</t>
  </si>
  <si>
    <t>Deferred PFI credits</t>
  </si>
  <si>
    <t>Current liabilities</t>
  </si>
  <si>
    <t>Non-current liabilities</t>
  </si>
  <si>
    <t>STATEMENT OF COMPREHENSIVE INCOME</t>
  </si>
  <si>
    <t>STATEMENT OF FINANCIAL POSITION</t>
  </si>
  <si>
    <t>Non-current assets</t>
  </si>
  <si>
    <t>105</t>
  </si>
  <si>
    <t>115</t>
  </si>
  <si>
    <t>125</t>
  </si>
  <si>
    <t>135</t>
  </si>
  <si>
    <t>145</t>
  </si>
  <si>
    <t>155</t>
  </si>
  <si>
    <t>165</t>
  </si>
  <si>
    <t>175</t>
  </si>
  <si>
    <t>185</t>
  </si>
  <si>
    <t>190</t>
  </si>
  <si>
    <t>195</t>
  </si>
  <si>
    <t>200</t>
  </si>
  <si>
    <t>205</t>
  </si>
  <si>
    <t>210</t>
  </si>
  <si>
    <t>215</t>
  </si>
  <si>
    <t>225</t>
  </si>
  <si>
    <t>230</t>
  </si>
  <si>
    <t>235</t>
  </si>
  <si>
    <t>240</t>
  </si>
  <si>
    <t>245</t>
  </si>
  <si>
    <t>250</t>
  </si>
  <si>
    <t>255</t>
  </si>
  <si>
    <t>260</t>
  </si>
  <si>
    <t>265</t>
  </si>
  <si>
    <t>270</t>
  </si>
  <si>
    <t>275</t>
  </si>
  <si>
    <t>280</t>
  </si>
  <si>
    <t>285</t>
  </si>
  <si>
    <t>290</t>
  </si>
  <si>
    <t>295</t>
  </si>
  <si>
    <t>300</t>
  </si>
  <si>
    <t>305</t>
  </si>
  <si>
    <t>315</t>
  </si>
  <si>
    <t>320</t>
  </si>
  <si>
    <t>Non-current assets for sale and assets in disposal groups</t>
  </si>
  <si>
    <t>Prior period adjustment</t>
  </si>
  <si>
    <t>Public Dividend Capital repaid</t>
  </si>
  <si>
    <t>Public Dividend Capital written off</t>
  </si>
  <si>
    <t>Available for Sale investment Reserve</t>
  </si>
  <si>
    <t>Other Reserves</t>
  </si>
  <si>
    <t>Merger Reserve</t>
  </si>
  <si>
    <t>Income and Expenditure Reserve</t>
  </si>
  <si>
    <t>Cash flows from operating activities</t>
  </si>
  <si>
    <t>Operating surplus/(deficit)</t>
  </si>
  <si>
    <t>Non-cash income and expense:</t>
  </si>
  <si>
    <t>Depreciation and amortisation</t>
  </si>
  <si>
    <t>Impairments</t>
  </si>
  <si>
    <t>Reversals of impairments</t>
  </si>
  <si>
    <t>Amortisation of PFI credit</t>
  </si>
  <si>
    <t>(Increase)/Decrease in Trade and Other Receivables</t>
  </si>
  <si>
    <t>(Increase)/Decrease in Other Assets</t>
  </si>
  <si>
    <t>(Increase)/Decrease in Inventories</t>
  </si>
  <si>
    <t>Increase/(Decrease) in Other Liabilities</t>
  </si>
  <si>
    <t>Increase/(Decrease) in Provisions</t>
  </si>
  <si>
    <t>NET CASH GENERATED FROM/(USED IN) OPERATIONS</t>
  </si>
  <si>
    <t>Tax (paid) / received</t>
  </si>
  <si>
    <t>Cash flows from investing activities</t>
  </si>
  <si>
    <t>Purchase of financial assets</t>
  </si>
  <si>
    <t>Sales of financial assets</t>
  </si>
  <si>
    <t>Sales of intangible assets</t>
  </si>
  <si>
    <t>Net cash generated from/(used in) investing activities</t>
  </si>
  <si>
    <t>Public dividend capital received</t>
  </si>
  <si>
    <t>Public dividend capital repaid</t>
  </si>
  <si>
    <t>Interest paid</t>
  </si>
  <si>
    <t>Interest element of finance lease</t>
  </si>
  <si>
    <t>Net cash generated from/(used in) financing activities</t>
  </si>
  <si>
    <t>Increase/(decrease) in cash and cash equivalents</t>
  </si>
  <si>
    <t xml:space="preserve">TOTAL   </t>
  </si>
  <si>
    <t>Income from Activities</t>
  </si>
  <si>
    <t>Total income from activities</t>
  </si>
  <si>
    <t xml:space="preserve">TOTAL OPERATING INCOME </t>
  </si>
  <si>
    <t>Reversal of impairments of intangible assets</t>
  </si>
  <si>
    <t xml:space="preserve">Loss on disposal of investments </t>
  </si>
  <si>
    <t>Loss on disposal of other property, plant and equipment</t>
  </si>
  <si>
    <t>Impairments of property, plant and equipment</t>
  </si>
  <si>
    <t>Reversal of impairments of property, plant and equipment</t>
  </si>
  <si>
    <t>Depreciation on property, plant and equipment</t>
  </si>
  <si>
    <t xml:space="preserve">Value of early retirements on the grounds of ill-health </t>
  </si>
  <si>
    <t>Salaries and wages</t>
  </si>
  <si>
    <t>Termination benefits</t>
  </si>
  <si>
    <t>Software  licences
(purchased)</t>
  </si>
  <si>
    <t>Other
(purchased)</t>
  </si>
  <si>
    <t>Licences &amp; trademarks
(purchased)</t>
  </si>
  <si>
    <t>Patents 
(purchased)</t>
  </si>
  <si>
    <t>Development expenditure
(internally generated)</t>
  </si>
  <si>
    <t>Information technology (internally generated)</t>
  </si>
  <si>
    <t>Min Life</t>
  </si>
  <si>
    <t>Max Life</t>
  </si>
  <si>
    <t>Years</t>
  </si>
  <si>
    <t>Intangible assets - internally generated</t>
  </si>
  <si>
    <t>Information technology</t>
  </si>
  <si>
    <t>Software</t>
  </si>
  <si>
    <t>Licences &amp; Trademarks</t>
  </si>
  <si>
    <t>Patents</t>
  </si>
  <si>
    <t>Unearned interest income</t>
  </si>
  <si>
    <t>Reversal of any write down of inventories resulting in a reduction of recognised expenses</t>
  </si>
  <si>
    <t>Current</t>
  </si>
  <si>
    <t>Non-Current</t>
  </si>
  <si>
    <t>Provision for impaired receivables</t>
  </si>
  <si>
    <t>PFI Prepayments</t>
  </si>
  <si>
    <t>Prepayments - Capital contributions</t>
  </si>
  <si>
    <t>Prepayments - Lifecycle replacements</t>
  </si>
  <si>
    <t>Ageing of non-impaired receivables past their due date</t>
  </si>
  <si>
    <t xml:space="preserve">Current </t>
  </si>
  <si>
    <t>Non-current</t>
  </si>
  <si>
    <t xml:space="preserve">Receipts in advance </t>
  </si>
  <si>
    <t>Other payables</t>
  </si>
  <si>
    <t>TOTAL NON CURRENT TRADE AND OTHER PAYABLES</t>
  </si>
  <si>
    <t>TOTAL CURRENT TRADE AND OTHER PAYABLES</t>
  </si>
  <si>
    <t>TOTAL CURRENT TRADE AND OTHER RECEIVABLES</t>
  </si>
  <si>
    <t>TOTAL NON CURRENT TRADE AND OTHER RECEIVABLES</t>
  </si>
  <si>
    <t>TOTAL OTHER CURRENT LIABILITIES</t>
  </si>
  <si>
    <t>TOTAL OTHER NON CURRENT LIABILITIES</t>
  </si>
  <si>
    <t>TOTAL CURRENT BORROWINGS</t>
  </si>
  <si>
    <t>Reclassified to liabilities held in disposal groups in year</t>
  </si>
  <si>
    <t>Net change in year</t>
  </si>
  <si>
    <t>Other current investments</t>
  </si>
  <si>
    <t>Receivables</t>
  </si>
  <si>
    <t xml:space="preserve">Payables </t>
  </si>
  <si>
    <t>Assets as per SoFP</t>
  </si>
  <si>
    <t>Liabilities as per SoFP</t>
  </si>
  <si>
    <t>Non current trade and other receivables excluding non financial assets</t>
  </si>
  <si>
    <t>Non current trade and other payables excluding non financial liabilities</t>
  </si>
  <si>
    <t>Other NHS Bodies</t>
  </si>
  <si>
    <t>Charitable Funds</t>
  </si>
  <si>
    <t>Subsidiaries / Associates / Joint Ventures</t>
  </si>
  <si>
    <t xml:space="preserve">Other   </t>
  </si>
  <si>
    <t>Share of profit/(loss)</t>
  </si>
  <si>
    <t>Current assets</t>
  </si>
  <si>
    <t>Non current liabilities</t>
  </si>
  <si>
    <t>Non current assets</t>
  </si>
  <si>
    <t>Total liabilities</t>
  </si>
  <si>
    <t>Total assets</t>
  </si>
  <si>
    <t>Operating income</t>
  </si>
  <si>
    <t>Operating expenses</t>
  </si>
  <si>
    <t>Surplus /(deficit) for the year</t>
  </si>
  <si>
    <t>Current service cost</t>
  </si>
  <si>
    <t>Interest cost</t>
  </si>
  <si>
    <t>Contribution by plan participants</t>
  </si>
  <si>
    <t>Benefits paid</t>
  </si>
  <si>
    <t>Past service costs</t>
  </si>
  <si>
    <t>Business combinations</t>
  </si>
  <si>
    <t>Curtailments and settlements</t>
  </si>
  <si>
    <t>Contributions by the employer</t>
  </si>
  <si>
    <t>Contributions by the plan participants</t>
  </si>
  <si>
    <t>Settlements</t>
  </si>
  <si>
    <t>Total Revaluation Reserve</t>
  </si>
  <si>
    <t>Revaluation Reserve -intangibles</t>
  </si>
  <si>
    <t>Revaluation Reserve -property, plant and equipment</t>
  </si>
  <si>
    <t>Note 2.1 OPERATING INCOME (by classification)</t>
  </si>
  <si>
    <t>Investments in associates (and joined controlled operations)</t>
  </si>
  <si>
    <t>01A</t>
  </si>
  <si>
    <t>01B</t>
  </si>
  <si>
    <t>02A</t>
  </si>
  <si>
    <t>02B</t>
  </si>
  <si>
    <t>03A</t>
  </si>
  <si>
    <t>03B</t>
  </si>
  <si>
    <t>03C</t>
  </si>
  <si>
    <t>03D</t>
  </si>
  <si>
    <t>03F</t>
  </si>
  <si>
    <t>03G</t>
  </si>
  <si>
    <t>03H</t>
  </si>
  <si>
    <t>04A</t>
  </si>
  <si>
    <t>04B</t>
  </si>
  <si>
    <t>06A</t>
  </si>
  <si>
    <t>05A</t>
  </si>
  <si>
    <t>05C</t>
  </si>
  <si>
    <t>06I</t>
  </si>
  <si>
    <t>07A</t>
  </si>
  <si>
    <t>07I</t>
  </si>
  <si>
    <t>08A</t>
  </si>
  <si>
    <t>08B</t>
  </si>
  <si>
    <t>08C</t>
  </si>
  <si>
    <t>08F</t>
  </si>
  <si>
    <t>09E</t>
  </si>
  <si>
    <t>09G</t>
  </si>
  <si>
    <t>09H</t>
  </si>
  <si>
    <t>09I</t>
  </si>
  <si>
    <t>09J</t>
  </si>
  <si>
    <t>10A</t>
  </si>
  <si>
    <t>10B</t>
  </si>
  <si>
    <t>11A</t>
  </si>
  <si>
    <t>11B</t>
  </si>
  <si>
    <t>11D</t>
  </si>
  <si>
    <t>12A</t>
  </si>
  <si>
    <t>12B</t>
  </si>
  <si>
    <t>Total non-current assets</t>
  </si>
  <si>
    <t>Total current assets</t>
  </si>
  <si>
    <t>Total assets less current liabilities</t>
  </si>
  <si>
    <t>15E</t>
  </si>
  <si>
    <t>16A</t>
  </si>
  <si>
    <t>16B</t>
  </si>
  <si>
    <t>16C</t>
  </si>
  <si>
    <t>16G</t>
  </si>
  <si>
    <t>16H</t>
  </si>
  <si>
    <t>16I</t>
  </si>
  <si>
    <t>%</t>
  </si>
  <si>
    <t>17A</t>
  </si>
  <si>
    <t>18A</t>
  </si>
  <si>
    <t>18B</t>
  </si>
  <si>
    <t>09K</t>
  </si>
  <si>
    <t>09L</t>
  </si>
  <si>
    <t>note</t>
  </si>
  <si>
    <t xml:space="preserve">Cash and Cash equivalents at 1 April </t>
  </si>
  <si>
    <t>Impairments of intangible assets</t>
  </si>
  <si>
    <t>27A</t>
  </si>
  <si>
    <t>27C</t>
  </si>
  <si>
    <t>26A</t>
  </si>
  <si>
    <t>26B</t>
  </si>
  <si>
    <t>26C</t>
  </si>
  <si>
    <t>TOTAL COMPREHENSIVE INCOME / (EXPENSE) FOR THE YEAR</t>
  </si>
  <si>
    <t>TOTAL COMPREHENSIVE INCOME / (EXPENSE) FOR THE PERIOD</t>
  </si>
  <si>
    <t>PDC Dividend paid</t>
  </si>
  <si>
    <t>24A</t>
  </si>
  <si>
    <t>24B</t>
  </si>
  <si>
    <t>24C</t>
  </si>
  <si>
    <t>24D</t>
  </si>
  <si>
    <t>Public Dividend Capital received</t>
  </si>
  <si>
    <t>08G</t>
  </si>
  <si>
    <t>08H</t>
  </si>
  <si>
    <t xml:space="preserve">Investments in associates (and joined controlled operations) </t>
  </si>
  <si>
    <t>16J</t>
  </si>
  <si>
    <t>16Q</t>
  </si>
  <si>
    <t>16R</t>
  </si>
  <si>
    <t>Direct Operating Expense arising from Investment Property which generated Rental Income in the period</t>
  </si>
  <si>
    <t>Cash flows attributable to investing activities of discontinued operations</t>
  </si>
  <si>
    <t>325</t>
  </si>
  <si>
    <t>330</t>
  </si>
  <si>
    <t>Cash flows attributable to financing activities of discontinued operations</t>
  </si>
  <si>
    <t>Operating surplus/(deficit) from continuing operations</t>
  </si>
  <si>
    <t xml:space="preserve">Operating surplus/(deficit) of discontinued operations </t>
  </si>
  <si>
    <t>25A</t>
  </si>
  <si>
    <t>25B</t>
  </si>
  <si>
    <t>25C</t>
  </si>
  <si>
    <t>25D</t>
  </si>
  <si>
    <t>25E</t>
  </si>
  <si>
    <t>25F</t>
  </si>
  <si>
    <t>25G</t>
  </si>
  <si>
    <t>25H</t>
  </si>
  <si>
    <t>28A</t>
  </si>
  <si>
    <t>28B</t>
  </si>
  <si>
    <t>28D</t>
  </si>
  <si>
    <t>of which those receivable</t>
  </si>
  <si>
    <t>of which liabilities are due</t>
  </si>
  <si>
    <t>20D</t>
  </si>
  <si>
    <t>20E</t>
  </si>
  <si>
    <t>Note 4.1 Employee Expenses</t>
  </si>
  <si>
    <t>Employee Expenses - Staff</t>
  </si>
  <si>
    <t>Employee Expenses - Executive directors</t>
  </si>
  <si>
    <t>23A</t>
  </si>
  <si>
    <t>23B</t>
  </si>
  <si>
    <t>21A</t>
  </si>
  <si>
    <t>Note 4.2 Average number of employees (WTE basis)</t>
  </si>
  <si>
    <t>340</t>
  </si>
  <si>
    <t>102</t>
  </si>
  <si>
    <t>At start of period for new FTs</t>
  </si>
  <si>
    <t xml:space="preserve">Operating income of discontinued operations </t>
  </si>
  <si>
    <t xml:space="preserve">Operating expenses of discontinued operations </t>
  </si>
  <si>
    <t>Gain on disposal of discontinued operations</t>
  </si>
  <si>
    <t>(Loss) on disposal of discontinued operations</t>
  </si>
  <si>
    <t>NHS Shared Business Services</t>
  </si>
  <si>
    <t>The unguaranteed residual value accruing to the FT</t>
  </si>
  <si>
    <t>Pensions relating to former directors</t>
  </si>
  <si>
    <t>Pensions relating to other staff</t>
  </si>
  <si>
    <t>UK Corporation tax expense</t>
  </si>
  <si>
    <t>Adjustments in respect of prior years</t>
  </si>
  <si>
    <t>Current tax expense</t>
  </si>
  <si>
    <t>Origination and reversal of temporary differences</t>
  </si>
  <si>
    <t>Change in tax rate</t>
  </si>
  <si>
    <t>Deferred tax expense</t>
  </si>
  <si>
    <t>Total income tax expense in Statement of Comprehensive Income</t>
  </si>
  <si>
    <t>Effect of:</t>
  </si>
  <si>
    <t>Surpluses not subject to tax</t>
  </si>
  <si>
    <t>Non-deductible expenses</t>
  </si>
  <si>
    <t>Share of results of joint ventures and associates</t>
  </si>
  <si>
    <t>Total income tax charge for the year</t>
  </si>
  <si>
    <t>Share of comprehensive income from associates and joint ventures</t>
  </si>
  <si>
    <t>Other recognised gains and losses</t>
  </si>
  <si>
    <t>Investment Property income</t>
  </si>
  <si>
    <t>Effective tax charge percentage</t>
  </si>
  <si>
    <t>Tax if effective tax rate charged on surpluses before tax</t>
  </si>
  <si>
    <t>Direct Operating Expense arising from Investment Property that which did not generated Rental Income in the period</t>
  </si>
  <si>
    <t>Agenda for Change</t>
  </si>
  <si>
    <t>Surplus/(deficit) for the year</t>
  </si>
  <si>
    <t>STATEMENT OF CASH FLOWS</t>
  </si>
  <si>
    <t>Purchase of intangible assets</t>
  </si>
  <si>
    <t>335</t>
  </si>
  <si>
    <t>345</t>
  </si>
  <si>
    <t>20I</t>
  </si>
  <si>
    <t>20J</t>
  </si>
  <si>
    <t>Increase/(Decrease) in Trade and Other Payables</t>
  </si>
  <si>
    <t>350</t>
  </si>
  <si>
    <t>-/+</t>
  </si>
  <si>
    <t>Cash flows from (used in) other financing activities</t>
  </si>
  <si>
    <t>Numbers</t>
  </si>
  <si>
    <t>Value</t>
  </si>
  <si>
    <t>TOTAL LOSSES *</t>
  </si>
  <si>
    <t>The accumulated allowance for uncollectable minimum lease payments receivable</t>
  </si>
  <si>
    <t>Contingent rents recognised as income in the period</t>
  </si>
  <si>
    <t>£'000</t>
  </si>
  <si>
    <t>Intangible Assets Under Construction</t>
  </si>
  <si>
    <t>11C</t>
  </si>
  <si>
    <t>Number</t>
  </si>
  <si>
    <t>Permanent</t>
  </si>
  <si>
    <t>Cash with the Government Banking Service</t>
  </si>
  <si>
    <t>Land</t>
  </si>
  <si>
    <t>Operating Income from continuing operations</t>
  </si>
  <si>
    <t>Operating Expenses of continuing operations</t>
  </si>
  <si>
    <t>OPERATING SURPLUS / (DEFICIT)</t>
  </si>
  <si>
    <t>FINANCE COSTS</t>
  </si>
  <si>
    <t>Finance income</t>
  </si>
  <si>
    <t>Finance expense - financial liabilities</t>
  </si>
  <si>
    <t>Finance expense - unwinding of discount on provisions</t>
  </si>
  <si>
    <t>PDC Dividends payable</t>
  </si>
  <si>
    <t>NET FINANCE COSTS</t>
  </si>
  <si>
    <t>01C</t>
  </si>
  <si>
    <t>01D</t>
  </si>
  <si>
    <t>Note: Allocation of Profits/(Losses) for the period:</t>
  </si>
  <si>
    <t>(a) Surplus/(Deficit) for the period attributable to:</t>
  </si>
  <si>
    <t>(b) total comprehensive income/ (expense) for the period attributable to:</t>
  </si>
  <si>
    <t xml:space="preserve">Services from NHS Foundation Trusts </t>
  </si>
  <si>
    <t xml:space="preserve">Services from NHS Trusts </t>
  </si>
  <si>
    <t xml:space="preserve">Services from other NHS Bodies </t>
  </si>
  <si>
    <t>Purchase of healthcare from non NHS bodies</t>
  </si>
  <si>
    <t>Employee Expenses - Non-executive directors</t>
  </si>
  <si>
    <t>Legal fees</t>
  </si>
  <si>
    <t>Consultancy costs</t>
  </si>
  <si>
    <t>Training, courses and conferences</t>
  </si>
  <si>
    <t xml:space="preserve">Hospitality </t>
  </si>
  <si>
    <t>Other comprehensive income</t>
  </si>
  <si>
    <t>- outstanding pension contributions</t>
  </si>
  <si>
    <t>Intangible assets - purchased</t>
  </si>
  <si>
    <t>Movements in operating cash flow of discontinued operations</t>
  </si>
  <si>
    <t>Other movements in operating cash flows</t>
  </si>
  <si>
    <t>Cash flows from  financing activities</t>
  </si>
  <si>
    <t>If there are any other restrictions on the auditor's liability, these should be described in the free text sheet,</t>
  </si>
  <si>
    <t>Other
(internally generated</t>
  </si>
  <si>
    <t>This worksheet is only applicable to NHS foundation trusts with on-Statement of Financial Position pension schemes.</t>
  </si>
  <si>
    <t>Cash and Cash equivalents at start of period for new FTs</t>
  </si>
  <si>
    <t>327</t>
  </si>
  <si>
    <t>Buildings excluding dwellings</t>
  </si>
  <si>
    <t>Dwellings</t>
  </si>
  <si>
    <t>Assets Under Construction and Payments on Account</t>
  </si>
  <si>
    <t>Plant &amp; machinery</t>
  </si>
  <si>
    <t>Transport equipment</t>
  </si>
  <si>
    <t>Furniture &amp; fittings</t>
  </si>
  <si>
    <t>Revaluations</t>
  </si>
  <si>
    <t>Donated</t>
  </si>
  <si>
    <t xml:space="preserve">Land </t>
  </si>
  <si>
    <t>Assets under Construction &amp; POA</t>
  </si>
  <si>
    <t>Disposals</t>
  </si>
  <si>
    <t>Other reserve movements</t>
  </si>
  <si>
    <t>Asset disposals</t>
  </si>
  <si>
    <t>Present Value of the defined benefit obligation at start of period for new FTs</t>
  </si>
  <si>
    <t>Plan assets at fair value at start of period for new FTs</t>
  </si>
  <si>
    <t>1. SoCI</t>
  </si>
  <si>
    <t>4. CF</t>
  </si>
  <si>
    <t xml:space="preserve">At start of period for new FTs </t>
  </si>
  <si>
    <t>13. Intangibles</t>
  </si>
  <si>
    <t xml:space="preserve">Gross cost at start of period for new FTs </t>
  </si>
  <si>
    <t xml:space="preserve">Depreciation at start of period for new FTs </t>
  </si>
  <si>
    <t>14. PPE</t>
  </si>
  <si>
    <t>16. Investments</t>
  </si>
  <si>
    <t>17. AHFS</t>
  </si>
  <si>
    <t>21. CCE</t>
  </si>
  <si>
    <t>25. Provisions and CL</t>
  </si>
  <si>
    <t>26. Revaluation Reserve</t>
  </si>
  <si>
    <t>2. SoFP</t>
  </si>
  <si>
    <t>5. Op Inc (class)</t>
  </si>
  <si>
    <t>8. Staff</t>
  </si>
  <si>
    <t>Note 3 OPERATING EXPENSES (by type)</t>
  </si>
  <si>
    <t>Note 5.2 Arrangements containing an operating lease</t>
  </si>
  <si>
    <t>Note 5.3 Limitation on auditor's liability*</t>
  </si>
  <si>
    <t>Note 5.4 The late payment of commercial debts (interest) Act 1998</t>
  </si>
  <si>
    <t>Note 6 Discontinued operations</t>
  </si>
  <si>
    <t>Note 7 Corporation Tax</t>
  </si>
  <si>
    <t>Note 14.1 Economic life of intangible assets</t>
  </si>
  <si>
    <t>Note 14.2 Economic life of property, plant and equipment</t>
  </si>
  <si>
    <t>Note 19 Other assets</t>
  </si>
  <si>
    <t>Note 20 Other Financial Assets</t>
  </si>
  <si>
    <t>Note 23.1 Provision for impairment of receivables</t>
  </si>
  <si>
    <t>Note 23.2 Analysis of impaired receivables</t>
  </si>
  <si>
    <t>Note 26.1 Trade and other payables</t>
  </si>
  <si>
    <t>Note 27 Borrowings</t>
  </si>
  <si>
    <t>Note 28 Prudential borrowing limit</t>
  </si>
  <si>
    <t>Note 30 Other Financial Liabilities</t>
  </si>
  <si>
    <t>Note 34.1 Related Party Transactions</t>
  </si>
  <si>
    <t>Note 34.2 Related Party Balances</t>
  </si>
  <si>
    <t>Note 36 Finance lease obligations</t>
  </si>
  <si>
    <t>15. NCA misc</t>
  </si>
  <si>
    <t>19. Inventory</t>
  </si>
  <si>
    <t>20. Receivables</t>
  </si>
  <si>
    <t>Note 24.1 Finance lease receivables</t>
  </si>
  <si>
    <t>Note 24.2 Finance lease details</t>
  </si>
  <si>
    <t>27. RP</t>
  </si>
  <si>
    <t>28. C&amp;O</t>
  </si>
  <si>
    <t>29. PFI (on-SoFP)</t>
  </si>
  <si>
    <t>34. Pensions</t>
  </si>
  <si>
    <t>6. Op Inc (type)</t>
  </si>
  <si>
    <t>7. Op Exp</t>
  </si>
  <si>
    <t>03I</t>
  </si>
  <si>
    <t>08K</t>
  </si>
  <si>
    <t>08L</t>
  </si>
  <si>
    <t>08M</t>
  </si>
  <si>
    <t>08N</t>
  </si>
  <si>
    <t>08O</t>
  </si>
  <si>
    <t>08P</t>
  </si>
  <si>
    <t>08S</t>
  </si>
  <si>
    <t>08T</t>
  </si>
  <si>
    <t>08U</t>
  </si>
  <si>
    <t>08V</t>
  </si>
  <si>
    <t>09F</t>
  </si>
  <si>
    <t>13A</t>
  </si>
  <si>
    <t>13B</t>
  </si>
  <si>
    <t>13C</t>
  </si>
  <si>
    <t>13D</t>
  </si>
  <si>
    <t>13E</t>
  </si>
  <si>
    <t>13F</t>
  </si>
  <si>
    <t>13G</t>
  </si>
  <si>
    <t>13H</t>
  </si>
  <si>
    <t>13I</t>
  </si>
  <si>
    <t>13J</t>
  </si>
  <si>
    <t>14A</t>
  </si>
  <si>
    <t>14B</t>
  </si>
  <si>
    <t>14C</t>
  </si>
  <si>
    <t>14D</t>
  </si>
  <si>
    <t>14E</t>
  </si>
  <si>
    <t>14F</t>
  </si>
  <si>
    <t>14G</t>
  </si>
  <si>
    <t>14H</t>
  </si>
  <si>
    <t>14I</t>
  </si>
  <si>
    <t>14J</t>
  </si>
  <si>
    <t>14K</t>
  </si>
  <si>
    <t>14L</t>
  </si>
  <si>
    <t>14M</t>
  </si>
  <si>
    <t>14N</t>
  </si>
  <si>
    <t>14O</t>
  </si>
  <si>
    <t>14P</t>
  </si>
  <si>
    <t>14Q</t>
  </si>
  <si>
    <t>14R</t>
  </si>
  <si>
    <t>14S</t>
  </si>
  <si>
    <t>14T</t>
  </si>
  <si>
    <t>14U</t>
  </si>
  <si>
    <t>14W</t>
  </si>
  <si>
    <t>14X</t>
  </si>
  <si>
    <t>14Y</t>
  </si>
  <si>
    <t>14Z</t>
  </si>
  <si>
    <t>14AA</t>
  </si>
  <si>
    <t>14AB</t>
  </si>
  <si>
    <t>15F</t>
  </si>
  <si>
    <t>15G</t>
  </si>
  <si>
    <t>15H</t>
  </si>
  <si>
    <t>18C</t>
  </si>
  <si>
    <t>18D</t>
  </si>
  <si>
    <t>20C</t>
  </si>
  <si>
    <t>20F</t>
  </si>
  <si>
    <t>22C</t>
  </si>
  <si>
    <t>22D</t>
  </si>
  <si>
    <t>22E</t>
  </si>
  <si>
    <t>22F</t>
  </si>
  <si>
    <t>25I</t>
  </si>
  <si>
    <t>25J</t>
  </si>
  <si>
    <t>27B</t>
  </si>
  <si>
    <t>27D</t>
  </si>
  <si>
    <t>28C</t>
  </si>
  <si>
    <t>29A</t>
  </si>
  <si>
    <t>29B</t>
  </si>
  <si>
    <t>29C</t>
  </si>
  <si>
    <t>29G</t>
  </si>
  <si>
    <t>30A</t>
  </si>
  <si>
    <t>30E</t>
  </si>
  <si>
    <t>30F</t>
  </si>
  <si>
    <t>30J</t>
  </si>
  <si>
    <t>32A</t>
  </si>
  <si>
    <t>32B</t>
  </si>
  <si>
    <t>32C</t>
  </si>
  <si>
    <t>32D</t>
  </si>
  <si>
    <t>32E</t>
  </si>
  <si>
    <t>32F</t>
  </si>
  <si>
    <t>32G</t>
  </si>
  <si>
    <t>32H</t>
  </si>
  <si>
    <t>33A</t>
  </si>
  <si>
    <t>33B</t>
  </si>
  <si>
    <t>33C</t>
  </si>
  <si>
    <t>33D</t>
  </si>
  <si>
    <t>34A</t>
  </si>
  <si>
    <t>34B</t>
  </si>
  <si>
    <t>34C</t>
  </si>
  <si>
    <t>35A</t>
  </si>
  <si>
    <t>35B</t>
  </si>
  <si>
    <t>35D</t>
  </si>
  <si>
    <t>35E</t>
  </si>
  <si>
    <t>35F</t>
  </si>
  <si>
    <t>Note</t>
  </si>
  <si>
    <t>355</t>
  </si>
  <si>
    <t>360</t>
  </si>
  <si>
    <t>365</t>
  </si>
  <si>
    <t>370</t>
  </si>
  <si>
    <t>375</t>
  </si>
  <si>
    <t>380</t>
  </si>
  <si>
    <t>385</t>
  </si>
  <si>
    <t>390</t>
  </si>
  <si>
    <t>395</t>
  </si>
  <si>
    <t>400</t>
  </si>
  <si>
    <t>405</t>
  </si>
  <si>
    <t>Note 12.3  Property, Plant and Equipment financing</t>
  </si>
  <si>
    <t xml:space="preserve">Valuation/Gross cost at start of period for new FTs </t>
  </si>
  <si>
    <t>21B</t>
  </si>
  <si>
    <t>Prior Period Adjustment</t>
  </si>
  <si>
    <t>Owned</t>
  </si>
  <si>
    <t>9. Op Misc</t>
  </si>
  <si>
    <t>10. Corp Tax</t>
  </si>
  <si>
    <t>11. Finance</t>
  </si>
  <si>
    <t>18. Other Assets</t>
  </si>
  <si>
    <t>22. Trade Payables</t>
  </si>
  <si>
    <t>30. PFI (off-SoFP)</t>
  </si>
  <si>
    <t>32. FI 1</t>
  </si>
  <si>
    <t>33. FI 2</t>
  </si>
  <si>
    <t>Note 31.1 Provisions for liabilities and charges</t>
  </si>
  <si>
    <t>Please refer to FTC Completion Instructions before entering information in this worksheet</t>
  </si>
  <si>
    <t>25L</t>
  </si>
  <si>
    <t>25M</t>
  </si>
  <si>
    <t>35C</t>
  </si>
  <si>
    <t>Prior period adjustments</t>
  </si>
  <si>
    <t>Note 16.3 Investment Property expenses</t>
  </si>
  <si>
    <t>Note 16.4 Investment Property income</t>
  </si>
  <si>
    <t>Note 32 Contingent (Liabilities) / Assets</t>
  </si>
  <si>
    <t>410</t>
  </si>
  <si>
    <t>Additions - donated</t>
  </si>
  <si>
    <t>12. Impairments</t>
  </si>
  <si>
    <t xml:space="preserve">Amortisation at start of period for new FTs </t>
  </si>
  <si>
    <t>VAT payable</t>
  </si>
  <si>
    <t>Buildings</t>
  </si>
  <si>
    <t>251</t>
  </si>
  <si>
    <t>252</t>
  </si>
  <si>
    <t>101</t>
  </si>
  <si>
    <t>116</t>
  </si>
  <si>
    <t>Revaluations - property, plant and equipment</t>
  </si>
  <si>
    <t>Revaluations - intangible assets</t>
  </si>
  <si>
    <t>Revaluations - Financial assets</t>
  </si>
  <si>
    <t>Transfers between reserves</t>
  </si>
  <si>
    <t>Other movements in PDC in year</t>
  </si>
  <si>
    <t>Other loans received</t>
  </si>
  <si>
    <t>Other loans repaid</t>
  </si>
  <si>
    <t>Other capital receipts</t>
  </si>
  <si>
    <t>Other post employment benefits</t>
  </si>
  <si>
    <t>Other employment benefits</t>
  </si>
  <si>
    <t>Interest expense:</t>
  </si>
  <si>
    <t>Total interest expense</t>
  </si>
  <si>
    <t>Other finance costs</t>
  </si>
  <si>
    <t>Interest on late payment of commercial debt</t>
  </si>
  <si>
    <t>Additions - internally generated</t>
  </si>
  <si>
    <t>Additions - government granted</t>
  </si>
  <si>
    <t>Government granted</t>
  </si>
  <si>
    <t>Acquisitions in year - subsequent expenditure</t>
  </si>
  <si>
    <t>Acquisitions in year - other</t>
  </si>
  <si>
    <t>Reversal of impairment</t>
  </si>
  <si>
    <t>NHS Receivables - Revenue</t>
  </si>
  <si>
    <t>Operating lease receivables</t>
  </si>
  <si>
    <t>Other receivables with related parties - Revenue</t>
  </si>
  <si>
    <t>Allowance for uncollectable lease payments</t>
  </si>
  <si>
    <t>NHS payables - revenue</t>
  </si>
  <si>
    <t>Amounts due to other related parties - revenue</t>
  </si>
  <si>
    <t xml:space="preserve">Other taxes payable </t>
  </si>
  <si>
    <t>Social Security costs</t>
  </si>
  <si>
    <t>Bank overdrafts - Government Banking Service</t>
  </si>
  <si>
    <t>Bank overdrafts - Commercial banks</t>
  </si>
  <si>
    <t>Lease incentives</t>
  </si>
  <si>
    <t>Restructurings</t>
  </si>
  <si>
    <t>Continuing care</t>
  </si>
  <si>
    <t>Equal pay</t>
  </si>
  <si>
    <t xml:space="preserve">    Equal pay</t>
  </si>
  <si>
    <t xml:space="preserve">    Other</t>
  </si>
  <si>
    <t xml:space="preserve">3. Bad debts and claims abandoned </t>
  </si>
  <si>
    <t xml:space="preserve">4. Damage to buildings, property etc. </t>
  </si>
  <si>
    <t xml:space="preserve">7. Ex gratia payments </t>
  </si>
  <si>
    <t>£000s</t>
  </si>
  <si>
    <t>Contingent rents recognised as expenditure in the period</t>
  </si>
  <si>
    <t>Movements in operating cash flow in respect of Transforming Community Services transaction</t>
  </si>
  <si>
    <t>Loans received from the Department of Health</t>
  </si>
  <si>
    <t>Loans repaid to the Department of Health</t>
  </si>
  <si>
    <t xml:space="preserve">   Planned</t>
  </si>
  <si>
    <t xml:space="preserve">   Contingent</t>
  </si>
  <si>
    <t xml:space="preserve">   Interest on bank accounts</t>
  </si>
  <si>
    <t>Exit package cost band (including any special payment element)</t>
  </si>
  <si>
    <t>*Number of compulsory redundancies</t>
  </si>
  <si>
    <t>*Cost of compulsory redundancies</t>
  </si>
  <si>
    <t>Number of other departures agreed</t>
  </si>
  <si>
    <t>Cost of other departures agreed</t>
  </si>
  <si>
    <t>Total number of exit packages</t>
  </si>
  <si>
    <t>Total cost of exit packages</t>
  </si>
  <si>
    <t>&lt;£10,000</t>
  </si>
  <si>
    <t>£10,001 - £25,000</t>
  </si>
  <si>
    <t>£25,001 - 50,000</t>
  </si>
  <si>
    <t>£50,001 - £100,000</t>
  </si>
  <si>
    <t>£100,001 - £150,000</t>
  </si>
  <si>
    <t>£150,001 - £200,000</t>
  </si>
  <si>
    <t>&gt;£200,001</t>
  </si>
  <si>
    <t>123</t>
  </si>
  <si>
    <t>134</t>
  </si>
  <si>
    <t>136</t>
  </si>
  <si>
    <t>194</t>
  </si>
  <si>
    <t>196</t>
  </si>
  <si>
    <t>322</t>
  </si>
  <si>
    <t>333</t>
  </si>
  <si>
    <t>336</t>
  </si>
  <si>
    <t>394</t>
  </si>
  <si>
    <t>396</t>
  </si>
  <si>
    <t>137</t>
  </si>
  <si>
    <t>138</t>
  </si>
  <si>
    <t>186</t>
  </si>
  <si>
    <t>188</t>
  </si>
  <si>
    <t>267</t>
  </si>
  <si>
    <t>273</t>
  </si>
  <si>
    <t>277</t>
  </si>
  <si>
    <t>107</t>
  </si>
  <si>
    <t>172</t>
  </si>
  <si>
    <t>208</t>
  </si>
  <si>
    <t>117</t>
  </si>
  <si>
    <t>119</t>
  </si>
  <si>
    <t>127</t>
  </si>
  <si>
    <t>128</t>
  </si>
  <si>
    <t>131</t>
  </si>
  <si>
    <t>328</t>
  </si>
  <si>
    <t>329</t>
  </si>
  <si>
    <t>332</t>
  </si>
  <si>
    <t>387</t>
  </si>
  <si>
    <t>187</t>
  </si>
  <si>
    <t>398</t>
  </si>
  <si>
    <t>118</t>
  </si>
  <si>
    <t>223</t>
  </si>
  <si>
    <t>232</t>
  </si>
  <si>
    <t>238</t>
  </si>
  <si>
    <t>112</t>
  </si>
  <si>
    <t>108</t>
  </si>
  <si>
    <t>142</t>
  </si>
  <si>
    <t>147</t>
  </si>
  <si>
    <t>162</t>
  </si>
  <si>
    <t>168</t>
  </si>
  <si>
    <t>202</t>
  </si>
  <si>
    <t>203</t>
  </si>
  <si>
    <t>122</t>
  </si>
  <si>
    <t>182</t>
  </si>
  <si>
    <t>132</t>
  </si>
  <si>
    <t>25IA</t>
  </si>
  <si>
    <t>25IB</t>
  </si>
  <si>
    <t>25IC</t>
  </si>
  <si>
    <t>25ID</t>
  </si>
  <si>
    <t>176</t>
  </si>
  <si>
    <t>177</t>
  </si>
  <si>
    <t>178</t>
  </si>
  <si>
    <t>212</t>
  </si>
  <si>
    <t>214</t>
  </si>
  <si>
    <t>218</t>
  </si>
  <si>
    <t xml:space="preserve">Pension cost - defined contribution plans
  Employers contributions to NHS Pensions </t>
  </si>
  <si>
    <t>030</t>
  </si>
  <si>
    <t>045</t>
  </si>
  <si>
    <t>070</t>
  </si>
  <si>
    <t>Interest on impaired financial assets</t>
  </si>
  <si>
    <t>of which</t>
  </si>
  <si>
    <t>Total Impairments</t>
  </si>
  <si>
    <t>103</t>
  </si>
  <si>
    <t>106</t>
  </si>
  <si>
    <t xml:space="preserve">Expenditure </t>
  </si>
  <si>
    <t>Other income</t>
  </si>
  <si>
    <t>Interest accrued and not paid</t>
  </si>
  <si>
    <t>Impairment of financial assets</t>
  </si>
  <si>
    <t>Reversal of impairments of investment property</t>
  </si>
  <si>
    <t>Reversal of impairments of financial assets</t>
  </si>
  <si>
    <t>Impairments of investment property</t>
  </si>
  <si>
    <t>Revaluation Reserve - assets held for sale</t>
  </si>
  <si>
    <t>Revaluation reserve - investment property</t>
  </si>
  <si>
    <t xml:space="preserve">Compensation payments received </t>
  </si>
  <si>
    <t>500</t>
  </si>
  <si>
    <t>222</t>
  </si>
  <si>
    <t>253</t>
  </si>
  <si>
    <t>254</t>
  </si>
  <si>
    <t>256</t>
  </si>
  <si>
    <t>209</t>
  </si>
  <si>
    <t>Costs capitalised as part of assets</t>
  </si>
  <si>
    <t>Permanently
Employed</t>
  </si>
  <si>
    <t>Ambulance Trusts</t>
  </si>
  <si>
    <t>A&amp;E income</t>
  </si>
  <si>
    <t>PTS income</t>
  </si>
  <si>
    <r>
      <t xml:space="preserve">Community Trusts </t>
    </r>
    <r>
      <rPr>
        <sz val="10"/>
        <color indexed="8"/>
        <rFont val="Arial"/>
        <family val="2"/>
      </rPr>
      <t>(and any Trusts providing Community Services)</t>
    </r>
  </si>
  <si>
    <t>171</t>
  </si>
  <si>
    <t>173</t>
  </si>
  <si>
    <t>Increase in other provisions</t>
  </si>
  <si>
    <t>19E</t>
  </si>
  <si>
    <t>19F</t>
  </si>
  <si>
    <t>Additions</t>
  </si>
  <si>
    <t>Revaluation</t>
  </si>
  <si>
    <t>Transfer (to) / from stockpiled goods</t>
  </si>
  <si>
    <t>Consumables and RM</t>
  </si>
  <si>
    <t>Prepayments (Non-PFI)</t>
  </si>
  <si>
    <t>VAT receivable</t>
  </si>
  <si>
    <t>Deposits and Advances</t>
  </si>
  <si>
    <t>109</t>
  </si>
  <si>
    <t>169</t>
  </si>
  <si>
    <t>On-balance-sheet PFI contracts and other service concession arrangements</t>
  </si>
  <si>
    <t>PFI residual interests</t>
  </si>
  <si>
    <t>TOTAL GROSS STAFF COSTS</t>
  </si>
  <si>
    <t>133</t>
  </si>
  <si>
    <t>Interest Receivable</t>
  </si>
  <si>
    <t>193</t>
  </si>
  <si>
    <t>26E</t>
  </si>
  <si>
    <t>26F</t>
  </si>
  <si>
    <t>* Please see HM Treasury Financial Reporting Manual  (http://www.hm-treasury.gov.uk)</t>
  </si>
  <si>
    <t>241</t>
  </si>
  <si>
    <t>Profit on disposal of assets held for sale</t>
  </si>
  <si>
    <t>NHS payables - capital</t>
  </si>
  <si>
    <t>Amounts due to other related parties - capital</t>
  </si>
  <si>
    <t>Other trade payables - capital</t>
  </si>
  <si>
    <t>Other trade payables - revenue</t>
  </si>
  <si>
    <t>Note 26.2 - early retirements in NHS payables above</t>
  </si>
  <si>
    <t>NHS Receivables - Capital</t>
  </si>
  <si>
    <t>Other receivables with related parties - Capital</t>
  </si>
  <si>
    <t>204</t>
  </si>
  <si>
    <t>Other receivables - Capital</t>
  </si>
  <si>
    <t>152</t>
  </si>
  <si>
    <t>05AC</t>
  </si>
  <si>
    <t>05AE</t>
  </si>
  <si>
    <t>420</t>
  </si>
  <si>
    <t>430</t>
  </si>
  <si>
    <t>440</t>
  </si>
  <si>
    <t>450</t>
  </si>
  <si>
    <t>460</t>
  </si>
  <si>
    <t>Number of Employees (WTE) engaged on capital projects</t>
  </si>
  <si>
    <t>60-90 days</t>
  </si>
  <si>
    <t>30-60 Days</t>
  </si>
  <si>
    <t>0 - 30 days</t>
  </si>
  <si>
    <t>90- 180 days (was "In three to six months")</t>
  </si>
  <si>
    <t>143</t>
  </si>
  <si>
    <t>146</t>
  </si>
  <si>
    <t>In one year or less</t>
  </si>
  <si>
    <t>In more than one year but not more than two years</t>
  </si>
  <si>
    <t>In more than two years but not more than five years</t>
  </si>
  <si>
    <t>In more than five years</t>
  </si>
  <si>
    <t>32I</t>
  </si>
  <si>
    <t>228</t>
  </si>
  <si>
    <t>Transfers to other reserves</t>
  </si>
  <si>
    <t>2012/13</t>
  </si>
  <si>
    <t>02C</t>
  </si>
  <si>
    <t>TOTAL STAFF COSTS</t>
  </si>
  <si>
    <t>100A</t>
  </si>
  <si>
    <t>on leases of Land expiring</t>
  </si>
  <si>
    <t xml:space="preserve"> sub total</t>
  </si>
  <si>
    <t>on leases of Buildings expiring</t>
  </si>
  <si>
    <t>on other leases expiring</t>
  </si>
  <si>
    <t>Total average numbers</t>
  </si>
  <si>
    <t>over 180 days (was "Over six months")</t>
  </si>
  <si>
    <t>PFI lifecycle replacement received in advance</t>
  </si>
  <si>
    <t>20EA</t>
  </si>
  <si>
    <t>20FA</t>
  </si>
  <si>
    <t>Trade Receivables*</t>
  </si>
  <si>
    <t>Other Receivables</t>
  </si>
  <si>
    <t>Bank Overdrafts (GBS and commercial banks)</t>
  </si>
  <si>
    <t>Utilised during the year - accruals</t>
  </si>
  <si>
    <t>Utilised during the year - cash</t>
  </si>
  <si>
    <t>510</t>
  </si>
  <si>
    <t>520</t>
  </si>
  <si>
    <t>530</t>
  </si>
  <si>
    <t>630</t>
  </si>
  <si>
    <t>08XA</t>
  </si>
  <si>
    <t>08XB</t>
  </si>
  <si>
    <t>08XC</t>
  </si>
  <si>
    <t>08XD</t>
  </si>
  <si>
    <t>08XE</t>
  </si>
  <si>
    <t>08XF</t>
  </si>
  <si>
    <t>470</t>
  </si>
  <si>
    <t>PDC dividend receivable</t>
  </si>
  <si>
    <t>20AA</t>
  </si>
  <si>
    <t>20AL</t>
  </si>
  <si>
    <t>For Alignment purposes only</t>
  </si>
  <si>
    <t>PDC dividend payable</t>
  </si>
  <si>
    <t>22AA</t>
  </si>
  <si>
    <t>22AL</t>
  </si>
  <si>
    <t>237</t>
  </si>
  <si>
    <t>600</t>
  </si>
  <si>
    <t>610</t>
  </si>
  <si>
    <t>620</t>
  </si>
  <si>
    <t>14IA</t>
  </si>
  <si>
    <t>14RA</t>
  </si>
  <si>
    <t>14AC</t>
  </si>
  <si>
    <t>09AA</t>
  </si>
  <si>
    <t>09AB</t>
  </si>
  <si>
    <t>09AC</t>
  </si>
  <si>
    <t>09AD</t>
  </si>
  <si>
    <t>09AE</t>
  </si>
  <si>
    <t>09BA</t>
  </si>
  <si>
    <t>09BB</t>
  </si>
  <si>
    <t>09BC</t>
  </si>
  <si>
    <t>09BD</t>
  </si>
  <si>
    <t>09BE</t>
  </si>
  <si>
    <t>Note 5.5 Other audit remuneration</t>
  </si>
  <si>
    <t>1. The auditing of accounts of any associate of the Trust</t>
  </si>
  <si>
    <t>2. Audit-related assurance services</t>
  </si>
  <si>
    <t>4. All taxation advisory services not falling within item 3 above;</t>
  </si>
  <si>
    <t>5. internal audit services (only those payable to the external auditor)</t>
  </si>
  <si>
    <t>6. All assurance services not falling within items 1 to 5</t>
  </si>
  <si>
    <t>7. Corporate finance transaction services not falling within items 1 to 6 above</t>
  </si>
  <si>
    <t>3. Taxation compliance services</t>
  </si>
  <si>
    <t>8. All other non-audit services not falling within items 2 to 7 above</t>
  </si>
  <si>
    <t>Categorised as:</t>
  </si>
  <si>
    <t>Deferred income - goods and services</t>
  </si>
  <si>
    <t>Deferred income - rent of land</t>
  </si>
  <si>
    <t>104</t>
  </si>
  <si>
    <t>121</t>
  </si>
  <si>
    <t>124</t>
  </si>
  <si>
    <t>216</t>
  </si>
  <si>
    <t>301</t>
  </si>
  <si>
    <t>303</t>
  </si>
  <si>
    <t>331</t>
  </si>
  <si>
    <t>2013/14</t>
  </si>
  <si>
    <t>Note 29 Other liabilities</t>
  </si>
  <si>
    <t>Note 35.1 Contractual Capital Commitments</t>
  </si>
  <si>
    <t>Non-cash donations/grants credited to income</t>
  </si>
  <si>
    <t>263</t>
  </si>
  <si>
    <t>269</t>
  </si>
  <si>
    <t>FTs should refer to IAS 2 for the disclosure requirements in their accounts.</t>
  </si>
  <si>
    <t>Table 31A Provisions for liabilities and charges analysis - prior year</t>
  </si>
  <si>
    <r>
      <t>Income in respect of staff costs where accounted on gross basis</t>
    </r>
    <r>
      <rPr>
        <sz val="11"/>
        <rFont val="Calibri"/>
        <family val="2"/>
      </rPr>
      <t xml:space="preserve">  </t>
    </r>
  </si>
  <si>
    <t>Total of future minimum sublease payments to be received at the SoFP date</t>
  </si>
  <si>
    <t>Total taxpayers' and others' equity</t>
  </si>
  <si>
    <t xml:space="preserve">
Financed by </t>
  </si>
  <si>
    <t>There is no requirement for this note to be in the corresponding location in the individual FT accounts.</t>
  </si>
  <si>
    <t>Other receivables - Revenue</t>
  </si>
  <si>
    <t>NHS payables  - Early retirement costs payable within one year</t>
  </si>
  <si>
    <t xml:space="preserve">Deferred income - grants </t>
  </si>
  <si>
    <t>Other deferred income</t>
  </si>
  <si>
    <t>X</t>
  </si>
  <si>
    <t>Merger adjustments</t>
  </si>
  <si>
    <t>317</t>
  </si>
  <si>
    <t>217</t>
  </si>
  <si>
    <t>feeds to 7. Op Exp</t>
  </si>
  <si>
    <t>207</t>
  </si>
  <si>
    <t>TOTAL NON CURRENT BORROWINGS</t>
  </si>
  <si>
    <t>Stockpiled Goods</t>
  </si>
  <si>
    <t>402</t>
  </si>
  <si>
    <t>302</t>
  </si>
  <si>
    <t>Embedded Derivatives held at 'fair value through I&amp;E'</t>
  </si>
  <si>
    <t>Other financial assets held at 'fair value through I&amp;E'</t>
  </si>
  <si>
    <t>At 1 April (restated)</t>
  </si>
  <si>
    <t>90</t>
  </si>
  <si>
    <t>95</t>
  </si>
  <si>
    <t>99</t>
  </si>
  <si>
    <t>309</t>
  </si>
  <si>
    <t>Revaluations - financial assets</t>
  </si>
  <si>
    <t>Note 4.3 Early retirements due to ill health</t>
  </si>
  <si>
    <t>At 1 April  as previously stated</t>
  </si>
  <si>
    <t xml:space="preserve"> total from SoCI</t>
  </si>
  <si>
    <t xml:space="preserve">Impairments </t>
  </si>
  <si>
    <t xml:space="preserve">Revaluations </t>
  </si>
  <si>
    <t>Transfers by absorption</t>
  </si>
  <si>
    <t>Transfers to/from assets held for sale and assets in disposal groups</t>
  </si>
  <si>
    <t>Finance Leased</t>
  </si>
  <si>
    <t>480</t>
  </si>
  <si>
    <t xml:space="preserve">
Reconciliation of effective tax charge</t>
  </si>
  <si>
    <t>141</t>
  </si>
  <si>
    <t>377</t>
  </si>
  <si>
    <t>307</t>
  </si>
  <si>
    <t>369</t>
  </si>
  <si>
    <t>201</t>
  </si>
  <si>
    <t>Transfer to retained earnings on disposal of assets</t>
  </si>
  <si>
    <t>Transfers by absorption: transfers between reserves</t>
  </si>
  <si>
    <t>Net pension scheme asset</t>
  </si>
  <si>
    <t>Note that a net pension scheme liability would instead be disclosed in note 29 and this row left blank</t>
  </si>
  <si>
    <t>Note that a net pension scheme asset would instead be disclosed in note 19 and this row left blank’</t>
  </si>
  <si>
    <t xml:space="preserve"> feeds from note 36</t>
  </si>
  <si>
    <t>Drugs</t>
  </si>
  <si>
    <t>Work In Progress</t>
  </si>
  <si>
    <t>Consumables</t>
  </si>
  <si>
    <t>Energy</t>
  </si>
  <si>
    <t>Inventories carried at fair value less costs to sell</t>
  </si>
  <si>
    <t>Transfer (to) / from inventory work in progress</t>
  </si>
  <si>
    <t>nets to zero</t>
  </si>
  <si>
    <t>19A</t>
  </si>
  <si>
    <t>19B</t>
  </si>
  <si>
    <t>19C</t>
  </si>
  <si>
    <t>19D</t>
  </si>
  <si>
    <t>19G</t>
  </si>
  <si>
    <t>19H</t>
  </si>
  <si>
    <t>19I</t>
  </si>
  <si>
    <t>19J</t>
  </si>
  <si>
    <t>19K</t>
  </si>
  <si>
    <t>19L</t>
  </si>
  <si>
    <t>10M</t>
  </si>
  <si>
    <t>19N</t>
  </si>
  <si>
    <t>Gain/(loss) from transfer by absorption</t>
  </si>
  <si>
    <t>Movement in fair value (revaluation or impairment)</t>
  </si>
  <si>
    <t>agree to note 40.2 above</t>
  </si>
  <si>
    <r>
      <t xml:space="preserve">For current financial instruments (less than one year), fair values are assumed to be equal to book values. The notes below need therefore include only </t>
    </r>
    <r>
      <rPr>
        <b/>
        <u/>
        <sz val="14"/>
        <color rgb="FFFF0000"/>
        <rFont val="Calibri"/>
        <family val="2"/>
        <scheme val="minor"/>
      </rPr>
      <t>non-current</t>
    </r>
    <r>
      <rPr>
        <b/>
        <sz val="14"/>
        <color rgb="FFFF0000"/>
        <rFont val="Calibri"/>
        <family val="2"/>
        <scheme val="minor"/>
      </rPr>
      <t xml:space="preserve"> financial assets and financial liabilities.</t>
    </r>
  </si>
  <si>
    <t>Present Value of the defined benefit obligation at 1 April (restated)</t>
  </si>
  <si>
    <t>206</t>
  </si>
  <si>
    <t>Note 41.1 Changes in the benefit obligation and fair value of plan assets during the year for the amounts recognised in the SoFP</t>
  </si>
  <si>
    <t>Note 41.2 Reconciliation of the present value of the defined benefit obligation and the present value of the plan assets to the assets and liabilities recognised in the balance sheet</t>
  </si>
  <si>
    <t xml:space="preserve">Note 41.3 Amounts recognised in the SoCI </t>
  </si>
  <si>
    <t>Note 42.1 Losses and Special Payments (approved cases only)*</t>
  </si>
  <si>
    <t>Note 42.2 Recovered Losses</t>
  </si>
  <si>
    <t>35. Losses + Special Payments</t>
  </si>
  <si>
    <t>34AA</t>
  </si>
  <si>
    <t>34BA</t>
  </si>
  <si>
    <t>34CA</t>
  </si>
  <si>
    <t>32J</t>
  </si>
  <si>
    <t>(Gain)/Loss on disposal</t>
  </si>
  <si>
    <t>Additions - Leased</t>
  </si>
  <si>
    <t>Please be sure to follow the signage convention for the rows of this note</t>
  </si>
  <si>
    <t>213</t>
  </si>
  <si>
    <t>Receivables due from NHS charities – Revenue</t>
  </si>
  <si>
    <t>163</t>
  </si>
  <si>
    <t>Receivables due from NHS charities – Capital</t>
  </si>
  <si>
    <t>164</t>
  </si>
  <si>
    <t>174</t>
  </si>
  <si>
    <t>337</t>
  </si>
  <si>
    <t>Credit to SoCI</t>
  </si>
  <si>
    <t>Note 40.1 Financial assets by category</t>
  </si>
  <si>
    <t>Note 40.2 Financial liabilities by category</t>
  </si>
  <si>
    <t>Note 40.5 Maturity of Financial liabilities</t>
  </si>
  <si>
    <t>Note 8 Finance Revenue</t>
  </si>
  <si>
    <t>Note 9 Finance expenses</t>
  </si>
  <si>
    <t>Received from NHS charities: Receipt of grants/donations for capital acquisitions - Donation (i.e. receipt of donated asset)</t>
  </si>
  <si>
    <t>Received from NHS charities: Receipt of grants/donations for capital acquisitions - Grant</t>
  </si>
  <si>
    <t>Received from NHS charities: Other charitable and other contributions to expenditure</t>
  </si>
  <si>
    <t>Received from other bodies: Receipt of grants/donations for capital acquisitions - Donation (i.e. receipt of donated asset)</t>
  </si>
  <si>
    <t>Received from other bodies: Receipt of grants/donations for capital acquisitions - Grant</t>
  </si>
  <si>
    <t>Received from other bodies: Other charitable and other contributions to expenditure</t>
  </si>
  <si>
    <t>Present value of the defined benefit obligation at 31 Mar</t>
  </si>
  <si>
    <t>Plan assets at fair value at 31 Mar</t>
  </si>
  <si>
    <t>Fair value of any reimbursement right at 31 March</t>
  </si>
  <si>
    <t>261</t>
  </si>
  <si>
    <t>Movement in fair value of investment property and other investments</t>
  </si>
  <si>
    <t>Rental revenue from finance leases - contingent rent</t>
  </si>
  <si>
    <t>Rental revenue from finance leases - other</t>
  </si>
  <si>
    <t>257</t>
  </si>
  <si>
    <t>Rentals under operating leases - contingent rent</t>
  </si>
  <si>
    <t>Increase/(decrease) in provision for impairment of receivables</t>
  </si>
  <si>
    <t>* 'Trade receivables' refers to rows 16-21 above</t>
  </si>
  <si>
    <t>Inventories written down (net, including inventory drugs)</t>
  </si>
  <si>
    <t>Drug costs (non inventory drugs only)</t>
  </si>
  <si>
    <t>Operating Lease Revenue</t>
  </si>
  <si>
    <t xml:space="preserve">Future minimum lease receipts due </t>
  </si>
  <si>
    <t>Rental revenue from operating leases - contingent rent</t>
  </si>
  <si>
    <t>Rental revenue from operating leases - other</t>
  </si>
  <si>
    <t>257A</t>
  </si>
  <si>
    <t>257B</t>
  </si>
  <si>
    <t>Rental revenue from operating leases - minimum lease receipts</t>
  </si>
  <si>
    <t>Of Which</t>
  </si>
  <si>
    <t>Related to Continuing Operations</t>
  </si>
  <si>
    <t>Related to Discontinued Operations</t>
  </si>
  <si>
    <t>included within:</t>
  </si>
  <si>
    <t>157</t>
  </si>
  <si>
    <t>149</t>
  </si>
  <si>
    <t>341</t>
  </si>
  <si>
    <t>342</t>
  </si>
  <si>
    <t>156</t>
  </si>
  <si>
    <t>Research and development - (Not included in employee expenses)</t>
  </si>
  <si>
    <t>Redundancy - (Not included in employee expenses)</t>
  </si>
  <si>
    <t>Losses, ex gratia &amp; special payments- (Not included in employee expenses)</t>
  </si>
  <si>
    <t>Losses, ex gratia &amp; special payments- (Included in employee expenses)</t>
  </si>
  <si>
    <t>Redundancy - (Included in employee expenses)</t>
  </si>
  <si>
    <t>Research and development - (Included in employee expenses)</t>
  </si>
  <si>
    <t>Inventories consumed (excluding drugs)</t>
  </si>
  <si>
    <t>174A</t>
  </si>
  <si>
    <t>101A</t>
  </si>
  <si>
    <t>301A</t>
  </si>
  <si>
    <t>Re-structurings</t>
  </si>
  <si>
    <t xml:space="preserve">Drugs Inventories consumed </t>
  </si>
  <si>
    <t>Early retirements - (Not included in employee expenses)</t>
  </si>
  <si>
    <t>306</t>
  </si>
  <si>
    <t>Early retirements - (Included in employee expenses)</t>
  </si>
  <si>
    <t>Reserves eliminated on dissolution (unlocked on request)</t>
  </si>
  <si>
    <t>Share of other comprehensive income/expenditure from associates and joint ventures</t>
  </si>
  <si>
    <t>242</t>
  </si>
  <si>
    <t>Rentals under operating leases - sublease receipts</t>
  </si>
  <si>
    <t>Rentals under operating leases - minimum lease payments</t>
  </si>
  <si>
    <t>Agency and contract staff</t>
  </si>
  <si>
    <t>Impairments charged to operating expenses</t>
  </si>
  <si>
    <t>Impairments charged to the revaluation reserve</t>
  </si>
  <si>
    <t>Reversal of impairments credited to operating income</t>
  </si>
  <si>
    <t>Reversal of impairments credited to the revaluation reserve</t>
  </si>
  <si>
    <t>130A</t>
  </si>
  <si>
    <t>131A</t>
  </si>
  <si>
    <t>186A</t>
  </si>
  <si>
    <t>185A</t>
  </si>
  <si>
    <t>187A</t>
  </si>
  <si>
    <r>
      <t>Net Pension Scheme Liability</t>
    </r>
    <r>
      <rPr>
        <sz val="10"/>
        <color rgb="FFFF0000"/>
        <rFont val="Arial"/>
        <family val="2"/>
      </rPr>
      <t xml:space="preserve"> (On SoFP Pension schemes only)</t>
    </r>
  </si>
  <si>
    <r>
      <t xml:space="preserve">Correction of historic presentational difference between cost and depreciation </t>
    </r>
    <r>
      <rPr>
        <sz val="10"/>
        <color rgb="FFFF0000"/>
        <rFont val="Arial"/>
        <family val="2"/>
      </rPr>
      <t>(this line is not expected to appear in FT accounts)</t>
    </r>
  </si>
  <si>
    <t>160A</t>
  </si>
  <si>
    <t>334</t>
  </si>
  <si>
    <t>234</t>
  </si>
  <si>
    <t>126</t>
  </si>
  <si>
    <t>226</t>
  </si>
  <si>
    <t>Transfer from reval reserve to I&amp;E reserve for impairments arising from consumption of economic benefits</t>
  </si>
  <si>
    <t>NIL</t>
  </si>
  <si>
    <t>318</t>
  </si>
  <si>
    <t>18E</t>
  </si>
  <si>
    <t>18F</t>
  </si>
  <si>
    <t>20AW</t>
  </si>
  <si>
    <t>20FB</t>
  </si>
  <si>
    <t>20FC</t>
  </si>
  <si>
    <t>20K</t>
  </si>
  <si>
    <t>22AW</t>
  </si>
  <si>
    <t>23E</t>
  </si>
  <si>
    <t>24F</t>
  </si>
  <si>
    <t>24E</t>
  </si>
  <si>
    <t>Prudential Borrowing Limit disclosures are no longer required, the Prudential Borrowing Code having been repealed by the Health and Social Care Act 2012</t>
  </si>
  <si>
    <t>03J</t>
  </si>
  <si>
    <t>08Y</t>
  </si>
  <si>
    <t>NHS Charitable Funds Reserves</t>
  </si>
  <si>
    <t>STATEMENT OF CHANGES IN EQUITY</t>
  </si>
  <si>
    <t>Taxpayers' equity</t>
  </si>
  <si>
    <t>Others' equity</t>
  </si>
  <si>
    <t>Other reserve movements - charitable funds consolidation adjustment</t>
  </si>
  <si>
    <t>Gain/(loss) from transfer by absorption from demising bodies</t>
  </si>
  <si>
    <t>Cash and Cash equivalents changes due to transfers by absorption - transfer of PCT charitable funds</t>
  </si>
  <si>
    <t>NHS Charitable funds - net cash flows from investing activities</t>
  </si>
  <si>
    <t>247</t>
  </si>
  <si>
    <t>189</t>
  </si>
  <si>
    <t>NHS Charitable Funds - net adjustments for working capital movements, non-cash transactions and non-operating cash flows</t>
  </si>
  <si>
    <t>272</t>
  </si>
  <si>
    <t>NHS Charitable Funds: Incoming Resources excluding investment income</t>
  </si>
  <si>
    <t>343</t>
  </si>
  <si>
    <t>NHS Charitable funds: Other resources expended</t>
  </si>
  <si>
    <t>NHS Charitable funds: impairments of charitable fund assets</t>
  </si>
  <si>
    <t>NHS Charitable funds: Depreciation and amortisation on charitable fund assets</t>
  </si>
  <si>
    <t>NHS Charitable funds - employee expenses</t>
  </si>
  <si>
    <t>NHS Charitable Funds: Reversal of impairments of charitable fund assets</t>
  </si>
  <si>
    <t>254A</t>
  </si>
  <si>
    <t>NHS Charitable funds staff</t>
  </si>
  <si>
    <t>NHS Charitable funds: investment income</t>
  </si>
  <si>
    <t>154</t>
  </si>
  <si>
    <t>NHS Charitable funds: Trade and other receivables</t>
  </si>
  <si>
    <t>199</t>
  </si>
  <si>
    <t>NHS Charitable funds: inventories</t>
  </si>
  <si>
    <t>Movement in charitable funds inventories</t>
  </si>
  <si>
    <t>19AA</t>
  </si>
  <si>
    <t>19AB</t>
  </si>
  <si>
    <t>NHS Charitable funds: Other investments</t>
  </si>
  <si>
    <t>NHS Charitable funds: Investment property</t>
  </si>
  <si>
    <t>16D</t>
  </si>
  <si>
    <t>16E</t>
  </si>
  <si>
    <t>Reclassifications to/from PPE</t>
  </si>
  <si>
    <t>NHS Charitable funds: Other financial assets</t>
  </si>
  <si>
    <t>NHS Charitable funds: other financial liabilities</t>
  </si>
  <si>
    <t>NHS Charitable funds: other charitable funds</t>
  </si>
  <si>
    <t>184</t>
  </si>
  <si>
    <t>NHS Charitable funds: other liabilities</t>
  </si>
  <si>
    <t>NHS Charitable funds: bank overdraft</t>
  </si>
  <si>
    <t>NHS Charitable funds: other current borrowings</t>
  </si>
  <si>
    <t>NHS Charitable funds: non-current borrowings</t>
  </si>
  <si>
    <t>25JA</t>
  </si>
  <si>
    <t>NHS Charitable fund provisions</t>
  </si>
  <si>
    <t>NHS charitable funds: movement in provisions</t>
  </si>
  <si>
    <t>NHS charitable fund provisions</t>
  </si>
  <si>
    <t>Now formula driven</t>
  </si>
  <si>
    <t>Forced to be equal to balance on SoFP (subcode 130)</t>
  </si>
  <si>
    <t>13JA</t>
  </si>
  <si>
    <t>NHS Charitable fund assets</t>
  </si>
  <si>
    <t>NHS charitable fund assets</t>
  </si>
  <si>
    <t>229</t>
  </si>
  <si>
    <t>Movement in fair value of Available-for-sale financial assets recognised in Other Comprehensive Income</t>
  </si>
  <si>
    <t>Revaluations and impairments - charitable fund assets</t>
  </si>
  <si>
    <t>Transfers by absorption: Gains/(losses) on 1 April transfers of PCT charitable funds</t>
  </si>
  <si>
    <t>Transfers by absorption: transfers between reserves for PCT charitable funds</t>
  </si>
  <si>
    <t>116A</t>
  </si>
  <si>
    <t>117A</t>
  </si>
  <si>
    <t>Impairments (through RR)</t>
  </si>
  <si>
    <t>Reversal of impairments (through RR)</t>
  </si>
  <si>
    <t>Impairments (through I&amp;E)</t>
  </si>
  <si>
    <t>Reversal of impairments (through I&amp;E)</t>
  </si>
  <si>
    <t>Charitable fund reserves</t>
  </si>
  <si>
    <t>276</t>
  </si>
  <si>
    <t>Bank staff</t>
  </si>
  <si>
    <t>Inventories consumed (recognised in expenses)</t>
  </si>
  <si>
    <t>Interest income</t>
  </si>
  <si>
    <t xml:space="preserve"> - Actuarial (gains)/losses</t>
  </si>
  <si>
    <t>Remeasurement of the net defined benefit (liability) / asset:</t>
  </si>
  <si>
    <t xml:space="preserve"> - Changes in the effect of limiting a net defined benefit asset to the asset ceiling (excluding amounts included in interest income/expense)</t>
  </si>
  <si>
    <t xml:space="preserve"> - Actuarial gain/(losses)</t>
  </si>
  <si>
    <t>Past Service cost</t>
  </si>
  <si>
    <t>The format of these notes has been updated to reflect the adoption of IAS 19 (revised).</t>
  </si>
  <si>
    <t>Pension cost - other</t>
  </si>
  <si>
    <t>NHS Charitable funds - net cash flows from financing activities</t>
  </si>
  <si>
    <t>Remeasurements of defined net benefit pension scheme liability / asset</t>
  </si>
  <si>
    <t>Remeasurements of net defined benefit pension scheme liability / asset</t>
  </si>
  <si>
    <t>Services from CCGs and NHS England</t>
  </si>
  <si>
    <t>Income from CCGs and NHS England</t>
  </si>
  <si>
    <t>CCGs and NHS England</t>
  </si>
  <si>
    <r>
      <rPr>
        <sz val="10"/>
        <rFont val="Arial"/>
        <family val="2"/>
      </rPr>
      <t>Working capital l</t>
    </r>
    <r>
      <rPr>
        <sz val="10"/>
        <color indexed="8"/>
        <rFont val="Arial"/>
        <family val="2"/>
      </rPr>
      <t>oans from the Department of Health</t>
    </r>
  </si>
  <si>
    <t>Working capital loans from Department of Health</t>
  </si>
  <si>
    <t>e. Other employment payments</t>
  </si>
  <si>
    <t>f. Patient referrals outside the UK and EEA Guidelines</t>
  </si>
  <si>
    <t xml:space="preserve">g. other </t>
  </si>
  <si>
    <t xml:space="preserve">h. maladministration, no financial loss </t>
  </si>
  <si>
    <t>9. Extra statutory and regulatory</t>
  </si>
  <si>
    <r>
      <t xml:space="preserve">2. Fruitless payments </t>
    </r>
    <r>
      <rPr>
        <sz val="10"/>
        <color rgb="FFFF0000"/>
        <rFont val="Arial"/>
        <family val="2"/>
      </rPr>
      <t>and constructive losses</t>
    </r>
  </si>
  <si>
    <t>b. stores losses</t>
  </si>
  <si>
    <t>161</t>
  </si>
  <si>
    <r>
      <t xml:space="preserve">Any financial assets and liabilities held by </t>
    </r>
    <r>
      <rPr>
        <u/>
        <sz val="10"/>
        <color rgb="FFFF0000"/>
        <rFont val="MS Sans Serif"/>
        <family val="2"/>
      </rPr>
      <t>consolidated</t>
    </r>
    <r>
      <rPr>
        <sz val="10"/>
        <color rgb="FFFF0000"/>
        <rFont val="MS Sans Serif"/>
        <family val="2"/>
      </rPr>
      <t xml:space="preserve"> charitable funds should be included separately in the dedicated rows provided</t>
    </r>
  </si>
  <si>
    <t>NHS Charitable funds: non-current financial assets</t>
  </si>
  <si>
    <t>NHS Charitable funds: non-current financial liabilities</t>
  </si>
  <si>
    <t>23. Borrowings</t>
  </si>
  <si>
    <t>NHS Charitable funds: Trade and other payables</t>
  </si>
  <si>
    <t>29A4</t>
  </si>
  <si>
    <t>29A5</t>
  </si>
  <si>
    <t>29A6</t>
  </si>
  <si>
    <t>Other service concessions</t>
  </si>
  <si>
    <t>LIFT schemes</t>
  </si>
  <si>
    <t>PFI schemes</t>
  </si>
  <si>
    <t>29C1</t>
  </si>
  <si>
    <t>29C2</t>
  </si>
  <si>
    <t>29C3</t>
  </si>
  <si>
    <t>Please note the change in current year headers.  This note now splits by schemes between PFI, LIFT and other service concessions</t>
  </si>
  <si>
    <t>30A1</t>
  </si>
  <si>
    <t>30A2</t>
  </si>
  <si>
    <t>30A3</t>
  </si>
  <si>
    <t>Please note the change in headers.  This note now splits commitments between PFI, LIFT and other service concession arrangements.</t>
  </si>
  <si>
    <t>30F1</t>
  </si>
  <si>
    <t>30F2</t>
  </si>
  <si>
    <t>30F3</t>
  </si>
  <si>
    <t>Number of schemes that the trust has (accounted for off-SoFP)</t>
  </si>
  <si>
    <t>171A</t>
  </si>
  <si>
    <t>PDC adjustment for cash impact of payables/receivables transferred from legacy teams</t>
  </si>
  <si>
    <t>192</t>
  </si>
  <si>
    <t>12A1</t>
  </si>
  <si>
    <t>12A2</t>
  </si>
  <si>
    <t>12B1</t>
  </si>
  <si>
    <t>12B2</t>
  </si>
  <si>
    <t>Total Impairments charged to operating surplus / deficit</t>
  </si>
  <si>
    <t>Impairments charged to operating surplus:</t>
  </si>
  <si>
    <t>of which DEL</t>
  </si>
  <si>
    <t>of which AME</t>
  </si>
  <si>
    <t>Net impairments</t>
  </si>
  <si>
    <t>Reversals</t>
  </si>
  <si>
    <t>Cash and cash equivalents (excluding charitable funds)</t>
  </si>
  <si>
    <t>NHS charitable funds: cash and cash equivalents</t>
  </si>
  <si>
    <t>21A1</t>
  </si>
  <si>
    <t>21B1</t>
  </si>
  <si>
    <t>Note 25.1 Cash and cash equivalents movements</t>
  </si>
  <si>
    <t>Note 25.2 Breakdown of cash and cash equivalents</t>
  </si>
  <si>
    <t>Total Cash and cash equivalents balance at period end is broken down into:</t>
  </si>
  <si>
    <t>Total cash and cash equivalents as in SoCF</t>
  </si>
  <si>
    <t>Total cash and cash equivalents as in SoFP</t>
  </si>
  <si>
    <t>Note 2.3 OPERATING INCOME (by type)</t>
  </si>
  <si>
    <t>Note 2.2 Operating lease income</t>
  </si>
  <si>
    <t>Num. schemes (+)</t>
  </si>
  <si>
    <t xml:space="preserve"> feeds from 29. PFI (on-SoFP)</t>
  </si>
  <si>
    <t>Obligations under PFI, LIFT or other service concession contracts</t>
  </si>
  <si>
    <t>Obligations under PFI, LIFT or other service concession contracts (excl. lifecycle)</t>
  </si>
  <si>
    <t>Will not be reclassified to income and expenditure:</t>
  </si>
  <si>
    <t>May be reclassified to income and expenditure when certain conditions are met:</t>
  </si>
  <si>
    <t>Note 25.3 Third party assets held by the NHS Foundation Trust</t>
  </si>
  <si>
    <t>Total third party assets</t>
  </si>
  <si>
    <t>Bank balances</t>
  </si>
  <si>
    <t>Monies on deposit</t>
  </si>
  <si>
    <t>Finance Costs on LIFT scheme obligations</t>
  </si>
  <si>
    <t>Change in provisions discount rate(s)</t>
  </si>
  <si>
    <r>
      <t xml:space="preserve">Of which, cases of </t>
    </r>
    <r>
      <rPr>
        <sz val="10"/>
        <color rgb="FFFF0000"/>
        <rFont val="Arial"/>
        <family val="2"/>
      </rPr>
      <t>£250,000</t>
    </r>
    <r>
      <rPr>
        <sz val="10"/>
        <color indexed="8"/>
        <rFont val="Arial"/>
        <family val="2"/>
      </rPr>
      <t xml:space="preserve"> or more: </t>
    </r>
  </si>
  <si>
    <r>
      <t>4. Damage to buildings, property etc.</t>
    </r>
    <r>
      <rPr>
        <sz val="10"/>
        <color rgb="FFFF0000"/>
        <rFont val="Arial"/>
        <family val="2"/>
      </rPr>
      <t xml:space="preserve"> (including stores losses) </t>
    </r>
    <r>
      <rPr>
        <sz val="10"/>
        <color indexed="8"/>
        <rFont val="Arial"/>
        <family val="2"/>
      </rPr>
      <t xml:space="preserve">due to: </t>
    </r>
  </si>
  <si>
    <t>227</t>
  </si>
  <si>
    <t xml:space="preserve">Loans from the Independent Trust Financing Facility </t>
  </si>
  <si>
    <t>Loans from Independent Trust Financing Facility</t>
  </si>
  <si>
    <r>
      <t xml:space="preserve">Clinical Partnerships providing mandatory services (including </t>
    </r>
    <r>
      <rPr>
        <sz val="10"/>
        <color rgb="FFFF0000"/>
        <rFont val="Arial"/>
        <family val="2"/>
      </rPr>
      <t>S75</t>
    </r>
    <r>
      <rPr>
        <sz val="10"/>
        <color indexed="8"/>
        <rFont val="Arial"/>
        <family val="2"/>
      </rPr>
      <t xml:space="preserve"> agreements)</t>
    </r>
  </si>
  <si>
    <t>139</t>
  </si>
  <si>
    <t>Impairments charged to operating surplus / deficit:</t>
  </si>
  <si>
    <t>Note 38.1 Off-SoFP PFI, LIFT and other service concession commitments*</t>
  </si>
  <si>
    <t>Note 38.2 Off-SoFP PFI, LIFT and other service concession charges</t>
  </si>
  <si>
    <t>Gross charge to operating expenses in respect of off balance sheet PFI, LIFT or other service concession transaction(s)</t>
  </si>
  <si>
    <t>Amortisation of PFI, LIFT or other service concession deferred asset(s)</t>
  </si>
  <si>
    <t>Net charge to operating expenses in respect of off-balance sheet PFI, LIFT or other service concession transaction(s)</t>
  </si>
  <si>
    <t>Note 37.1 On-SoFP PFI, LIFT or other service concession arrangement obligations (finance lease element)</t>
  </si>
  <si>
    <t>Gross PFI, LIFT or other service concession liabilities</t>
  </si>
  <si>
    <r>
      <t xml:space="preserve">Commitments in respect of the </t>
    </r>
    <r>
      <rPr>
        <b/>
        <sz val="10"/>
        <color indexed="8"/>
        <rFont val="Arial"/>
        <family val="2"/>
      </rPr>
      <t xml:space="preserve">service element </t>
    </r>
    <r>
      <rPr>
        <sz val="10"/>
        <color indexed="8"/>
        <rFont val="Arial"/>
        <family val="2"/>
      </rPr>
      <t>of the PFI, LIFT or other service concession arrangement</t>
    </r>
  </si>
  <si>
    <t>The effect of the asset ceiling at 31 March</t>
  </si>
  <si>
    <t>Primary Care Trusts</t>
  </si>
  <si>
    <t>Strategic Health Authorities</t>
  </si>
  <si>
    <t>Services from PCTs</t>
  </si>
  <si>
    <r>
      <t xml:space="preserve">Other auditor remuneration paid to the </t>
    </r>
    <r>
      <rPr>
        <sz val="10"/>
        <color rgb="FFFF0000"/>
        <rFont val="Arial"/>
        <family val="2"/>
      </rPr>
      <t>external auditor</t>
    </r>
    <r>
      <rPr>
        <sz val="10"/>
        <color indexed="8"/>
        <rFont val="Arial"/>
        <family val="2"/>
      </rPr>
      <t xml:space="preserve"> is analysed as follows:</t>
    </r>
  </si>
  <si>
    <t>Interest element of PFI, LIFT and other service concession obligations</t>
  </si>
  <si>
    <t>Capital element of PFI, LIFT and other service concession payments</t>
  </si>
  <si>
    <t>Loans received from the Independent Trust Financing Facility</t>
  </si>
  <si>
    <t>Loans repaid to the Independent Trust Financing Facility</t>
  </si>
  <si>
    <t>PFI lifecycle prepayments (cash outflow)</t>
  </si>
  <si>
    <t>NHS Charitable funds cash and cash equivalents for new FTs</t>
  </si>
  <si>
    <t>327A</t>
  </si>
  <si>
    <r>
      <t>Recoveries from</t>
    </r>
    <r>
      <rPr>
        <b/>
        <sz val="10"/>
        <rFont val="Arial"/>
        <family val="2"/>
      </rPr>
      <t xml:space="preserve"> DH Group bodies</t>
    </r>
    <r>
      <rPr>
        <sz val="10"/>
        <rFont val="Arial"/>
        <family val="2"/>
      </rPr>
      <t xml:space="preserve"> in respect of staff cost netted off expenditure</t>
    </r>
  </si>
  <si>
    <r>
      <t>Recoveries from</t>
    </r>
    <r>
      <rPr>
        <b/>
        <sz val="10"/>
        <rFont val="Arial"/>
        <family val="2"/>
      </rPr>
      <t xml:space="preserve"> Other bodies</t>
    </r>
    <r>
      <rPr>
        <sz val="10"/>
        <rFont val="Arial"/>
        <family val="2"/>
      </rPr>
      <t xml:space="preserve"> in respect of staff cost netted off expenditure</t>
    </r>
  </si>
  <si>
    <t>Monitor</t>
  </si>
  <si>
    <t>MOD</t>
  </si>
  <si>
    <t>Transfers by absorption - MODIFIED</t>
  </si>
  <si>
    <t>540</t>
  </si>
  <si>
    <t xml:space="preserve">   </t>
  </si>
  <si>
    <t>Income from PCTs</t>
  </si>
  <si>
    <t>114</t>
  </si>
  <si>
    <t>640</t>
  </si>
  <si>
    <r>
      <t xml:space="preserve">On </t>
    </r>
    <r>
      <rPr>
        <b/>
        <sz val="10"/>
        <color rgb="FFFF0000"/>
        <rFont val="Arial"/>
        <family val="2"/>
      </rPr>
      <t xml:space="preserve">land </t>
    </r>
    <r>
      <rPr>
        <b/>
        <sz val="10"/>
        <color indexed="8"/>
        <rFont val="Arial"/>
        <family val="2"/>
      </rPr>
      <t>leases expiring:</t>
    </r>
  </si>
  <si>
    <r>
      <t xml:space="preserve">On </t>
    </r>
    <r>
      <rPr>
        <b/>
        <sz val="10"/>
        <color rgb="FFFF0000"/>
        <rFont val="Arial"/>
        <family val="2"/>
      </rPr>
      <t>plant and machinery</t>
    </r>
    <r>
      <rPr>
        <b/>
        <sz val="10"/>
        <color indexed="8"/>
        <rFont val="Arial"/>
        <family val="2"/>
      </rPr>
      <t xml:space="preserve"> leases expiring:</t>
    </r>
  </si>
  <si>
    <r>
      <t xml:space="preserve">On </t>
    </r>
    <r>
      <rPr>
        <b/>
        <sz val="10"/>
        <color rgb="FFFF0000"/>
        <rFont val="Arial"/>
        <family val="2"/>
      </rPr>
      <t>other</t>
    </r>
    <r>
      <rPr>
        <b/>
        <sz val="10"/>
        <color indexed="8"/>
        <rFont val="Arial"/>
        <family val="2"/>
      </rPr>
      <t xml:space="preserve"> leases expiring:</t>
    </r>
  </si>
  <si>
    <r>
      <t xml:space="preserve">On </t>
    </r>
    <r>
      <rPr>
        <b/>
        <sz val="10"/>
        <color rgb="FFFF0000"/>
        <rFont val="Arial"/>
        <family val="2"/>
      </rPr>
      <t>buildings</t>
    </r>
    <r>
      <rPr>
        <b/>
        <sz val="10"/>
        <color indexed="8"/>
        <rFont val="Arial"/>
        <family val="2"/>
      </rPr>
      <t xml:space="preserve"> leases expiring:</t>
    </r>
  </si>
  <si>
    <t>08Z</t>
  </si>
  <si>
    <t>Transfers to the I&amp;E reserve for impairments arising from consumption of economic benefits</t>
  </si>
  <si>
    <t>Revaluations and impairments- charitable funds</t>
  </si>
  <si>
    <t>Income not from CCGs, NHS England or PCTs</t>
  </si>
  <si>
    <t>MOD1</t>
  </si>
  <si>
    <t>MOD2</t>
  </si>
  <si>
    <t>490</t>
  </si>
  <si>
    <t>Transfers by MODIFIED absorption: Gains/(losses) on 1 April transfers from demising bodies.</t>
  </si>
  <si>
    <t>Transfers by MODIFIED absorption: transfers between reserves</t>
  </si>
  <si>
    <t xml:space="preserve">Monitor </t>
  </si>
  <si>
    <t>Transfers by absorption - NORMAL</t>
  </si>
  <si>
    <t>Transfers by NORMAL absorption: transfers between reserves</t>
  </si>
  <si>
    <t>3. SOCIE</t>
  </si>
  <si>
    <t>Fair value gains [taken to I&amp;E]</t>
  </si>
  <si>
    <t>Fair value losses (impairment) [taken to I&amp;E]</t>
  </si>
  <si>
    <t>Net (liability)/asset recognised in the SoFP at 31 March</t>
  </si>
  <si>
    <r>
      <t xml:space="preserve">Transport </t>
    </r>
    <r>
      <rPr>
        <sz val="10"/>
        <color rgb="FFFF0000"/>
        <rFont val="Arial"/>
        <family val="2"/>
      </rPr>
      <t>(Business travel only)</t>
    </r>
  </si>
  <si>
    <t>Transport (other)</t>
  </si>
  <si>
    <t>Outstanding NHS Pension Scheme contributions should be included in 'Trade and Other Payables' on tab 22.</t>
  </si>
  <si>
    <t>Net PFI, LIFT or other service concession arrangement obligation</t>
  </si>
  <si>
    <t>Note 37.2 On-SoFP PFI, LIFT and other service concession arrangement commitments</t>
  </si>
  <si>
    <t>Public dividend capital received (PDC adjustment for modified absorption transfers of payables/receivables)</t>
  </si>
  <si>
    <t>Cash and Cash equivalents transferred by Normal absorption</t>
  </si>
  <si>
    <t>PFI revenue:</t>
  </si>
  <si>
    <t>Fair value gains / (losses) on other financial assets held at fair value through the I&amp;E</t>
  </si>
  <si>
    <t>Recycling of gains / (losses) on available for sale financial instruments</t>
  </si>
  <si>
    <r>
      <t xml:space="preserve">Gross </t>
    </r>
    <r>
      <rPr>
        <b/>
        <sz val="10"/>
        <color rgb="FFFF0000"/>
        <rFont val="Arial"/>
        <family val="2"/>
      </rPr>
      <t xml:space="preserve">land </t>
    </r>
    <r>
      <rPr>
        <b/>
        <sz val="10"/>
        <rFont val="Arial"/>
        <family val="2"/>
      </rPr>
      <t>lease liabilities</t>
    </r>
  </si>
  <si>
    <r>
      <t xml:space="preserve">Net </t>
    </r>
    <r>
      <rPr>
        <b/>
        <sz val="10"/>
        <color rgb="FFFF0000"/>
        <rFont val="Arial"/>
        <family val="2"/>
      </rPr>
      <t xml:space="preserve">land </t>
    </r>
    <r>
      <rPr>
        <b/>
        <sz val="10"/>
        <rFont val="Arial"/>
        <family val="2"/>
      </rPr>
      <t>lease liabilities</t>
    </r>
  </si>
  <si>
    <t>of which liabilities are due:</t>
  </si>
  <si>
    <r>
      <t xml:space="preserve">Gross </t>
    </r>
    <r>
      <rPr>
        <b/>
        <sz val="10"/>
        <color rgb="FFFF0000"/>
        <rFont val="Arial"/>
        <family val="2"/>
      </rPr>
      <t xml:space="preserve">buildings </t>
    </r>
    <r>
      <rPr>
        <b/>
        <sz val="10"/>
        <rFont val="Arial"/>
        <family val="2"/>
      </rPr>
      <t>lease liabilities</t>
    </r>
  </si>
  <si>
    <r>
      <t xml:space="preserve">Net </t>
    </r>
    <r>
      <rPr>
        <b/>
        <sz val="10"/>
        <color rgb="FFFF0000"/>
        <rFont val="Arial"/>
        <family val="2"/>
      </rPr>
      <t xml:space="preserve">buildings </t>
    </r>
    <r>
      <rPr>
        <b/>
        <sz val="10"/>
        <rFont val="Arial"/>
        <family val="2"/>
      </rPr>
      <t>lease liabilities</t>
    </r>
  </si>
  <si>
    <r>
      <t xml:space="preserve">Gross </t>
    </r>
    <r>
      <rPr>
        <b/>
        <sz val="10"/>
        <color rgb="FFFF0000"/>
        <rFont val="Arial"/>
        <family val="2"/>
      </rPr>
      <t xml:space="preserve">plant and machinery </t>
    </r>
    <r>
      <rPr>
        <b/>
        <sz val="10"/>
        <rFont val="Arial"/>
        <family val="2"/>
      </rPr>
      <t>lease liabilities</t>
    </r>
  </si>
  <si>
    <r>
      <t xml:space="preserve">Net </t>
    </r>
    <r>
      <rPr>
        <b/>
        <sz val="10"/>
        <color rgb="FFFF0000"/>
        <rFont val="Arial"/>
        <family val="2"/>
      </rPr>
      <t xml:space="preserve">plant and machinery </t>
    </r>
    <r>
      <rPr>
        <b/>
        <sz val="10"/>
        <rFont val="Arial"/>
        <family val="2"/>
      </rPr>
      <t>lease liabilities</t>
    </r>
  </si>
  <si>
    <r>
      <t xml:space="preserve">Gross </t>
    </r>
    <r>
      <rPr>
        <b/>
        <sz val="10"/>
        <color rgb="FFFF0000"/>
        <rFont val="Arial"/>
        <family val="2"/>
      </rPr>
      <t xml:space="preserve">other </t>
    </r>
    <r>
      <rPr>
        <b/>
        <sz val="10"/>
        <rFont val="Arial"/>
        <family val="2"/>
      </rPr>
      <t>lease liabilities</t>
    </r>
  </si>
  <si>
    <r>
      <t xml:space="preserve">Net </t>
    </r>
    <r>
      <rPr>
        <b/>
        <sz val="10"/>
        <color rgb="FFFF0000"/>
        <rFont val="Arial"/>
        <family val="2"/>
      </rPr>
      <t xml:space="preserve">other </t>
    </r>
    <r>
      <rPr>
        <b/>
        <sz val="10"/>
        <rFont val="Arial"/>
        <family val="2"/>
      </rPr>
      <t>lease liabilities</t>
    </r>
  </si>
  <si>
    <t>20H1</t>
  </si>
  <si>
    <t>20GD</t>
  </si>
  <si>
    <r>
      <t>Gross</t>
    </r>
    <r>
      <rPr>
        <b/>
        <sz val="10"/>
        <color rgb="FFFF0000"/>
        <rFont val="Arial"/>
        <family val="2"/>
      </rPr>
      <t xml:space="preserve"> land </t>
    </r>
    <r>
      <rPr>
        <b/>
        <sz val="10"/>
        <color indexed="8"/>
        <rFont val="Arial"/>
        <family val="2"/>
      </rPr>
      <t>lease receivables</t>
    </r>
  </si>
  <si>
    <r>
      <t xml:space="preserve">Net </t>
    </r>
    <r>
      <rPr>
        <b/>
        <sz val="10"/>
        <color rgb="FFFF0000"/>
        <rFont val="Arial"/>
        <family val="2"/>
      </rPr>
      <t xml:space="preserve">land </t>
    </r>
    <r>
      <rPr>
        <b/>
        <sz val="10"/>
        <rFont val="Arial"/>
        <family val="2"/>
      </rPr>
      <t>lease receivables</t>
    </r>
  </si>
  <si>
    <r>
      <t>Gross</t>
    </r>
    <r>
      <rPr>
        <b/>
        <sz val="10"/>
        <color rgb="FFFF0000"/>
        <rFont val="Arial"/>
        <family val="2"/>
      </rPr>
      <t xml:space="preserve"> buildings </t>
    </r>
    <r>
      <rPr>
        <b/>
        <sz val="10"/>
        <color indexed="8"/>
        <rFont val="Arial"/>
        <family val="2"/>
      </rPr>
      <t>lease receivables</t>
    </r>
  </si>
  <si>
    <r>
      <t>Net</t>
    </r>
    <r>
      <rPr>
        <b/>
        <sz val="10"/>
        <color rgb="FFFF0000"/>
        <rFont val="Arial"/>
        <family val="2"/>
      </rPr>
      <t xml:space="preserve"> buildings </t>
    </r>
    <r>
      <rPr>
        <b/>
        <sz val="10"/>
        <rFont val="Arial"/>
        <family val="2"/>
      </rPr>
      <t>lease receivables</t>
    </r>
  </si>
  <si>
    <r>
      <t>Gross</t>
    </r>
    <r>
      <rPr>
        <b/>
        <sz val="10"/>
        <color rgb="FFFF0000"/>
        <rFont val="Arial"/>
        <family val="2"/>
      </rPr>
      <t xml:space="preserve"> other </t>
    </r>
    <r>
      <rPr>
        <b/>
        <sz val="10"/>
        <color indexed="8"/>
        <rFont val="Arial"/>
        <family val="2"/>
      </rPr>
      <t>lease receivables</t>
    </r>
  </si>
  <si>
    <r>
      <t xml:space="preserve">Net </t>
    </r>
    <r>
      <rPr>
        <b/>
        <sz val="10"/>
        <color rgb="FFFF0000"/>
        <rFont val="Arial"/>
        <family val="2"/>
      </rPr>
      <t xml:space="preserve">other </t>
    </r>
    <r>
      <rPr>
        <b/>
        <sz val="10"/>
        <rFont val="Arial"/>
        <family val="2"/>
      </rPr>
      <t>lease receivables</t>
    </r>
  </si>
  <si>
    <t>This line represents the physical transfer of cash and cash equivalents in an absorption transfer only. Transfers of working capital are deducted from movements in working capital in operating cash flows above.</t>
  </si>
  <si>
    <t>Losses on curtailment and settlement</t>
  </si>
  <si>
    <t>FTs should be aware this note has been formatted to meet Alignment reporting requirements.  This detail need not be replicated in your accounts.  Your accounts will require disclosure of stock balances, together with the lines for inventories recognised in expenses.</t>
  </si>
  <si>
    <t>Remeasurement of the net defined benefit (liability) / asset</t>
  </si>
  <si>
    <r>
      <rPr>
        <sz val="10"/>
        <rFont val="Arial"/>
        <family val="2"/>
      </rPr>
      <t>8</t>
    </r>
    <r>
      <rPr>
        <sz val="10"/>
        <color rgb="FFFF0000"/>
        <rFont val="Arial"/>
        <family val="2"/>
      </rPr>
      <t>.</t>
    </r>
    <r>
      <rPr>
        <sz val="10"/>
        <color indexed="8"/>
        <rFont val="Arial"/>
        <family val="2"/>
      </rPr>
      <t xml:space="preserve"> Special Severance payments</t>
    </r>
  </si>
  <si>
    <t>8. Special Severance payments</t>
  </si>
  <si>
    <t>Payments agreed</t>
  </si>
  <si>
    <t>Total value of agreements</t>
  </si>
  <si>
    <t>Voluntary redundancies including early retirement contractual costs</t>
  </si>
  <si>
    <t>Mutually agreed resignations (MARS) contractual costs</t>
  </si>
  <si>
    <t>Early retirements in the efficiency of the service contractual costs</t>
  </si>
  <si>
    <t xml:space="preserve">Contractual payments in lieu of notice </t>
  </si>
  <si>
    <t>Exit payments following Employment Tribunals or court orders</t>
  </si>
  <si>
    <t>Non-contractual payments requiring HMT approval*</t>
  </si>
  <si>
    <t>Total**</t>
  </si>
  <si>
    <t>Please note: Based on professional advice received, Monitor considers any amount drawn down in a committed facility to be akin to an overdraft</t>
  </si>
  <si>
    <t xml:space="preserve">Expected timing of cash flows: </t>
  </si>
  <si>
    <t>Cash from acquisitions of business units and subsidiaries (not absorption transfers)</t>
  </si>
  <si>
    <t>Cash from (disposals) of business units and subsidiaries (not absorption transfers)</t>
  </si>
  <si>
    <r>
      <t>Purchase of Property, Plant and Equipment</t>
    </r>
    <r>
      <rPr>
        <sz val="10"/>
        <color rgb="FFFF0000"/>
        <rFont val="Arial"/>
        <family val="2"/>
      </rPr>
      <t xml:space="preserve"> and Investment Property</t>
    </r>
  </si>
  <si>
    <r>
      <t xml:space="preserve">Sales of Property, Plant and Equipment </t>
    </r>
    <r>
      <rPr>
        <sz val="10"/>
        <color rgb="FFFF0000"/>
        <rFont val="Arial"/>
        <family val="2"/>
      </rPr>
      <t>and Investment Property</t>
    </r>
  </si>
  <si>
    <t>Total other operating income [from 6. Op Inc (type)]</t>
  </si>
  <si>
    <t>Capital loans from the Department of Health</t>
  </si>
  <si>
    <t>Finance Costs on PFI and other service concession arrangements (excluding LIFT)</t>
  </si>
  <si>
    <t>Additions - purchased / internally generated</t>
  </si>
  <si>
    <t>Additions - donations of physical assets (non-cash)</t>
  </si>
  <si>
    <t xml:space="preserve">Additions - grants / donations of cash to purchase assets </t>
  </si>
  <si>
    <t>Additions - grants / donations of cash to purchase assets</t>
  </si>
  <si>
    <t>Capital loans from Department of Health</t>
  </si>
  <si>
    <t xml:space="preserve"> - Expected return on plan assets (excludes any amounts already included in interest income above)</t>
  </si>
  <si>
    <t>Interest expense / income</t>
  </si>
  <si>
    <t>of which:</t>
  </si>
  <si>
    <t>non-contractual payments made to individuals where the payment value was more than 12 months’ of their annual salary</t>
  </si>
  <si>
    <t>On SoFP Pension liability - employer contributions paid less net charge to the SOCI</t>
  </si>
  <si>
    <t>Total net (charge)/gain recognised in SOCI</t>
  </si>
  <si>
    <r>
      <t xml:space="preserve">Audit fees </t>
    </r>
    <r>
      <rPr>
        <b/>
        <u/>
        <sz val="10"/>
        <rFont val="Arial"/>
        <family val="2"/>
      </rPr>
      <t>payable to the external auditor</t>
    </r>
  </si>
  <si>
    <t>audit services -regulatory reporting (external auditor only)</t>
  </si>
  <si>
    <r>
      <t>other auditor remuneration (external auditor only)</t>
    </r>
    <r>
      <rPr>
        <sz val="10"/>
        <color theme="3"/>
        <rFont val="Arial"/>
        <family val="2"/>
      </rPr>
      <t xml:space="preserve"> - analysis in note 5.5</t>
    </r>
  </si>
  <si>
    <t xml:space="preserve">Dividends accrued and not paid or received </t>
  </si>
  <si>
    <t>Audit fees payable to external auditor of charitable fund accounts</t>
  </si>
  <si>
    <r>
      <rPr>
        <b/>
        <sz val="10"/>
        <color rgb="FFFF0000"/>
        <rFont val="Arial"/>
        <family val="2"/>
      </rPr>
      <t xml:space="preserve">Note 4.5 </t>
    </r>
    <r>
      <rPr>
        <b/>
        <sz val="10"/>
        <rFont val="Arial"/>
        <family val="2"/>
      </rPr>
      <t>Reporting of other compensation schemes - exit packages 2013/14</t>
    </r>
  </si>
  <si>
    <t xml:space="preserve">Non-NHS: Overseas patients (chargeable to patient) </t>
  </si>
  <si>
    <t>** As individual exit packages can be made up of several components, each of which listed in this note, the total number of payments listed in this note may exceed the total number of other departures agreed in Note 4.5, which will be the number of individuals.</t>
  </si>
  <si>
    <t>Refer to paragraphs 4.53 to 4.57 of FT ARM 2013/14. Note that all exit packages must be disclosed in the above note including those also disclosed in the Directors’ Remuneration Report.</t>
  </si>
  <si>
    <t>Refer to paragraphs 4.58 to 4.61.</t>
  </si>
  <si>
    <t>*includes any non-contractual severance payment made following judicial mediation, and non-contractual payments in lieu of notice [please note additional footnote disclosure required in accounts by FT ARM para 4.61]</t>
  </si>
  <si>
    <t>Table ID</t>
  </si>
  <si>
    <t xml:space="preserve">The following FTC file has been adapted to demonstrate the format in which the publically available year end accounts data is collected from NHS foundation trusts.  </t>
  </si>
  <si>
    <t>Further instructions are provided in the full instructions document published alongside these files.</t>
  </si>
  <si>
    <t>Illustrative FTC - Foundation trust consolidation form 2013/14</t>
  </si>
  <si>
    <t xml:space="preserve">Other clinical income </t>
  </si>
  <si>
    <t xml:space="preserve">Other NHS clinical income </t>
  </si>
  <si>
    <t xml:space="preserve">Non NHS: Other </t>
  </si>
  <si>
    <t xml:space="preserve">Note 10 Impairment of assets </t>
  </si>
  <si>
    <t>Note 17.2 Disclosure of aggregate amounts for assets and liabilities of jointly controlled operations</t>
  </si>
  <si>
    <t>Note 22 Trade receivables and other receivables</t>
  </si>
  <si>
    <t>Increase in provision</t>
  </si>
  <si>
    <t>24. Other Liabilities</t>
  </si>
  <si>
    <t xml:space="preserve">Revenue </t>
  </si>
  <si>
    <t xml:space="preserve">Assets at fair value through the I&amp;E </t>
  </si>
  <si>
    <t xml:space="preserve">Loans </t>
  </si>
  <si>
    <t>FTC form for accounts for periods ending 31 March 2014</t>
  </si>
  <si>
    <t>31 Mar 2013</t>
  </si>
  <si>
    <t>01 Apr 2012</t>
  </si>
  <si>
    <t>Taxpayers' and Others' Equity at 01 April 2013 - as previously stated</t>
  </si>
  <si>
    <t>Taxpayers' and Others' Equity at 01 April 2013 - restated</t>
  </si>
  <si>
    <t>Taxpayers' and Others' Equity at at 01 April 2012 - as previously stated</t>
  </si>
  <si>
    <t>Taxpayers' and Others' Equity at at 01 April 2012 - restated</t>
  </si>
  <si>
    <t>Taxpayers' and Others' Equity at 31 Mar 2013</t>
  </si>
  <si>
    <t>Taxpayers' and Others' Equity at 31 March 2014</t>
  </si>
  <si>
    <t xml:space="preserve">Cash and Cash equivalents at 31 March and 31 March </t>
  </si>
  <si>
    <t>Note 4.6 Exit packages: other (non-compulsory) departure payments - 2013/14</t>
  </si>
  <si>
    <t>Note 11.1  Intangible assets - 2013/14</t>
  </si>
  <si>
    <t>Valuation/Gross Cost at 1 April 2013 - as previously stated</t>
  </si>
  <si>
    <t>Valuation/Gross cost at 1 April 2013 - restated</t>
  </si>
  <si>
    <t>Gross cost at 31 March 2014</t>
  </si>
  <si>
    <t>Amortisation at 1 April 2013 - as previously stated</t>
  </si>
  <si>
    <t>Correction of historic presentational difference between cost and depreciation (this line is not expected to appear in FT accounts)</t>
  </si>
  <si>
    <t>Amortisation at 1 April 2013 - restated</t>
  </si>
  <si>
    <t>Amortisation at 31 March 2014</t>
  </si>
  <si>
    <t>Note 11.2  Intangible assets - 2012/13</t>
  </si>
  <si>
    <t>Valuation/Gross cost at 1 April 2012 - as previously stated</t>
  </si>
  <si>
    <t>Gross cost at 1 April 2012 - restated</t>
  </si>
  <si>
    <t>Valuation/Gross cost at 31 March 2013</t>
  </si>
  <si>
    <t>Amortisation at 1 April 2012 - as previously stated</t>
  </si>
  <si>
    <t>Amortisation at 1 April 2012 - restated</t>
  </si>
  <si>
    <t>Amortisation at 31 March 2013</t>
  </si>
  <si>
    <t>Note 12.1  Property, Plant and Equipment - 2013/14</t>
  </si>
  <si>
    <t>Valuation/Gross cost at 1 April 2013 - as previously stated</t>
  </si>
  <si>
    <t>Valuation/Gross cost at 31 March 2014</t>
  </si>
  <si>
    <t>Accumulated depreciation at 1 April 2013 - as previously stated</t>
  </si>
  <si>
    <t>Accumulated depreciation at 1 April 2013 - restated</t>
  </si>
  <si>
    <t>Accumulated depreciation at 31 March 2014</t>
  </si>
  <si>
    <t>Note 12.2  Property, Plant and Equipment - 2012/13</t>
  </si>
  <si>
    <t>Valuation/Gross cost at 1 April 2012 - restated</t>
  </si>
  <si>
    <t>Accumulated depreciation at 1 April 2012 - as previously stated</t>
  </si>
  <si>
    <t>Accumulated depreciation at 1 April 2012 - restated</t>
  </si>
  <si>
    <t>Accumulated depreciation at 31 March 2013</t>
  </si>
  <si>
    <t>Net book value at 31 March 2014</t>
  </si>
  <si>
    <t>NBV total at 31 March 2014</t>
  </si>
  <si>
    <t>Net book value - 31 March 2013 (restated)</t>
  </si>
  <si>
    <t>NBV total at 31 March 2013 (restated)</t>
  </si>
  <si>
    <t>Carrying value at 01 April 2013</t>
  </si>
  <si>
    <t>Carrying value at 01 April 2013 (restated)</t>
  </si>
  <si>
    <t>Carrying value at 31 March 2014</t>
  </si>
  <si>
    <t>Note 16.2 Investments - 2012/13</t>
  </si>
  <si>
    <t>Carrying value at 01 April 2012</t>
  </si>
  <si>
    <t>Carrying value at 01 April 2012 (restated)</t>
  </si>
  <si>
    <t>Carrying value at 31 March 2013</t>
  </si>
  <si>
    <t>31 March 2014</t>
  </si>
  <si>
    <t>31 March 2013</t>
  </si>
  <si>
    <t>Note 16.1 Investments - 2013/14</t>
  </si>
  <si>
    <t>Note 18.1 Non-current assets for sale and assets in disposal groups - 2013/14</t>
  </si>
  <si>
    <t>NBV of non-current assets for sale and assets in disposal groups at 1 April 2013</t>
  </si>
  <si>
    <t>NBV of non-current assets for sale and assets in disposal groups at 1 April 2013 - restated</t>
  </si>
  <si>
    <t>Plus assets classified as available for sale in the year</t>
  </si>
  <si>
    <t>Less assets sold in year</t>
  </si>
  <si>
    <t>Less Impairment of assets held for sale</t>
  </si>
  <si>
    <t>Plus Reversal of impairment of assets held for sale</t>
  </si>
  <si>
    <t>Less assets no longer classified as held for sale, for reasons other than disposal by sale</t>
  </si>
  <si>
    <t>NBV of non-current assets for sale and assets in disposal groups at 31 March 2014</t>
  </si>
  <si>
    <t>Note 18.2 Non-current assets for sale and assets in disposal groups - 2012/13</t>
  </si>
  <si>
    <t>NBV of non-current assets for sale and assets in disposal groups at 1 April 2012</t>
  </si>
  <si>
    <t>NBV of non-current assets for sale and assets in disposal groups at 31 March 2013</t>
  </si>
  <si>
    <t>Note 18.3 Liabilities in disposal groups: 
 31 March 2014</t>
  </si>
  <si>
    <t>Note 18.4 Liabilities in disposal groups: 
 31 March 2013</t>
  </si>
  <si>
    <t>31 Mar 2014</t>
  </si>
  <si>
    <t xml:space="preserve"> Note 21.1 Inventory Movements - 2013/14</t>
  </si>
  <si>
    <t>Carrying Value at 1 April</t>
  </si>
  <si>
    <t>Carrying Value at 1 April (Restated)</t>
  </si>
  <si>
    <t>Carrying Value at 31 March 2014</t>
  </si>
  <si>
    <t xml:space="preserve"> Note 21.2 Inventory Movements - 2012/13</t>
  </si>
  <si>
    <t>Carrying Value at  31 March 2013</t>
  </si>
  <si>
    <t>At 31 Mar / 31 Mar</t>
  </si>
  <si>
    <t>At 1 April 2013</t>
  </si>
  <si>
    <t>At 1 April 2013 as restated</t>
  </si>
  <si>
    <t>At 31 March 2014</t>
  </si>
  <si>
    <t>At 1 April 2012</t>
  </si>
  <si>
    <t>At 1 April 2012 as restated</t>
  </si>
  <si>
    <t>At 31 March 2013</t>
  </si>
  <si>
    <t>Note 33.1 Revaluation Reserve Movements - 2013/14</t>
  </si>
  <si>
    <t>Revaluation reserve at 1 April 2013</t>
  </si>
  <si>
    <t>Prior period adjustment*</t>
  </si>
  <si>
    <t>Revaluation reserve at 1 April 2013 - restated</t>
  </si>
  <si>
    <t>Revaluation reserve at 31 March 2014</t>
  </si>
  <si>
    <t>Note 33.2 Revaluation Reserve Movements - 2012/13</t>
  </si>
  <si>
    <t>Revaluation reserve at 1 April 2012</t>
  </si>
  <si>
    <t>Revaluation reserve at 1 April 2012 - restated</t>
  </si>
  <si>
    <t>Revaluation reserve at 31 March 2013</t>
  </si>
  <si>
    <t>Value of transactions with board members in 2013/14</t>
  </si>
  <si>
    <t>Value of transactions with key staff members in 2013/14</t>
  </si>
  <si>
    <t>Value of transactions with other related parties in 2013/14</t>
  </si>
  <si>
    <t>Total value of transactions with related parties in 2013/14</t>
  </si>
  <si>
    <t>Value of transactions with board members in 2012/13</t>
  </si>
  <si>
    <t>Value of transactions with key staff members in 2012/13</t>
  </si>
  <si>
    <t>Value of transactions with other related parties in 2012/13</t>
  </si>
  <si>
    <t>Total value of transactions with related parties in 2012/13</t>
  </si>
  <si>
    <t>Value of balances (other than salary) with board members at 31 March 2014</t>
  </si>
  <si>
    <t>Value of balances (other than salary) with key staff members at 31 March 2014</t>
  </si>
  <si>
    <t>Value of balances (other than salary) with related parties in realtion to doubtful debts at 31 March 2014</t>
  </si>
  <si>
    <t>Value of balances (other than salary) with related parties in respect of doubtful debts written off in year at 31 March 2014</t>
  </si>
  <si>
    <t>Value of balances with other related parties at 31 March 2014</t>
  </si>
  <si>
    <t>Total balances with related parties at 31 March 2014</t>
  </si>
  <si>
    <t>Value of balances (other than salary) with board members at 31 March 2013</t>
  </si>
  <si>
    <t>Value of balances (other than salary) with key staff members at 31 March 2013</t>
  </si>
  <si>
    <t>Value of balances (other than salary) with related parties in realtion to doubtful debts at 31 March 2013</t>
  </si>
  <si>
    <t>Value of balances (other than salary) with related parties in respect of doubtful debts written off in year at 31 March 2013</t>
  </si>
  <si>
    <t>Value of balances with other related parties at 31 March 2013</t>
  </si>
  <si>
    <t>Total balances with related parties at 31 March 2013</t>
  </si>
  <si>
    <t>Number of schemes above with a total commitment greater than or equal to £500m (as at 31 March 2014)</t>
  </si>
  <si>
    <t>Embedded derivatives (at 31 March 2014)</t>
  </si>
  <si>
    <t>Trade and other receivables excluding non financial assets (at 31 March 2014)</t>
  </si>
  <si>
    <t>Other Investments (at 31 March 2014)</t>
  </si>
  <si>
    <t>Other Financial Assets (at 31 March 2014)</t>
  </si>
  <si>
    <t>Non current assets held for sale and assets held in disposal group excluding non financial assets (at 31 March 2014)</t>
  </si>
  <si>
    <t>Cash and cash equivalents at bank and in hand (at 31 March 2014)</t>
  </si>
  <si>
    <t>NHS Charitable funds: financial assets (at 31 March 2014)</t>
  </si>
  <si>
    <t>Total at 31 March 2014</t>
  </si>
  <si>
    <t>Embedded derivatives (at 31 March 2013)</t>
  </si>
  <si>
    <t>Trade and other receivables excluding non financial assets (at 31 March 2013)</t>
  </si>
  <si>
    <t>Other Investments (at 31 March 2013)</t>
  </si>
  <si>
    <t>Other Financial Assets (at 31 March 2013)</t>
  </si>
  <si>
    <t>Non current assets held for sale and assets held in disposal group excluding non financial assets (at 31 March 2013)</t>
  </si>
  <si>
    <t>Cash and cash equivalents (at bank and in hand (at 31 March 2013)</t>
  </si>
  <si>
    <t>NHS Charitable funds: financial assets (at 31 March 2013)</t>
  </si>
  <si>
    <t>Total at 31 March 2013</t>
  </si>
  <si>
    <t>Borrowings excluding Finance lease and PFI liabilities (at 31 March 2014)</t>
  </si>
  <si>
    <t>Obligations under finance leases (at 31 March 2014)</t>
  </si>
  <si>
    <t>Obligations under PFI, LIFT and other service concession contracts (at 31 March 2014)</t>
  </si>
  <si>
    <t>Trade and other payables excluding non financial liabilities (at 31 March 2014)</t>
  </si>
  <si>
    <t>Other financial liabilities (at 31 March 2014)</t>
  </si>
  <si>
    <t>Provisions under contract (at 31 March 2014)</t>
  </si>
  <si>
    <t>NHS Charitable funds: financial liabilities (at 31 March 2014)</t>
  </si>
  <si>
    <t>Borrowings excluding Finance lease and PFI liabilities (at 31 March 2013)</t>
  </si>
  <si>
    <t>Obligations under finance leases (31 March 2013)</t>
  </si>
  <si>
    <t>Obligations under PFI, LIFT and other service concession contracts (31 March 2013)</t>
  </si>
  <si>
    <t>Trade and other payables excluding non financial liabilities (31 March 2013)</t>
  </si>
  <si>
    <t>Other financial liabilities (31 March  2013)</t>
  </si>
  <si>
    <t>Provisions under contract (at 31 March 2013)</t>
  </si>
  <si>
    <t>NHS Charitable funds: financial liabilities (at 31 March  2013)</t>
  </si>
  <si>
    <t>Note 40.3 Fair values of financial assets at 31 March 2014</t>
  </si>
  <si>
    <t>Note 40.4 Fair values of financial liabilities at 31 March 2014</t>
  </si>
  <si>
    <t>Present value of the defined benefit obligation at 31 Mar / 31 Mar</t>
  </si>
  <si>
    <t xml:space="preserve">Plan assets at fair value at 1 April </t>
  </si>
  <si>
    <t>Plan assets at fair value at 31 Mar / 31 Mar</t>
  </si>
  <si>
    <t>Plan surplus/(deficit) at 31 Mar / 31 Mar</t>
  </si>
  <si>
    <t>Note that columns D, F and H are entered in £000</t>
  </si>
  <si>
    <t>Value of contingent liabilities</t>
  </si>
  <si>
    <t xml:space="preserve">Gross value of contingent liabilities </t>
  </si>
  <si>
    <t>Net value of contingent liabilities</t>
  </si>
  <si>
    <t xml:space="preserve">Net value of contingent assets </t>
  </si>
  <si>
    <t>Prior period adjustments (current)</t>
  </si>
  <si>
    <t>Prior period adjustments (non-current)</t>
  </si>
  <si>
    <t>Note 31.2 Provisions for liabilities and charges analysis</t>
  </si>
  <si>
    <t>Ageing of impaired receivables</t>
  </si>
  <si>
    <t>Other impairment of financial assets</t>
  </si>
  <si>
    <t>Other equity movements</t>
  </si>
  <si>
    <t>Write-down of inventories recognised as an expense</t>
  </si>
  <si>
    <t xml:space="preserve">TOTAL SPECIAL PAYMENTS </t>
  </si>
  <si>
    <t xml:space="preserve">TOTAL LOSSES AND SPECIAL PAYMENTS </t>
  </si>
  <si>
    <r>
      <t xml:space="preserve">It is therefore intended to be used in conjunction with the data contained in the </t>
    </r>
    <r>
      <rPr>
        <b/>
        <i/>
        <sz val="14"/>
        <rFont val="Arial"/>
        <family val="2"/>
      </rPr>
      <t>"All Trust FTC 201314"</t>
    </r>
    <r>
      <rPr>
        <sz val="14"/>
        <rFont val="Arial"/>
        <family val="2"/>
      </rPr>
      <t xml:space="preserve"> data file only.</t>
    </r>
  </si>
  <si>
    <r>
      <t>The data in each cell is identifiable by a unique combination of</t>
    </r>
    <r>
      <rPr>
        <i/>
        <sz val="14"/>
        <rFont val="Arial"/>
        <family val="2"/>
      </rPr>
      <t xml:space="preserve"> </t>
    </r>
    <r>
      <rPr>
        <b/>
        <i/>
        <sz val="14"/>
        <rFont val="Arial"/>
        <family val="2"/>
      </rPr>
      <t>maincode</t>
    </r>
    <r>
      <rPr>
        <sz val="14"/>
        <rFont val="Arial"/>
        <family val="2"/>
      </rPr>
      <t xml:space="preserve"> and </t>
    </r>
    <r>
      <rPr>
        <b/>
        <i/>
        <sz val="14"/>
        <rFont val="Arial"/>
        <family val="2"/>
      </rPr>
      <t>subcode</t>
    </r>
    <r>
      <rPr>
        <sz val="14"/>
        <rFont val="Arial"/>
        <family val="2"/>
      </rPr>
      <t xml:space="preserve"> as referenced in the following sheets.</t>
    </r>
  </si>
  <si>
    <r>
      <t xml:space="preserve">Tables are identifiable using the </t>
    </r>
    <r>
      <rPr>
        <b/>
        <i/>
        <sz val="14"/>
        <rFont val="Arial"/>
        <family val="2"/>
      </rPr>
      <t xml:space="preserve">worksheet name </t>
    </r>
    <r>
      <rPr>
        <sz val="14"/>
        <rFont val="Arial"/>
        <family val="2"/>
      </rPr>
      <t xml:space="preserve">and </t>
    </r>
    <r>
      <rPr>
        <b/>
        <i/>
        <sz val="14"/>
        <rFont val="Arial"/>
        <family val="2"/>
      </rPr>
      <t>Table ID</t>
    </r>
    <r>
      <rPr>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</si>
</sst>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2" formatCode="_-&quot;£&quot;* #,##0_-;\-&quot;£&quot;* #,##0_-;_-&quot;£&quot;* &quot;-&quot;_-;_-@_-"/>
    <numFmt numFmtId="43" formatCode="_-* #,##0.00_-;\-* #,##0.00_-;_-* &quot;-&quot;??_-;_-@_-"/>
    <numFmt numFmtId="164" formatCode="#,##0;\(#,##0\)"/>
    <numFmt numFmtId="165" formatCode="#,##0;[Red]\(#,##0\)\ \ \ "/>
    <numFmt numFmtId="166" formatCode="#,##0;[Red]\(#,##0\)"/>
    <numFmt numFmtId="167" formatCode="[$-F800]dddd\,\ mmmm\ dd\,\ yyyy"/>
    <numFmt numFmtId="168" formatCode="0.0%"/>
    <numFmt numFmtId="169" formatCode="&quot;£&quot;000"/>
    <numFmt numFmtId="170" formatCode="#,##0;\-#,##0;\-"/>
    <numFmt numFmtId="171" formatCode="&quot;Val &quot;0"/>
    <numFmt numFmtId="172" formatCode="#,##0\ ;\(#,##0\)\ ;\ &quot;-&quot;"/>
    <numFmt numFmtId="173" formatCode="#,##0.0"/>
    <numFmt numFmtId="174" formatCode="_(&quot;£&quot;* #,##0_);_(&quot;£&quot;* \(#,##0\);_(&quot;£&quot;* &quot;-&quot;_);_(@_)"/>
    <numFmt numFmtId="175" formatCode="_(* #,##0.00_);_(* \(#,##0.00\);_(* &quot;-&quot;??_);_(@_)"/>
    <numFmt numFmtId="176" formatCode="mmm\ \-\ yy"/>
  </numFmts>
  <fonts count="92">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10"/>
      <name val="Arial"/>
      <family val="2"/>
    </font>
    <font>
      <sz val="10"/>
      <color indexed="8"/>
      <name val="Arial"/>
      <family val="2"/>
    </font>
    <font>
      <b/>
      <sz val="10"/>
      <color indexed="8"/>
      <name val="Arial"/>
      <family val="2"/>
    </font>
    <font>
      <b/>
      <u/>
      <sz val="10"/>
      <color indexed="8"/>
      <name val="Arial"/>
      <family val="2"/>
    </font>
    <font>
      <b/>
      <sz val="8"/>
      <color indexed="8"/>
      <name val="Arial"/>
      <family val="2"/>
    </font>
    <font>
      <b/>
      <sz val="10"/>
      <color indexed="8"/>
      <name val="MS Sans Serif"/>
      <family val="2"/>
    </font>
    <font>
      <b/>
      <sz val="10"/>
      <name val="MS Sans Serif"/>
      <family val="2"/>
    </font>
    <font>
      <sz val="10"/>
      <name val="MS Sans Serif"/>
      <family val="2"/>
    </font>
    <font>
      <u/>
      <sz val="10"/>
      <color indexed="12"/>
      <name val="MS Sans Serif"/>
      <family val="2"/>
    </font>
    <font>
      <b/>
      <sz val="12"/>
      <color indexed="8"/>
      <name val="Arial"/>
      <family val="2"/>
    </font>
    <font>
      <b/>
      <sz val="10"/>
      <color indexed="12"/>
      <name val="Arial"/>
      <family val="2"/>
    </font>
    <font>
      <b/>
      <sz val="10"/>
      <color indexed="12"/>
      <name val="MS Sans Serif"/>
      <family val="2"/>
    </font>
    <font>
      <sz val="10"/>
      <color indexed="10"/>
      <name val="Arial"/>
      <family val="2"/>
    </font>
    <font>
      <sz val="8"/>
      <color indexed="10"/>
      <name val="Arial"/>
      <family val="2"/>
    </font>
    <font>
      <sz val="10"/>
      <color rgb="FFFF0000"/>
      <name val="Arial"/>
      <family val="2"/>
    </font>
    <font>
      <sz val="11"/>
      <name val="Times New Roman"/>
      <family val="1"/>
    </font>
    <font>
      <sz val="10"/>
      <color indexed="23"/>
      <name val="Arial"/>
      <family val="2"/>
    </font>
    <font>
      <sz val="10"/>
      <color indexed="24"/>
      <name val="Arial"/>
      <family val="2"/>
    </font>
    <font>
      <sz val="11"/>
      <name val="Univers 45 Light"/>
      <family val="2"/>
    </font>
    <font>
      <b/>
      <sz val="11"/>
      <name val="Arial"/>
      <family val="2"/>
    </font>
    <font>
      <b/>
      <sz val="10"/>
      <color rgb="FFFF0000"/>
      <name val="Arial"/>
      <family val="2"/>
    </font>
    <font>
      <b/>
      <sz val="8"/>
      <color rgb="FFFF0000"/>
      <name val="Arial"/>
      <family val="2"/>
    </font>
    <font>
      <sz val="8"/>
      <name val="Arial"/>
      <family val="2"/>
    </font>
    <font>
      <b/>
      <sz val="8"/>
      <name val="Arial"/>
      <family val="2"/>
    </font>
    <font>
      <b/>
      <u/>
      <sz val="10"/>
      <name val="Arial"/>
      <family val="2"/>
    </font>
    <font>
      <b/>
      <sz val="8"/>
      <color indexed="81"/>
      <name val="Tahoma"/>
      <family val="2"/>
    </font>
    <font>
      <sz val="8"/>
      <color indexed="81"/>
      <name val="Tahoma"/>
      <family val="2"/>
    </font>
    <font>
      <b/>
      <sz val="9"/>
      <color indexed="8"/>
      <name val="Arial"/>
      <family val="2"/>
    </font>
    <font>
      <b/>
      <sz val="10"/>
      <color theme="0"/>
      <name val="Arial"/>
      <family val="2"/>
    </font>
    <font>
      <sz val="10"/>
      <color theme="0"/>
      <name val="Arial"/>
      <family val="2"/>
    </font>
    <font>
      <sz val="11"/>
      <name val="Arial"/>
      <family val="2"/>
    </font>
    <font>
      <sz val="10"/>
      <color rgb="FFFF0000"/>
      <name val="MS Sans Serif"/>
      <family val="2"/>
    </font>
    <font>
      <sz val="9"/>
      <name val="Arial"/>
      <family val="2"/>
    </font>
    <font>
      <sz val="10"/>
      <color rgb="FF000000"/>
      <name val="Arial"/>
      <family val="2"/>
    </font>
    <font>
      <b/>
      <sz val="11"/>
      <color indexed="8"/>
      <name val="Arial"/>
      <family val="2"/>
    </font>
    <font>
      <sz val="10"/>
      <color indexed="60"/>
      <name val="Arial"/>
      <family val="2"/>
    </font>
    <font>
      <b/>
      <sz val="12"/>
      <name val="Arial"/>
      <family val="2"/>
    </font>
    <font>
      <b/>
      <u/>
      <sz val="11"/>
      <name val="Arial"/>
      <family val="2"/>
    </font>
    <font>
      <b/>
      <sz val="10"/>
      <color rgb="FFFF0000"/>
      <name val="MS Sans Serif"/>
      <family val="2"/>
    </font>
    <font>
      <sz val="10"/>
      <color theme="1"/>
      <name val="Arial"/>
      <family val="2"/>
    </font>
    <font>
      <sz val="11"/>
      <name val="Calibri"/>
      <family val="2"/>
    </font>
    <font>
      <sz val="18"/>
      <color rgb="FFFF0000"/>
      <name val="MS Sans Serif"/>
      <family val="2"/>
    </font>
    <font>
      <b/>
      <sz val="18"/>
      <color rgb="FFFF0000"/>
      <name val="MS Sans Serif"/>
      <family val="2"/>
    </font>
    <font>
      <sz val="14"/>
      <color rgb="FFFF0000"/>
      <name val="Arial"/>
      <family val="2"/>
    </font>
    <font>
      <b/>
      <sz val="14"/>
      <color rgb="FFFF0000"/>
      <name val="Arial"/>
      <family val="2"/>
    </font>
    <font>
      <sz val="10"/>
      <color theme="3"/>
      <name val="Arial"/>
      <family val="2"/>
    </font>
    <font>
      <sz val="11"/>
      <color rgb="FF3F3F76"/>
      <name val="Calibri"/>
      <family val="2"/>
      <scheme val="minor"/>
    </font>
    <font>
      <sz val="11"/>
      <color rgb="FFFA7D00"/>
      <name val="Calibri"/>
      <family val="2"/>
      <scheme val="minor"/>
    </font>
    <font>
      <b/>
      <sz val="11"/>
      <color theme="0"/>
      <name val="Calibri"/>
      <family val="2"/>
      <scheme val="minor"/>
    </font>
    <font>
      <b/>
      <sz val="14"/>
      <name val="Arial"/>
      <family val="2"/>
    </font>
    <font>
      <b/>
      <sz val="10"/>
      <color indexed="18"/>
      <name val="MS Sans Serif"/>
      <family val="2"/>
    </font>
    <font>
      <b/>
      <sz val="16"/>
      <color indexed="9"/>
      <name val="Arial"/>
      <family val="2"/>
    </font>
    <font>
      <b/>
      <sz val="16"/>
      <color indexed="24"/>
      <name val="Univers 45 Light"/>
      <family val="2"/>
    </font>
    <font>
      <b/>
      <i/>
      <sz val="11"/>
      <name val="Arial"/>
      <family val="2"/>
    </font>
    <font>
      <b/>
      <sz val="14"/>
      <color indexed="60"/>
      <name val="Arial"/>
      <family val="2"/>
    </font>
    <font>
      <b/>
      <sz val="12"/>
      <color indexed="60"/>
      <name val="Arial"/>
      <family val="2"/>
    </font>
    <font>
      <b/>
      <sz val="10"/>
      <color indexed="60"/>
      <name val="Arial"/>
      <family val="2"/>
    </font>
    <font>
      <b/>
      <sz val="14"/>
      <color rgb="FFFF0000"/>
      <name val="Calibri"/>
      <family val="2"/>
      <scheme val="minor"/>
    </font>
    <font>
      <b/>
      <u/>
      <sz val="14"/>
      <color rgb="FFFF0000"/>
      <name val="Calibri"/>
      <family val="2"/>
      <scheme val="minor"/>
    </font>
    <font>
      <u/>
      <sz val="10"/>
      <color rgb="FFFF0000"/>
      <name val="MS Sans Serif"/>
      <family val="2"/>
    </font>
    <font>
      <sz val="10"/>
      <color rgb="FF0000FF"/>
      <name val="Arial"/>
      <family val="2"/>
    </font>
    <font>
      <sz val="10"/>
      <color theme="0"/>
      <name val="MS Sans Serif"/>
      <family val="2"/>
    </font>
    <font>
      <b/>
      <sz val="12"/>
      <color rgb="FF0070C0"/>
      <name val="Arial"/>
      <family val="2"/>
    </font>
    <font>
      <b/>
      <sz val="10"/>
      <color rgb="FF0070C0"/>
      <name val="Arial"/>
      <family val="2"/>
    </font>
    <font>
      <b/>
      <sz val="11"/>
      <color indexed="10"/>
      <name val="Arial"/>
      <family val="2"/>
    </font>
    <font>
      <u/>
      <sz val="10"/>
      <color indexed="12"/>
      <name val="Arial"/>
      <family val="2"/>
    </font>
    <font>
      <u/>
      <sz val="11"/>
      <color theme="10"/>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b/>
      <sz val="8"/>
      <color rgb="FFFF0000"/>
      <name val="MS Sans Serif"/>
      <family val="2"/>
    </font>
    <font>
      <sz val="14"/>
      <name val="Arial"/>
      <family val="2"/>
    </font>
    <font>
      <b/>
      <sz val="18"/>
      <color rgb="FF0070C0"/>
      <name val="Arial"/>
      <family val="2"/>
    </font>
    <font>
      <b/>
      <i/>
      <sz val="14"/>
      <name val="Arial"/>
      <family val="2"/>
    </font>
    <font>
      <i/>
      <sz val="14"/>
      <name val="Arial"/>
      <family val="2"/>
    </font>
    <font>
      <b/>
      <sz val="14"/>
      <color theme="1"/>
      <name val="Arial"/>
      <family val="2"/>
    </font>
  </fonts>
  <fills count="3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indexed="65"/>
        <bgColor theme="0"/>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CCFFFF"/>
        <bgColor indexed="64"/>
      </patternFill>
    </fill>
    <fill>
      <patternFill patternType="solid">
        <fgColor rgb="FFFFCC99"/>
        <bgColor indexed="64"/>
      </patternFill>
    </fill>
    <fill>
      <patternFill patternType="solid">
        <fgColor rgb="FFFFFFFF"/>
        <bgColor indexed="64"/>
      </patternFill>
    </fill>
    <fill>
      <patternFill patternType="solid">
        <fgColor indexed="65"/>
        <bgColor rgb="FF000000"/>
      </patternFill>
    </fill>
    <fill>
      <patternFill patternType="solid">
        <fgColor theme="7" tint="0.59999389629810485"/>
        <bgColor indexed="64"/>
      </patternFill>
    </fill>
    <fill>
      <patternFill patternType="solid">
        <fgColor rgb="FFFFCC99"/>
      </patternFill>
    </fill>
    <fill>
      <patternFill patternType="solid">
        <fgColor rgb="FFA5A5A5"/>
      </patternFill>
    </fill>
    <fill>
      <patternFill patternType="solid">
        <fgColor indexed="26"/>
        <bgColor indexed="64"/>
      </patternFill>
    </fill>
    <fill>
      <patternFill patternType="solid">
        <fgColor indexed="30"/>
        <bgColor indexed="64"/>
      </patternFill>
    </fill>
    <fill>
      <patternFill patternType="solid">
        <fgColor indexed="24"/>
        <bgColor indexed="64"/>
      </patternFill>
    </fill>
    <fill>
      <patternFill patternType="solid">
        <fgColor theme="8" tint="0.59999389629810485"/>
        <bgColor indexed="64"/>
      </patternFill>
    </fill>
    <fill>
      <patternFill patternType="solid">
        <fgColor rgb="FFFFFF99"/>
        <bgColor rgb="FF000000"/>
      </patternFill>
    </fill>
    <fill>
      <patternFill patternType="solid">
        <fgColor rgb="FFCCFFCC"/>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indexed="28"/>
        <bgColor indexed="64"/>
      </patternFill>
    </fill>
    <fill>
      <patternFill patternType="solid">
        <fgColor indexed="42"/>
        <bgColor indexed="64"/>
      </patternFill>
    </fill>
  </fills>
  <borders count="474">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otted">
        <color indexed="10"/>
      </left>
      <right style="dotted">
        <color indexed="10"/>
      </right>
      <top style="dotted">
        <color indexed="10"/>
      </top>
      <bottom style="dotted">
        <color indexed="10"/>
      </bottom>
      <diagonal/>
    </border>
    <border>
      <left/>
      <right/>
      <top style="medium">
        <color indexed="8"/>
      </top>
      <bottom style="thin">
        <color indexed="64"/>
      </bottom>
      <diagonal/>
    </border>
    <border>
      <left style="thin">
        <color theme="0"/>
      </left>
      <right style="thin">
        <color theme="0"/>
      </right>
      <top style="thin">
        <color theme="0"/>
      </top>
      <bottom style="thin">
        <color theme="0"/>
      </bottom>
      <diagonal/>
    </border>
    <border>
      <left style="thin">
        <color indexed="8"/>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top/>
      <bottom style="medium">
        <color indexed="64"/>
      </bottom>
      <diagonal/>
    </border>
    <border>
      <left/>
      <right style="thin">
        <color indexed="8"/>
      </right>
      <top/>
      <bottom style="medium">
        <color indexed="8"/>
      </bottom>
      <diagonal/>
    </border>
    <border>
      <left/>
      <right/>
      <top/>
      <bottom style="medium">
        <color indexed="8"/>
      </bottom>
      <diagonal/>
    </border>
    <border>
      <left style="thin">
        <color indexed="8"/>
      </left>
      <right style="thin">
        <color indexed="64"/>
      </right>
      <top style="thin">
        <color indexed="64"/>
      </top>
      <bottom style="thin">
        <color indexed="8"/>
      </bottom>
      <diagonal/>
    </border>
    <border>
      <left/>
      <right style="thin">
        <color auto="1"/>
      </right>
      <top/>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style="thin">
        <color indexed="64"/>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theme="0"/>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right style="thin">
        <color indexed="8"/>
      </right>
      <top/>
      <bottom/>
      <diagonal/>
    </border>
    <border>
      <left/>
      <right style="thin">
        <color indexed="64"/>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64"/>
      </right>
      <top/>
      <bottom style="medium">
        <color indexed="8"/>
      </bottom>
      <diagonal/>
    </border>
    <border>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64"/>
      </left>
      <right/>
      <top/>
      <bottom style="medium">
        <color indexed="8"/>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8"/>
      </right>
      <top/>
      <bottom style="thin">
        <color indexed="64"/>
      </bottom>
      <diagonal/>
    </border>
    <border>
      <left/>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right/>
      <top style="thin">
        <color auto="1"/>
      </top>
      <bottom style="thin">
        <color indexed="64"/>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8"/>
      </bottom>
      <diagonal/>
    </border>
    <border>
      <left/>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auto="1"/>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bottom style="thin">
        <color theme="0"/>
      </bottom>
      <diagonal/>
    </border>
    <border>
      <left style="thin">
        <color indexed="64"/>
      </left>
      <right/>
      <top/>
      <bottom style="double">
        <color indexed="64"/>
      </bottom>
      <diagonal/>
    </border>
    <border>
      <left style="thin">
        <color indexed="8"/>
      </left>
      <right/>
      <top style="thin">
        <color indexed="64"/>
      </top>
      <bottom style="thin">
        <color indexed="64"/>
      </bottom>
      <diagonal/>
    </border>
    <border>
      <left style="thin">
        <color indexed="64"/>
      </left>
      <right style="thin">
        <color theme="0"/>
      </right>
      <top/>
      <bottom/>
      <diagonal/>
    </border>
    <border>
      <left/>
      <right style="thin">
        <color theme="0"/>
      </right>
      <top style="thin">
        <color theme="0"/>
      </top>
      <bottom style="thin">
        <color theme="0"/>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auto="1"/>
      </right>
      <top/>
      <bottom style="thin">
        <color auto="1"/>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style="thin">
        <color auto="1"/>
      </right>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64"/>
      </right>
      <top style="thin">
        <color indexed="8"/>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style="thin">
        <color indexed="9"/>
      </right>
      <top/>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auto="1"/>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indexed="64"/>
      </right>
      <top/>
      <bottom style="thin">
        <color indexed="64"/>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auto="1"/>
      </right>
      <top/>
      <bottom style="thin">
        <color auto="1"/>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style="medium">
        <color indexed="64"/>
      </bottom>
      <diagonal/>
    </border>
    <border>
      <left style="thin">
        <color indexed="8"/>
      </left>
      <right/>
      <top style="medium">
        <color indexed="8"/>
      </top>
      <bottom/>
      <diagonal/>
    </border>
    <border>
      <left/>
      <right style="thin">
        <color indexed="8"/>
      </right>
      <top style="medium">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indexed="8"/>
      </left>
      <right style="thin">
        <color indexed="64"/>
      </right>
      <top/>
      <bottom style="thin">
        <color indexed="8"/>
      </bottom>
      <diagonal/>
    </border>
    <border>
      <left style="thin">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n">
        <color auto="1"/>
      </left>
      <right style="thin">
        <color auto="1"/>
      </right>
      <top style="thin">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style="thin">
        <color rgb="FF0000FF"/>
      </left>
      <right style="thin">
        <color rgb="FF0000FF"/>
      </right>
      <top style="thin">
        <color rgb="FF0000FF"/>
      </top>
      <bottom style="thin">
        <color rgb="FF0000FF"/>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auto="1"/>
      </right>
      <top style="thin">
        <color auto="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auto="1"/>
      </right>
      <top style="thin">
        <color auto="1"/>
      </top>
      <bottom style="thin">
        <color indexed="6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indexed="8"/>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style="thin">
        <color indexed="64"/>
      </bottom>
      <diagonal/>
    </border>
    <border>
      <left style="thin">
        <color auto="1"/>
      </left>
      <right style="thin">
        <color indexed="64"/>
      </right>
      <top style="thin">
        <color auto="1"/>
      </top>
      <bottom style="thin">
        <color auto="1"/>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auto="1"/>
      </left>
      <right style="thin">
        <color indexed="64"/>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auto="1"/>
      </right>
      <top style="thin">
        <color auto="1"/>
      </top>
      <bottom style="thin">
        <color indexed="64"/>
      </bottom>
      <diagonal/>
    </border>
    <border>
      <left/>
      <right/>
      <top style="thin">
        <color indexed="64"/>
      </top>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56823">
    <xf numFmtId="0" fontId="0" fillId="0" borderId="0"/>
    <xf numFmtId="167" fontId="23" fillId="0" borderId="0" applyNumberFormat="0" applyFill="0" applyBorder="0" applyAlignment="0" applyProtection="0">
      <alignment vertical="top"/>
      <protection locked="0"/>
    </xf>
    <xf numFmtId="166" fontId="16" fillId="0" borderId="43">
      <alignment vertical="center"/>
    </xf>
    <xf numFmtId="0" fontId="30" fillId="5" borderId="4" applyNumberFormat="0"/>
    <xf numFmtId="0" fontId="31" fillId="3" borderId="5" applyNumberFormat="0">
      <alignment vertical="center"/>
    </xf>
    <xf numFmtId="0" fontId="32" fillId="4" borderId="6" applyNumberFormat="0">
      <alignment vertical="center"/>
      <protection locked="0"/>
    </xf>
    <xf numFmtId="0" fontId="33" fillId="4" borderId="6" applyFont="0">
      <protection locked="0"/>
    </xf>
    <xf numFmtId="0" fontId="28" fillId="0" borderId="0" applyBorder="0">
      <alignment horizontal="left" vertical="top"/>
    </xf>
    <xf numFmtId="164" fontId="34" fillId="0" borderId="0"/>
    <xf numFmtId="0" fontId="14" fillId="0" borderId="0"/>
    <xf numFmtId="0" fontId="45" fillId="0" borderId="0">
      <alignment horizontal="left" wrapText="1"/>
    </xf>
    <xf numFmtId="0" fontId="50" fillId="0" borderId="0">
      <alignment horizontal="left" indent="2"/>
    </xf>
    <xf numFmtId="0" fontId="14" fillId="0" borderId="0">
      <alignment horizontal="left" vertical="top" wrapText="1" indent="2"/>
    </xf>
    <xf numFmtId="49" fontId="51" fillId="0" borderId="0">
      <alignment horizontal="right" vertical="top" indent="1"/>
    </xf>
    <xf numFmtId="0" fontId="14" fillId="0" borderId="0" applyNumberFormat="0" applyFont="0" applyFill="0" applyBorder="0" applyAlignment="0">
      <alignment horizontal="left" vertical="top" wrapText="1"/>
    </xf>
    <xf numFmtId="0" fontId="52" fillId="0" borderId="0">
      <alignment horizontal="left" vertical="center"/>
    </xf>
    <xf numFmtId="0" fontId="13" fillId="0" borderId="0" applyBorder="0">
      <alignment horizontal="left" vertical="center" wrapText="1"/>
    </xf>
    <xf numFmtId="0" fontId="14" fillId="2" borderId="18">
      <alignment horizontal="left" vertical="center" wrapText="1"/>
      <protection locked="0"/>
    </xf>
    <xf numFmtId="166" fontId="14" fillId="11" borderId="1">
      <alignment vertical="center"/>
    </xf>
    <xf numFmtId="166" fontId="17" fillId="0" borderId="48">
      <alignment horizontal="right" vertical="center"/>
    </xf>
    <xf numFmtId="49" fontId="19" fillId="9" borderId="37">
      <alignment horizontal="center"/>
    </xf>
    <xf numFmtId="49" fontId="19" fillId="9" borderId="2">
      <alignment horizontal="center" vertical="center"/>
    </xf>
    <xf numFmtId="166" fontId="16" fillId="7" borderId="2">
      <alignment vertical="center"/>
      <protection locked="0"/>
    </xf>
    <xf numFmtId="166" fontId="16" fillId="10" borderId="43">
      <alignment vertical="center"/>
      <protection locked="0"/>
    </xf>
    <xf numFmtId="0" fontId="29" fillId="0" borderId="0">
      <alignment horizontal="left" vertical="center"/>
    </xf>
    <xf numFmtId="166" fontId="16" fillId="14" borderId="42">
      <alignment horizontal="right" vertical="center"/>
      <protection locked="0"/>
    </xf>
    <xf numFmtId="166" fontId="17" fillId="0" borderId="43">
      <alignment horizontal="right" vertical="center"/>
    </xf>
    <xf numFmtId="0" fontId="61" fillId="18" borderId="125" applyNumberFormat="0" applyAlignment="0" applyProtection="0"/>
    <xf numFmtId="0" fontId="62" fillId="0" borderId="126" applyNumberFormat="0" applyFill="0" applyAlignment="0" applyProtection="0"/>
    <xf numFmtId="0" fontId="63" fillId="19" borderId="127" applyNumberFormat="0" applyAlignment="0" applyProtection="0"/>
    <xf numFmtId="164" fontId="14" fillId="4" borderId="191" applyNumberFormat="0">
      <alignment vertical="center"/>
    </xf>
    <xf numFmtId="170" fontId="14" fillId="20" borderId="191" applyNumberFormat="0">
      <alignment vertical="center"/>
    </xf>
    <xf numFmtId="164" fontId="14" fillId="3" borderId="191" applyNumberFormat="0">
      <alignment vertical="center"/>
    </xf>
    <xf numFmtId="3" fontId="14" fillId="0" borderId="191" applyNumberFormat="0">
      <alignment vertical="center"/>
    </xf>
    <xf numFmtId="0" fontId="14" fillId="4" borderId="191" applyNumberFormat="0">
      <alignment vertical="center"/>
    </xf>
    <xf numFmtId="0" fontId="65" fillId="0" borderId="0"/>
    <xf numFmtId="164" fontId="32" fillId="2" borderId="192" applyNumberFormat="0">
      <alignment vertical="center"/>
    </xf>
    <xf numFmtId="0" fontId="32" fillId="21" borderId="192" applyNumberFormat="0">
      <alignment vertical="center"/>
      <protection locked="0"/>
    </xf>
    <xf numFmtId="0" fontId="32" fillId="2" borderId="192" applyNumberFormat="0">
      <alignment vertical="center"/>
    </xf>
    <xf numFmtId="164" fontId="66" fillId="22" borderId="0" applyNumberFormat="0">
      <alignment vertical="center"/>
    </xf>
    <xf numFmtId="164" fontId="67" fillId="4" borderId="0">
      <alignment vertical="center"/>
    </xf>
    <xf numFmtId="164" fontId="64" fillId="0" borderId="0"/>
    <xf numFmtId="0" fontId="14" fillId="0" borderId="0"/>
    <xf numFmtId="0" fontId="68" fillId="0" borderId="0">
      <alignment horizontal="left" indent="1"/>
    </xf>
    <xf numFmtId="0" fontId="45" fillId="0" borderId="194">
      <alignment horizontal="left" vertical="center" wrapText="1" indent="2"/>
    </xf>
    <xf numFmtId="0" fontId="34" fillId="0" borderId="194">
      <alignment horizontal="left" wrapText="1" indent="1"/>
    </xf>
    <xf numFmtId="0" fontId="45" fillId="0" borderId="194">
      <alignment horizontal="left" vertical="center" wrapText="1" indent="1"/>
    </xf>
    <xf numFmtId="0" fontId="14" fillId="2" borderId="0">
      <alignment vertical="top" wrapText="1"/>
      <protection locked="0"/>
    </xf>
    <xf numFmtId="0" fontId="69" fillId="0" borderId="0">
      <alignment horizontal="left" vertical="top"/>
    </xf>
    <xf numFmtId="0" fontId="70" fillId="0" borderId="0">
      <alignment horizontal="left" indent="1"/>
    </xf>
    <xf numFmtId="0" fontId="71" fillId="0" borderId="0">
      <alignment horizontal="left" indent="2"/>
    </xf>
    <xf numFmtId="0" fontId="51" fillId="0" borderId="0">
      <alignment vertical="top"/>
    </xf>
    <xf numFmtId="0" fontId="34" fillId="0" borderId="194">
      <alignment horizontal="left" wrapText="1" indent="1"/>
    </xf>
    <xf numFmtId="0" fontId="14" fillId="0" borderId="195" applyBorder="0">
      <alignment horizontal="right" vertical="center" wrapText="1"/>
    </xf>
    <xf numFmtId="0" fontId="52" fillId="0" borderId="0">
      <alignment horizontal="left" vertical="center"/>
    </xf>
    <xf numFmtId="0" fontId="34" fillId="0" borderId="0">
      <alignment horizontal="left" vertical="center" wrapText="1"/>
    </xf>
    <xf numFmtId="0" fontId="34" fillId="0" borderId="194">
      <alignment horizontal="left" wrapText="1" indent="1"/>
    </xf>
    <xf numFmtId="0" fontId="34" fillId="0" borderId="194">
      <alignment horizontal="left" wrapText="1" indent="1"/>
    </xf>
    <xf numFmtId="49" fontId="34" fillId="0" borderId="0">
      <alignment horizontal="right" vertical="top"/>
    </xf>
    <xf numFmtId="0" fontId="34" fillId="0" borderId="0">
      <alignment horizontal="left" vertical="top" wrapText="1"/>
    </xf>
    <xf numFmtId="0" fontId="13" fillId="0" borderId="194">
      <alignment horizontal="left" vertical="center" wrapText="1" indent="1"/>
    </xf>
    <xf numFmtId="0" fontId="45" fillId="2" borderId="18">
      <alignment horizontal="left" vertical="center" wrapText="1"/>
      <protection locked="0"/>
    </xf>
    <xf numFmtId="171" fontId="13" fillId="0" borderId="19" applyFill="0" applyBorder="0">
      <alignment vertical="top"/>
    </xf>
    <xf numFmtId="9" fontId="12" fillId="0" borderId="0" applyFont="0" applyFill="0" applyBorder="0" applyAlignment="0" applyProtection="0"/>
    <xf numFmtId="0" fontId="61" fillId="18" borderId="125" applyNumberFormat="0" applyAlignment="0" applyProtection="0"/>
    <xf numFmtId="0" fontId="62" fillId="0" borderId="126" applyNumberFormat="0" applyFill="0" applyAlignment="0" applyProtection="0"/>
    <xf numFmtId="0" fontId="63" fillId="19" borderId="127"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61" fillId="18" borderId="125" applyNumberFormat="0" applyAlignment="0" applyProtection="0"/>
    <xf numFmtId="9" fontId="10" fillId="0" borderId="0" applyFont="0" applyFill="0" applyBorder="0" applyAlignment="0" applyProtection="0"/>
    <xf numFmtId="0" fontId="61" fillId="18" borderId="125" applyNumberFormat="0" applyAlignment="0" applyProtection="0"/>
    <xf numFmtId="0" fontId="62" fillId="0" borderId="126" applyNumberFormat="0" applyFill="0" applyAlignment="0" applyProtection="0"/>
    <xf numFmtId="0" fontId="63" fillId="19" borderId="127" applyNumberFormat="0" applyAlignment="0" applyProtection="0"/>
    <xf numFmtId="0" fontId="63" fillId="19" borderId="127" applyNumberFormat="0" applyAlignment="0" applyProtection="0"/>
    <xf numFmtId="0" fontId="62" fillId="0" borderId="126" applyNumberFormat="0" applyFill="0" applyAlignment="0" applyProtection="0"/>
    <xf numFmtId="9" fontId="10" fillId="0" borderId="0" applyFont="0" applyFill="0" applyBorder="0" applyAlignment="0" applyProtection="0"/>
    <xf numFmtId="0" fontId="22" fillId="7" borderId="2">
      <alignment horizontal="center" vertical="center" wrapText="1"/>
      <protection locked="0"/>
    </xf>
    <xf numFmtId="0" fontId="45" fillId="10" borderId="18">
      <alignment horizontal="left" vertical="center" wrapText="1"/>
      <protection locked="0"/>
    </xf>
    <xf numFmtId="166" fontId="16" fillId="26" borderId="255">
      <alignment vertical="center"/>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6" fillId="23" borderId="255">
      <alignment horizontal="left" vertical="center" indent="1"/>
    </xf>
    <xf numFmtId="166" fontId="17" fillId="23" borderId="255">
      <alignment horizontal="righ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9" fontId="19" fillId="9" borderId="357">
      <alignment horizontal="center"/>
    </xf>
    <xf numFmtId="49" fontId="19" fillId="9" borderId="257">
      <alignment horizontal="center"/>
    </xf>
    <xf numFmtId="166" fontId="75" fillId="27" borderId="382" applyBorder="0">
      <alignment vertical="center"/>
      <protection locked="0"/>
    </xf>
    <xf numFmtId="166" fontId="16" fillId="28" borderId="297">
      <alignment vertical="center"/>
    </xf>
    <xf numFmtId="171" fontId="13" fillId="0" borderId="388" applyFill="0" applyBorder="0">
      <alignment vertical="top"/>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17" fillId="23" borderId="389">
      <alignment horizontal="right" vertic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2" fontId="45" fillId="2" borderId="297">
      <alignment vertical="center"/>
      <protection locked="0"/>
    </xf>
    <xf numFmtId="173" fontId="14"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7" fontId="14" fillId="0" borderId="0"/>
    <xf numFmtId="9" fontId="14" fillId="0" borderId="0" applyFont="0" applyFill="0" applyBorder="0" applyAlignment="0" applyProtection="0"/>
    <xf numFmtId="0" fontId="79" fillId="0" borderId="0" applyFont="0" applyBorder="0"/>
    <xf numFmtId="9" fontId="5" fillId="0" borderId="0" applyFont="0" applyFill="0" applyBorder="0" applyAlignment="0" applyProtection="0"/>
    <xf numFmtId="0" fontId="5" fillId="0" borderId="0"/>
    <xf numFmtId="167" fontId="14" fillId="0" borderId="0"/>
    <xf numFmtId="9" fontId="5" fillId="0" borderId="0" applyFont="0" applyFill="0" applyBorder="0" applyAlignment="0" applyProtection="0"/>
    <xf numFmtId="0" fontId="14" fillId="0" borderId="0"/>
    <xf numFmtId="9" fontId="5" fillId="0" borderId="0" applyFont="0" applyFill="0" applyBorder="0" applyAlignment="0" applyProtection="0"/>
    <xf numFmtId="167" fontId="14" fillId="0" borderId="0"/>
    <xf numFmtId="9" fontId="5" fillId="0" borderId="0" applyFont="0" applyFill="0" applyBorder="0" applyAlignment="0" applyProtection="0"/>
    <xf numFmtId="0" fontId="15" fillId="0" borderId="394" applyFont="0" applyBorder="0">
      <alignment horizontal="left" wrapText="1" indent="2"/>
    </xf>
    <xf numFmtId="167" fontId="14" fillId="0" borderId="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166" fontId="16" fillId="0" borderId="407">
      <alignment vertical="center"/>
    </xf>
    <xf numFmtId="175" fontId="22" fillId="0" borderId="0" applyFont="0" applyFill="0" applyBorder="0" applyAlignment="0" applyProtection="0"/>
    <xf numFmtId="174" fontId="14" fillId="0" borderId="0" applyFont="0" applyFill="0" applyBorder="0" applyAlignment="0" applyProtection="0"/>
    <xf numFmtId="9" fontId="4" fillId="0" borderId="0" applyFont="0" applyFill="0" applyBorder="0" applyAlignment="0" applyProtection="0"/>
    <xf numFmtId="175" fontId="22" fillId="0" borderId="0" applyFont="0" applyFill="0" applyBorder="0" applyAlignment="0" applyProtection="0"/>
    <xf numFmtId="166" fontId="14" fillId="11" borderId="373">
      <alignment vertical="center"/>
    </xf>
    <xf numFmtId="166" fontId="17" fillId="0" borderId="96">
      <alignment horizontal="right" vertical="center"/>
    </xf>
    <xf numFmtId="49" fontId="19" fillId="9" borderId="408">
      <alignment horizontal="center"/>
    </xf>
    <xf numFmtId="49" fontId="19" fillId="9" borderId="332">
      <alignment horizontal="center" vertical="center"/>
    </xf>
    <xf numFmtId="166" fontId="16" fillId="7" borderId="332">
      <alignment vertical="center"/>
      <protection locked="0"/>
    </xf>
    <xf numFmtId="166" fontId="16" fillId="10" borderId="407">
      <alignment vertical="center"/>
      <protection locked="0"/>
    </xf>
    <xf numFmtId="166" fontId="16" fillId="14" borderId="409">
      <alignment horizontal="right" vertical="center"/>
      <protection locked="0"/>
    </xf>
    <xf numFmtId="166" fontId="17" fillId="0" borderId="407">
      <alignment horizontal="right" vertical="center"/>
    </xf>
    <xf numFmtId="0" fontId="80" fillId="0" borderId="0" applyNumberFormat="0" applyFill="0" applyBorder="0" applyAlignment="0" applyProtection="0">
      <alignment vertical="top"/>
      <protection locked="0"/>
    </xf>
    <xf numFmtId="175" fontId="22" fillId="0" borderId="0" applyFont="0" applyFill="0" applyBorder="0" applyAlignment="0" applyProtection="0"/>
    <xf numFmtId="175" fontId="22" fillId="0" borderId="0" applyFont="0" applyFill="0" applyBorder="0" applyAlignment="0" applyProtection="0"/>
    <xf numFmtId="174" fontId="14" fillId="0" borderId="0" applyFont="0" applyFill="0" applyBorder="0" applyAlignment="0" applyProtection="0"/>
    <xf numFmtId="167" fontId="23" fillId="0" borderId="0" applyNumberFormat="0" applyFill="0" applyBorder="0" applyAlignment="0" applyProtection="0">
      <alignment vertical="top"/>
      <protection locked="0"/>
    </xf>
    <xf numFmtId="9" fontId="4" fillId="0" borderId="0" applyFont="0" applyFill="0" applyBorder="0" applyAlignment="0" applyProtection="0"/>
    <xf numFmtId="9" fontId="4" fillId="0" borderId="0" applyFont="0" applyFill="0" applyBorder="0" applyAlignment="0" applyProtection="0"/>
    <xf numFmtId="175"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2" fillId="7" borderId="332">
      <alignment horizontal="center" vertical="center" wrapText="1"/>
      <protection locked="0"/>
    </xf>
    <xf numFmtId="166" fontId="16" fillId="26" borderId="407">
      <alignment vertical="center"/>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23" borderId="407">
      <alignment horizontal="left" vertical="center" indent="1"/>
    </xf>
    <xf numFmtId="166" fontId="17" fillId="23" borderId="407">
      <alignment horizontal="righ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19" fillId="9" borderId="411">
      <alignment horizontal="center"/>
    </xf>
    <xf numFmtId="49" fontId="19" fillId="9" borderId="410">
      <alignment horizontal="center"/>
    </xf>
    <xf numFmtId="166" fontId="16" fillId="7" borderId="407">
      <alignment vertical="center"/>
      <protection locked="0"/>
    </xf>
    <xf numFmtId="166" fontId="16" fillId="0" borderId="407">
      <alignment vertical="center"/>
    </xf>
    <xf numFmtId="166" fontId="17" fillId="0" borderId="407">
      <alignment horizontal="right" vertical="center"/>
    </xf>
    <xf numFmtId="166" fontId="16" fillId="14" borderId="414">
      <alignment horizontal="right" vertical="center"/>
      <protection locked="0"/>
    </xf>
    <xf numFmtId="0" fontId="14" fillId="0" borderId="0"/>
    <xf numFmtId="0" fontId="14" fillId="0" borderId="0" applyBorder="0"/>
    <xf numFmtId="0" fontId="14" fillId="0" borderId="0" applyBorder="0"/>
    <xf numFmtId="173" fontId="14" fillId="0" borderId="0"/>
    <xf numFmtId="166" fontId="16" fillId="10" borderId="407">
      <alignment vertical="center"/>
      <protection locked="0"/>
    </xf>
    <xf numFmtId="49" fontId="19" fillId="9" borderId="407">
      <alignment horizontal="center" vertical="center"/>
    </xf>
    <xf numFmtId="9" fontId="4" fillId="0" borderId="0" applyFont="0" applyFill="0" applyBorder="0" applyAlignment="0" applyProtection="0"/>
    <xf numFmtId="0" fontId="22" fillId="0" borderId="0"/>
    <xf numFmtId="0" fontId="4" fillId="0" borderId="0"/>
    <xf numFmtId="166" fontId="14" fillId="11" borderId="412">
      <alignment vertical="center"/>
    </xf>
    <xf numFmtId="166" fontId="17" fillId="0" borderId="96">
      <alignment horizontal="right" vertical="center"/>
    </xf>
    <xf numFmtId="49" fontId="19" fillId="9" borderId="413">
      <alignment horizontal="center"/>
    </xf>
    <xf numFmtId="49" fontId="19" fillId="9" borderId="407">
      <alignment horizontal="center" vertical="center"/>
    </xf>
    <xf numFmtId="166" fontId="16" fillId="7" borderId="407">
      <alignment vertical="center"/>
      <protection locked="0"/>
    </xf>
    <xf numFmtId="166" fontId="16" fillId="10" borderId="407">
      <alignment vertical="center"/>
      <protection locked="0"/>
    </xf>
    <xf numFmtId="166" fontId="16" fillId="14" borderId="414">
      <alignment horizontal="right" vertical="center"/>
      <protection locked="0"/>
    </xf>
    <xf numFmtId="166" fontId="17" fillId="0" borderId="407">
      <alignment horizontal="right" vertical="center"/>
    </xf>
    <xf numFmtId="0" fontId="14" fillId="0" borderId="0"/>
    <xf numFmtId="0" fontId="4" fillId="0" borderId="0"/>
    <xf numFmtId="0" fontId="4" fillId="0" borderId="0"/>
    <xf numFmtId="0" fontId="4" fillId="0" borderId="0"/>
    <xf numFmtId="49" fontId="19" fillId="9" borderId="413">
      <alignment horizont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6" fillId="0" borderId="407">
      <alignment vertical="center"/>
    </xf>
    <xf numFmtId="9" fontId="4" fillId="0" borderId="0" applyFont="0" applyFill="0" applyBorder="0" applyAlignment="0" applyProtection="0"/>
    <xf numFmtId="9" fontId="4" fillId="0" borderId="0" applyFont="0" applyFill="0" applyBorder="0" applyAlignment="0" applyProtection="0"/>
    <xf numFmtId="0" fontId="22" fillId="7" borderId="407">
      <alignment horizontal="center" vertical="center" wrapText="1"/>
      <protection locked="0"/>
    </xf>
    <xf numFmtId="0" fontId="4" fillId="0" borderId="0"/>
    <xf numFmtId="0" fontId="22" fillId="0" borderId="0"/>
    <xf numFmtId="0" fontId="22" fillId="7" borderId="407">
      <alignment horizontal="center" vertical="center" wrapText="1"/>
      <protection locked="0"/>
    </xf>
    <xf numFmtId="43" fontId="4" fillId="0" borderId="0" applyFont="0" applyFill="0" applyBorder="0" applyAlignment="0" applyProtection="0"/>
    <xf numFmtId="49" fontId="19" fillId="9" borderId="413">
      <alignment horizontal="center"/>
    </xf>
    <xf numFmtId="49" fontId="19" fillId="9" borderId="407">
      <alignment horizontal="center" vertical="center"/>
    </xf>
    <xf numFmtId="166" fontId="16" fillId="7" borderId="407">
      <alignment vertical="center"/>
      <protection locked="0"/>
    </xf>
    <xf numFmtId="166" fontId="14" fillId="11" borderId="354">
      <alignment vertical="center"/>
    </xf>
    <xf numFmtId="0" fontId="16" fillId="23" borderId="407">
      <alignment horizontal="left" vertical="center" indent="1"/>
    </xf>
    <xf numFmtId="166" fontId="17" fillId="23" borderId="407">
      <alignment horizontal="right" vertical="center"/>
    </xf>
    <xf numFmtId="166" fontId="16" fillId="0" borderId="415">
      <alignment vertical="center"/>
    </xf>
    <xf numFmtId="166" fontId="16" fillId="0" borderId="415">
      <alignment vertical="center"/>
    </xf>
    <xf numFmtId="166" fontId="16" fillId="0" borderId="415">
      <alignment vertical="center"/>
    </xf>
    <xf numFmtId="166" fontId="17" fillId="0" borderId="415">
      <alignment horizontal="right" vertical="center"/>
    </xf>
    <xf numFmtId="166" fontId="17" fillId="0" borderId="415">
      <alignment horizontal="right" vertical="center"/>
    </xf>
    <xf numFmtId="166" fontId="17" fillId="0" borderId="415">
      <alignment horizontal="right" vertical="center"/>
    </xf>
    <xf numFmtId="0" fontId="22" fillId="7" borderId="407">
      <alignment horizontal="center" vertical="center" wrapText="1"/>
      <protection locked="0"/>
    </xf>
    <xf numFmtId="0" fontId="22" fillId="7" borderId="407">
      <alignment horizontal="center" vertical="center" wrapText="1"/>
      <protection locked="0"/>
    </xf>
    <xf numFmtId="0" fontId="22" fillId="7" borderId="407">
      <alignment horizontal="center" vertical="center" wrapText="1"/>
      <protection locked="0"/>
    </xf>
    <xf numFmtId="0" fontId="22" fillId="7" borderId="407">
      <alignment horizontal="center" vertical="center" wrapText="1"/>
      <protection locked="0"/>
    </xf>
    <xf numFmtId="0" fontId="22" fillId="7" borderId="407">
      <alignment horizontal="center" vertical="center" wrapText="1"/>
      <protection locked="0"/>
    </xf>
    <xf numFmtId="0" fontId="22" fillId="7" borderId="407">
      <alignment horizontal="center" vertical="center" wrapText="1"/>
      <protection locked="0"/>
    </xf>
    <xf numFmtId="166" fontId="16" fillId="7" borderId="407">
      <alignment vertical="center"/>
      <protection locked="0"/>
    </xf>
    <xf numFmtId="166" fontId="16" fillId="7" borderId="407">
      <alignment vertical="center"/>
      <protection locked="0"/>
    </xf>
    <xf numFmtId="166" fontId="16" fillId="7" borderId="407">
      <alignment vertical="center"/>
      <protection locked="0"/>
    </xf>
    <xf numFmtId="166" fontId="16" fillId="7" borderId="407">
      <alignment vertical="center"/>
      <protection locked="0"/>
    </xf>
    <xf numFmtId="166" fontId="16" fillId="7" borderId="407">
      <alignment vertical="center"/>
      <protection locked="0"/>
    </xf>
    <xf numFmtId="166" fontId="16" fillId="14" borderId="414">
      <alignment horizontal="right" vertical="center"/>
      <protection locked="0"/>
    </xf>
    <xf numFmtId="166" fontId="16" fillId="14" borderId="414">
      <alignment horizontal="right" vertical="center"/>
      <protection locked="0"/>
    </xf>
    <xf numFmtId="166" fontId="16" fillId="14" borderId="414">
      <alignment horizontal="right" vertical="center"/>
      <protection locked="0"/>
    </xf>
    <xf numFmtId="166" fontId="16" fillId="14" borderId="414">
      <alignment horizontal="right" vertical="center"/>
      <protection locked="0"/>
    </xf>
    <xf numFmtId="166" fontId="16" fillId="14" borderId="414">
      <alignment horizontal="right" vertical="center"/>
      <protection locked="0"/>
    </xf>
    <xf numFmtId="166" fontId="16" fillId="14" borderId="414">
      <alignment horizontal="right" vertical="center"/>
      <protection locked="0"/>
    </xf>
    <xf numFmtId="166" fontId="16" fillId="10" borderId="407">
      <alignment vertical="center"/>
      <protection locked="0"/>
    </xf>
    <xf numFmtId="166" fontId="16" fillId="10" borderId="407">
      <alignment vertical="center"/>
      <protection locked="0"/>
    </xf>
    <xf numFmtId="166" fontId="16" fillId="26" borderId="407">
      <alignment vertical="center"/>
      <protection locked="0"/>
    </xf>
    <xf numFmtId="49" fontId="19" fillId="9" borderId="413">
      <alignment horizontal="center"/>
    </xf>
    <xf numFmtId="49" fontId="19" fillId="9" borderId="413">
      <alignment horizontal="center"/>
    </xf>
    <xf numFmtId="49" fontId="19" fillId="9" borderId="413">
      <alignment horizontal="center"/>
    </xf>
    <xf numFmtId="49" fontId="19" fillId="9" borderId="413">
      <alignment horizontal="center"/>
    </xf>
    <xf numFmtId="49" fontId="19" fillId="9" borderId="413">
      <alignment horizontal="center"/>
    </xf>
    <xf numFmtId="49" fontId="19" fillId="9" borderId="413">
      <alignment horizontal="center"/>
    </xf>
    <xf numFmtId="166" fontId="14" fillId="11" borderId="354">
      <alignment vertical="center"/>
    </xf>
    <xf numFmtId="166" fontId="14" fillId="11" borderId="354">
      <alignment vertical="center"/>
    </xf>
    <xf numFmtId="166" fontId="14" fillId="11" borderId="354">
      <alignment vertical="center"/>
    </xf>
    <xf numFmtId="166" fontId="14" fillId="11" borderId="354">
      <alignment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43" fontId="4" fillId="0" borderId="0" applyFont="0" applyFill="0" applyBorder="0" applyAlignment="0" applyProtection="0"/>
    <xf numFmtId="0" fontId="22" fillId="0" borderId="0"/>
    <xf numFmtId="0" fontId="13" fillId="9" borderId="415">
      <alignment horizontal="right" wrapText="1"/>
      <protection hidden="1"/>
    </xf>
    <xf numFmtId="166" fontId="16" fillId="26" borderId="415">
      <alignment vertical="center"/>
      <protection locked="0"/>
    </xf>
    <xf numFmtId="0" fontId="13" fillId="9" borderId="415">
      <alignment horizontal="right" wrapText="1"/>
      <protection hidden="1"/>
    </xf>
    <xf numFmtId="49" fontId="19" fillId="9" borderId="413">
      <alignment horizontal="center"/>
    </xf>
    <xf numFmtId="166" fontId="17" fillId="0" borderId="407">
      <alignment horizontal="right" vertical="center"/>
    </xf>
    <xf numFmtId="166" fontId="16" fillId="0" borderId="407">
      <alignment vertical="center"/>
    </xf>
    <xf numFmtId="166" fontId="16" fillId="0" borderId="407">
      <alignment vertical="center"/>
    </xf>
    <xf numFmtId="166" fontId="16" fillId="14" borderId="414">
      <alignment horizontal="right" vertical="center"/>
      <protection locked="0"/>
    </xf>
    <xf numFmtId="166" fontId="17" fillId="0" borderId="407">
      <alignment horizontal="right" vertical="center"/>
    </xf>
    <xf numFmtId="166" fontId="16" fillId="0" borderId="407">
      <alignment vertical="center"/>
    </xf>
    <xf numFmtId="166" fontId="16" fillId="7" borderId="407">
      <alignment vertical="center"/>
      <protection locked="0"/>
    </xf>
    <xf numFmtId="166" fontId="14" fillId="11" borderId="354">
      <alignment vertical="center"/>
    </xf>
    <xf numFmtId="166" fontId="14" fillId="11" borderId="354">
      <alignment vertical="center"/>
    </xf>
    <xf numFmtId="166" fontId="16" fillId="14" borderId="414">
      <alignment horizontal="right" vertical="center"/>
      <protection locked="0"/>
    </xf>
    <xf numFmtId="166" fontId="16" fillId="14" borderId="414">
      <alignment horizontal="right" vertical="center"/>
      <protection locked="0"/>
    </xf>
    <xf numFmtId="172" fontId="45" fillId="2" borderId="407">
      <alignment vertical="center"/>
      <protection locked="0"/>
    </xf>
    <xf numFmtId="172" fontId="45" fillId="2" borderId="407">
      <alignment vertical="center"/>
      <protection locked="0"/>
    </xf>
    <xf numFmtId="49" fontId="19" fillId="9" borderId="415">
      <alignment horizontal="center" vertical="center"/>
    </xf>
    <xf numFmtId="166" fontId="16" fillId="0" borderId="407">
      <alignment vertical="center"/>
    </xf>
    <xf numFmtId="166" fontId="17" fillId="0" borderId="407">
      <alignment horizontal="right" vertical="center"/>
    </xf>
    <xf numFmtId="166" fontId="17" fillId="0" borderId="407">
      <alignment horizontal="righ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0" fontId="22" fillId="7" borderId="407">
      <alignment horizontal="center" vertical="center" wrapText="1"/>
      <protection locked="0"/>
    </xf>
    <xf numFmtId="172" fontId="34" fillId="0" borderId="415">
      <alignment vertical="center" shrinkToFit="1"/>
    </xf>
    <xf numFmtId="166" fontId="16" fillId="14" borderId="414">
      <alignment horizontal="right" vertical="center"/>
      <protection locked="0"/>
    </xf>
    <xf numFmtId="0" fontId="27" fillId="0" borderId="415">
      <alignment vertical="center" wrapText="1"/>
    </xf>
    <xf numFmtId="166" fontId="16" fillId="10" borderId="415">
      <alignment vertical="center"/>
      <protection locked="0"/>
    </xf>
    <xf numFmtId="172" fontId="45" fillId="3" borderId="415" applyFont="0">
      <alignment vertical="center"/>
    </xf>
    <xf numFmtId="172" fontId="34" fillId="0" borderId="415">
      <alignment vertical="center" shrinkToFit="1"/>
    </xf>
    <xf numFmtId="166" fontId="16" fillId="10" borderId="407">
      <alignment vertical="center"/>
      <protection locked="0"/>
    </xf>
    <xf numFmtId="172" fontId="34" fillId="0" borderId="415">
      <alignment vertical="center" shrinkToFit="1"/>
    </xf>
    <xf numFmtId="49" fontId="19" fillId="9" borderId="413">
      <alignment horizontal="center"/>
    </xf>
    <xf numFmtId="0" fontId="13" fillId="9" borderId="415">
      <alignment horizontal="right" wrapText="1"/>
      <protection hidden="1"/>
    </xf>
    <xf numFmtId="172" fontId="45" fillId="3" borderId="415" applyFont="0">
      <alignment vertical="center"/>
    </xf>
    <xf numFmtId="49" fontId="19" fillId="9" borderId="413">
      <alignment horizontal="center"/>
    </xf>
    <xf numFmtId="49" fontId="19" fillId="9" borderId="413">
      <alignment horizontal="center"/>
    </xf>
    <xf numFmtId="49" fontId="19" fillId="9" borderId="413">
      <alignment horizontal="center"/>
    </xf>
    <xf numFmtId="172" fontId="45" fillId="3" borderId="415" applyFont="0">
      <alignment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49" fontId="19" fillId="9" borderId="415">
      <alignment horizontal="center" vertical="center"/>
    </xf>
    <xf numFmtId="172" fontId="45" fillId="2" borderId="415">
      <alignment vertical="center"/>
      <protection locked="0"/>
    </xf>
    <xf numFmtId="172" fontId="34" fillId="0" borderId="415">
      <alignment vertical="center" shrinkToFit="1"/>
    </xf>
    <xf numFmtId="0" fontId="27" fillId="0" borderId="415">
      <alignment vertical="center" wrapText="1"/>
    </xf>
    <xf numFmtId="49" fontId="19" fillId="9" borderId="415">
      <alignment horizontal="center" vertical="center"/>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0" fontId="13" fillId="9" borderId="415">
      <alignment horizontal="right" wrapText="1"/>
      <protection hidden="1"/>
    </xf>
    <xf numFmtId="166" fontId="16" fillId="10" borderId="415">
      <alignment vertical="center"/>
      <protection locked="0"/>
    </xf>
    <xf numFmtId="49" fontId="19" fillId="9" borderId="415">
      <alignment horizontal="center" vertical="center"/>
    </xf>
    <xf numFmtId="49" fontId="19" fillId="9" borderId="411">
      <alignment horizontal="center"/>
    </xf>
    <xf numFmtId="43" fontId="22" fillId="0" borderId="0" applyFont="0" applyFill="0" applyBorder="0" applyAlignment="0" applyProtection="0"/>
    <xf numFmtId="49" fontId="19" fillId="9" borderId="413">
      <alignment horizontal="center"/>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2" borderId="415">
      <alignment vertical="center"/>
      <protection locked="0"/>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45" fillId="0" borderId="415">
      <alignment vertical="center"/>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34" fillId="0" borderId="415">
      <alignment vertical="center" shrinkToFit="1"/>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172" fontId="45" fillId="3" borderId="415" applyFont="0">
      <alignment vertical="center"/>
    </xf>
    <xf numFmtId="49" fontId="19" fillId="9" borderId="415">
      <alignment horizontal="center" vertical="center"/>
    </xf>
    <xf numFmtId="166" fontId="16" fillId="7" borderId="415">
      <alignment vertical="center"/>
      <protection locked="0"/>
    </xf>
    <xf numFmtId="0" fontId="27" fillId="0" borderId="415">
      <alignment vertical="center" wrapText="1"/>
    </xf>
    <xf numFmtId="172" fontId="34" fillId="0" borderId="415">
      <alignment vertical="center" shrinkToFit="1"/>
    </xf>
    <xf numFmtId="172" fontId="45" fillId="3" borderId="415" applyFont="0">
      <alignment vertical="center"/>
    </xf>
    <xf numFmtId="167" fontId="23" fillId="0" borderId="0" applyNumberFormat="0" applyFill="0" applyBorder="0" applyAlignment="0" applyProtection="0">
      <alignment vertical="top"/>
      <protection locked="0"/>
    </xf>
    <xf numFmtId="0" fontId="16" fillId="23" borderId="415">
      <alignment horizontal="left" vertical="center" indent="1"/>
    </xf>
    <xf numFmtId="166" fontId="14" fillId="11" borderId="354">
      <alignment vertical="center"/>
    </xf>
    <xf numFmtId="49" fontId="19" fillId="9" borderId="413">
      <alignment horizontal="center"/>
    </xf>
    <xf numFmtId="172" fontId="45" fillId="0" borderId="415">
      <alignment vertical="center"/>
    </xf>
    <xf numFmtId="0" fontId="13" fillId="9" borderId="415">
      <alignment horizontal="right" wrapText="1"/>
      <protection hidden="1"/>
    </xf>
    <xf numFmtId="49" fontId="19" fillId="9" borderId="415">
      <alignment horizontal="center" vertical="center"/>
    </xf>
    <xf numFmtId="49" fontId="19" fillId="9" borderId="413">
      <alignment horizontal="center"/>
    </xf>
    <xf numFmtId="0" fontId="13" fillId="9" borderId="415">
      <alignment horizontal="right" wrapText="1"/>
      <protection hidden="1"/>
    </xf>
    <xf numFmtId="166" fontId="16" fillId="14" borderId="414">
      <alignment horizontal="right" vertical="center"/>
      <protection locked="0"/>
    </xf>
    <xf numFmtId="172" fontId="45" fillId="0" borderId="415">
      <alignment vertical="center"/>
    </xf>
    <xf numFmtId="166" fontId="16" fillId="0" borderId="415">
      <alignment vertical="center"/>
    </xf>
    <xf numFmtId="49" fontId="19" fillId="9" borderId="413">
      <alignment horizontal="center"/>
    </xf>
    <xf numFmtId="49" fontId="19" fillId="9" borderId="413">
      <alignment horizontal="center"/>
    </xf>
    <xf numFmtId="166" fontId="16" fillId="14" borderId="414">
      <alignment horizontal="right" vertical="center"/>
      <protection locked="0"/>
    </xf>
    <xf numFmtId="9" fontId="14" fillId="0" borderId="0" applyFont="0" applyFill="0" applyBorder="0" applyAlignment="0" applyProtection="0"/>
    <xf numFmtId="49" fontId="19" fillId="9" borderId="413">
      <alignment horizontal="center"/>
    </xf>
    <xf numFmtId="172" fontId="45" fillId="3" borderId="415" applyFont="0">
      <alignment vertical="center"/>
    </xf>
    <xf numFmtId="166" fontId="16" fillId="0" borderId="415">
      <alignment vertical="center"/>
    </xf>
    <xf numFmtId="166" fontId="16" fillId="14" borderId="414">
      <alignment horizontal="right" vertical="center"/>
      <protection locked="0"/>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0" fontId="27" fillId="0" borderId="415">
      <alignment vertical="center" wrapText="1"/>
    </xf>
    <xf numFmtId="166" fontId="16" fillId="0" borderId="407">
      <alignment vertical="center"/>
    </xf>
    <xf numFmtId="175" fontId="22" fillId="0" borderId="0" applyFont="0" applyFill="0" applyBorder="0" applyAlignment="0" applyProtection="0"/>
    <xf numFmtId="174" fontId="14" fillId="0" borderId="0" applyFont="0" applyFill="0" applyBorder="0" applyAlignment="0" applyProtection="0"/>
    <xf numFmtId="175" fontId="22" fillId="0" borderId="0" applyFont="0" applyFill="0" applyBorder="0" applyAlignment="0" applyProtection="0"/>
    <xf numFmtId="49" fontId="19" fillId="9" borderId="413">
      <alignment horizontal="center"/>
    </xf>
    <xf numFmtId="166" fontId="16" fillId="7" borderId="415">
      <alignment vertical="center"/>
      <protection locked="0"/>
    </xf>
    <xf numFmtId="166" fontId="16" fillId="10" borderId="407">
      <alignment vertical="center"/>
      <protection locked="0"/>
    </xf>
    <xf numFmtId="166" fontId="16" fillId="14" borderId="414">
      <alignment horizontal="right" vertical="center"/>
      <protection locked="0"/>
    </xf>
    <xf numFmtId="166" fontId="17" fillId="0" borderId="407">
      <alignment horizontal="right" vertical="center"/>
    </xf>
    <xf numFmtId="175" fontId="22" fillId="0" borderId="0" applyFont="0" applyFill="0" applyBorder="0" applyAlignment="0" applyProtection="0"/>
    <xf numFmtId="175" fontId="22" fillId="0" borderId="0" applyFont="0" applyFill="0" applyBorder="0" applyAlignment="0" applyProtection="0"/>
    <xf numFmtId="174" fontId="14" fillId="0" borderId="0" applyFont="0" applyFill="0" applyBorder="0" applyAlignment="0" applyProtection="0"/>
    <xf numFmtId="175" fontId="22" fillId="0" borderId="0" applyFont="0" applyFill="0" applyBorder="0" applyAlignment="0" applyProtection="0"/>
    <xf numFmtId="0" fontId="22" fillId="7" borderId="415">
      <alignment horizontal="center" vertical="center" wrapText="1"/>
      <protection locked="0"/>
    </xf>
    <xf numFmtId="166" fontId="16" fillId="14" borderId="414">
      <alignment horizontal="right" vertical="center"/>
      <protection locked="0"/>
    </xf>
    <xf numFmtId="166" fontId="17" fillId="0" borderId="415">
      <alignment horizontal="right" vertical="center"/>
    </xf>
    <xf numFmtId="49" fontId="19" fillId="9" borderId="415">
      <alignment horizontal="center" vertical="center"/>
    </xf>
    <xf numFmtId="172" fontId="45" fillId="2" borderId="415">
      <alignment vertical="center"/>
      <protection locked="0"/>
    </xf>
    <xf numFmtId="172" fontId="45" fillId="3" borderId="415" applyFont="0">
      <alignment vertical="center"/>
    </xf>
    <xf numFmtId="0" fontId="22" fillId="7" borderId="415">
      <alignment horizontal="center" vertical="center" wrapText="1"/>
      <protection locked="0"/>
    </xf>
    <xf numFmtId="166" fontId="17" fillId="0" borderId="415">
      <alignment horizontal="right" vertical="center"/>
    </xf>
    <xf numFmtId="166" fontId="16" fillId="0" borderId="415">
      <alignment vertical="center"/>
    </xf>
    <xf numFmtId="49" fontId="19" fillId="9" borderId="413">
      <alignment horizontal="center"/>
    </xf>
    <xf numFmtId="166" fontId="16" fillId="7" borderId="415">
      <alignment vertical="center"/>
      <protection locked="0"/>
    </xf>
    <xf numFmtId="0" fontId="27" fillId="0" borderId="415">
      <alignment vertical="center" wrapText="1"/>
    </xf>
    <xf numFmtId="166" fontId="16" fillId="7" borderId="415">
      <alignment vertical="center"/>
      <protection locked="0"/>
    </xf>
    <xf numFmtId="166" fontId="16" fillId="7" borderId="415">
      <alignment vertical="center"/>
      <protection locked="0"/>
    </xf>
    <xf numFmtId="166" fontId="16" fillId="0" borderId="407">
      <alignment vertical="center"/>
    </xf>
    <xf numFmtId="49" fontId="19" fillId="9" borderId="415">
      <alignment horizontal="center" vertical="center"/>
    </xf>
    <xf numFmtId="166" fontId="16" fillId="14" borderId="414">
      <alignment horizontal="right" vertical="center"/>
      <protection locked="0"/>
    </xf>
    <xf numFmtId="49" fontId="19" fillId="9" borderId="415">
      <alignment horizontal="center" vertical="center"/>
    </xf>
    <xf numFmtId="0" fontId="22" fillId="7" borderId="415">
      <alignment horizontal="center" vertical="center" wrapText="1"/>
      <protection locked="0"/>
    </xf>
    <xf numFmtId="166" fontId="14" fillId="11" borderId="354">
      <alignment vertical="center"/>
    </xf>
    <xf numFmtId="0" fontId="13" fillId="9" borderId="415">
      <alignment horizontal="right" wrapText="1"/>
      <protection hidden="1"/>
    </xf>
    <xf numFmtId="49" fontId="19" fillId="9" borderId="413">
      <alignment horizontal="center"/>
    </xf>
    <xf numFmtId="49" fontId="19" fillId="9" borderId="407">
      <alignment horizontal="center" vertical="center"/>
    </xf>
    <xf numFmtId="166" fontId="16" fillId="7" borderId="407">
      <alignment vertical="center"/>
      <protection locked="0"/>
    </xf>
    <xf numFmtId="166" fontId="16" fillId="10" borderId="407">
      <alignment vertical="center"/>
      <protection locked="0"/>
    </xf>
    <xf numFmtId="166" fontId="16" fillId="14" borderId="414">
      <alignment horizontal="right" vertical="center"/>
      <protection locked="0"/>
    </xf>
    <xf numFmtId="166" fontId="17" fillId="0" borderId="407">
      <alignment horizontal="right" vertical="center"/>
    </xf>
    <xf numFmtId="166" fontId="17" fillId="0" borderId="415">
      <alignment horizontal="right" vertical="center"/>
    </xf>
    <xf numFmtId="166" fontId="16" fillId="14" borderId="414">
      <alignment horizontal="right" vertical="center"/>
      <protection locked="0"/>
    </xf>
    <xf numFmtId="166" fontId="16" fillId="0" borderId="415">
      <alignment vertical="center"/>
    </xf>
    <xf numFmtId="172" fontId="45" fillId="2" borderId="415">
      <alignment vertical="center"/>
      <protection locked="0"/>
    </xf>
    <xf numFmtId="49" fontId="19" fillId="9" borderId="413">
      <alignment horizontal="center"/>
    </xf>
    <xf numFmtId="166" fontId="16" fillId="7" borderId="415">
      <alignment vertical="center"/>
      <protection locked="0"/>
    </xf>
    <xf numFmtId="166" fontId="14" fillId="11" borderId="354">
      <alignment vertical="center"/>
    </xf>
    <xf numFmtId="166" fontId="16" fillId="10" borderId="415">
      <alignment vertical="center"/>
      <protection locked="0"/>
    </xf>
    <xf numFmtId="166" fontId="16" fillId="0" borderId="415">
      <alignment vertical="center"/>
    </xf>
    <xf numFmtId="166" fontId="14" fillId="11" borderId="354">
      <alignment vertical="center"/>
    </xf>
    <xf numFmtId="166" fontId="17" fillId="0" borderId="415">
      <alignment horizontal="right" vertical="center"/>
    </xf>
    <xf numFmtId="49" fontId="19" fillId="9" borderId="413">
      <alignment horizontal="center"/>
    </xf>
    <xf numFmtId="172" fontId="45" fillId="2" borderId="415">
      <alignment vertical="center"/>
      <protection locked="0"/>
    </xf>
    <xf numFmtId="166" fontId="16" fillId="10" borderId="415">
      <alignment vertical="center"/>
      <protection locked="0"/>
    </xf>
    <xf numFmtId="0" fontId="22" fillId="7" borderId="407">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166" fontId="16" fillId="14" borderId="414">
      <alignment horizontal="right" vertical="center"/>
      <protection locked="0"/>
    </xf>
    <xf numFmtId="166" fontId="16" fillId="7" borderId="415">
      <alignment vertical="center"/>
      <protection locked="0"/>
    </xf>
    <xf numFmtId="166" fontId="14" fillId="11" borderId="354">
      <alignment vertical="center"/>
    </xf>
    <xf numFmtId="49" fontId="19" fillId="9" borderId="415">
      <alignment horizontal="center" vertical="center"/>
    </xf>
    <xf numFmtId="49" fontId="19" fillId="9" borderId="415">
      <alignment horizontal="center" vertical="center"/>
    </xf>
    <xf numFmtId="49" fontId="19" fillId="9" borderId="413">
      <alignment horizontal="center"/>
    </xf>
    <xf numFmtId="166" fontId="16" fillId="0" borderId="415">
      <alignment vertical="center"/>
    </xf>
    <xf numFmtId="166" fontId="16" fillId="14" borderId="414">
      <alignment horizontal="right" vertical="center"/>
      <protection locked="0"/>
    </xf>
    <xf numFmtId="0" fontId="22" fillId="7" borderId="415">
      <alignment horizontal="center" vertical="center" wrapText="1"/>
      <protection locked="0"/>
    </xf>
    <xf numFmtId="49" fontId="19" fillId="9" borderId="413">
      <alignment horizontal="center"/>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172" fontId="45" fillId="2" borderId="415">
      <alignment vertical="center"/>
      <protection locked="0"/>
    </xf>
    <xf numFmtId="166" fontId="16" fillId="10" borderId="415">
      <alignment vertical="center"/>
      <protection locked="0"/>
    </xf>
    <xf numFmtId="172" fontId="45" fillId="3" borderId="415" applyFont="0">
      <alignment vertical="center"/>
    </xf>
    <xf numFmtId="172" fontId="45" fillId="3" borderId="415" applyFont="0">
      <alignment vertical="center"/>
    </xf>
    <xf numFmtId="0" fontId="13" fillId="9" borderId="415">
      <alignment horizontal="right" wrapText="1"/>
      <protection hidden="1"/>
    </xf>
    <xf numFmtId="172" fontId="45" fillId="2" borderId="415">
      <alignment vertical="center"/>
      <protection locked="0"/>
    </xf>
    <xf numFmtId="166" fontId="16" fillId="0" borderId="415">
      <alignment vertical="center"/>
    </xf>
    <xf numFmtId="172" fontId="45" fillId="3" borderId="415" applyFont="0">
      <alignment vertical="center"/>
    </xf>
    <xf numFmtId="166" fontId="16" fillId="14" borderId="414">
      <alignment horizontal="right" vertical="center"/>
      <protection locked="0"/>
    </xf>
    <xf numFmtId="166" fontId="16" fillId="7" borderId="415">
      <alignment vertical="center"/>
      <protection locked="0"/>
    </xf>
    <xf numFmtId="172" fontId="45" fillId="2" borderId="415">
      <alignment vertical="center"/>
      <protection locked="0"/>
    </xf>
    <xf numFmtId="0" fontId="27" fillId="0" borderId="415">
      <alignment vertical="center" wrapText="1"/>
    </xf>
    <xf numFmtId="166" fontId="16" fillId="14" borderId="414">
      <alignment horizontal="right" vertical="center"/>
      <protection locked="0"/>
    </xf>
    <xf numFmtId="166" fontId="16" fillId="7" borderId="415">
      <alignment vertical="center"/>
      <protection locked="0"/>
    </xf>
    <xf numFmtId="172" fontId="45" fillId="0" borderId="415">
      <alignment vertical="center"/>
    </xf>
    <xf numFmtId="0" fontId="13" fillId="9" borderId="415">
      <alignment horizontal="right" wrapText="1"/>
      <protection hidden="1"/>
    </xf>
    <xf numFmtId="0" fontId="27" fillId="0" borderId="415">
      <alignment vertical="center" wrapText="1"/>
    </xf>
    <xf numFmtId="49" fontId="19" fillId="9" borderId="413">
      <alignment horizontal="center"/>
    </xf>
    <xf numFmtId="0" fontId="13" fillId="9" borderId="415">
      <alignment horizontal="right" wrapText="1"/>
      <protection hidden="1"/>
    </xf>
    <xf numFmtId="0" fontId="22" fillId="7" borderId="415">
      <alignment horizontal="center" vertical="center" wrapText="1"/>
      <protection locked="0"/>
    </xf>
    <xf numFmtId="49" fontId="19" fillId="9" borderId="415">
      <alignment horizontal="center" vertical="center"/>
    </xf>
    <xf numFmtId="172" fontId="45" fillId="3" borderId="415" applyFont="0">
      <alignment vertical="center"/>
    </xf>
    <xf numFmtId="172" fontId="45" fillId="2" borderId="415">
      <alignment vertical="center"/>
      <protection locked="0"/>
    </xf>
    <xf numFmtId="166" fontId="16" fillId="14" borderId="414">
      <alignment horizontal="right" vertical="center"/>
      <protection locked="0"/>
    </xf>
    <xf numFmtId="49" fontId="19" fillId="9" borderId="413">
      <alignment horizontal="center"/>
    </xf>
    <xf numFmtId="0" fontId="27" fillId="0" borderId="415">
      <alignment vertical="center" wrapText="1"/>
    </xf>
    <xf numFmtId="166" fontId="14" fillId="11" borderId="354">
      <alignment vertical="center"/>
    </xf>
    <xf numFmtId="166" fontId="16" fillId="14" borderId="414">
      <alignment horizontal="right" vertical="center"/>
      <protection locked="0"/>
    </xf>
    <xf numFmtId="0" fontId="27" fillId="0" borderId="415">
      <alignment vertical="center" wrapText="1"/>
    </xf>
    <xf numFmtId="49" fontId="19" fillId="9" borderId="413">
      <alignment horizontal="center"/>
    </xf>
    <xf numFmtId="166" fontId="16" fillId="0" borderId="415">
      <alignment vertical="center"/>
    </xf>
    <xf numFmtId="172" fontId="45" fillId="0" borderId="415">
      <alignment vertical="center"/>
    </xf>
    <xf numFmtId="166" fontId="17" fillId="0" borderId="415">
      <alignment horizontal="right" vertical="center"/>
    </xf>
    <xf numFmtId="172" fontId="34" fillId="0" borderId="415">
      <alignment vertical="center" shrinkToFit="1"/>
    </xf>
    <xf numFmtId="172" fontId="45" fillId="0" borderId="415">
      <alignment vertical="center"/>
    </xf>
    <xf numFmtId="166" fontId="16" fillId="10" borderId="415">
      <alignment vertical="center"/>
      <protection locked="0"/>
    </xf>
    <xf numFmtId="166" fontId="16" fillId="7" borderId="415">
      <alignment vertical="center"/>
      <protection locked="0"/>
    </xf>
    <xf numFmtId="166" fontId="17" fillId="0" borderId="415">
      <alignment horizontal="right" vertical="center"/>
    </xf>
    <xf numFmtId="172" fontId="45" fillId="2" borderId="415">
      <alignment vertical="center"/>
      <protection locked="0"/>
    </xf>
    <xf numFmtId="49" fontId="19" fillId="9" borderId="415">
      <alignment horizontal="center" vertical="center"/>
    </xf>
    <xf numFmtId="0" fontId="22" fillId="7" borderId="415">
      <alignment horizontal="center" vertical="center" wrapText="1"/>
      <protection locked="0"/>
    </xf>
    <xf numFmtId="172" fontId="45" fillId="3" borderId="415" applyFont="0">
      <alignment vertical="center"/>
    </xf>
    <xf numFmtId="166" fontId="16" fillId="26" borderId="415">
      <alignment vertical="center"/>
      <protection locked="0"/>
    </xf>
    <xf numFmtId="166" fontId="14" fillId="11" borderId="354">
      <alignment vertical="center"/>
    </xf>
    <xf numFmtId="166" fontId="14" fillId="11" borderId="354">
      <alignment vertical="center"/>
    </xf>
    <xf numFmtId="0" fontId="22" fillId="7" borderId="415">
      <alignment horizontal="center" vertical="center" wrapText="1"/>
      <protection locked="0"/>
    </xf>
    <xf numFmtId="0" fontId="16" fillId="23" borderId="415">
      <alignment horizontal="left" vertical="center" indent="1"/>
    </xf>
    <xf numFmtId="166" fontId="17" fillId="23" borderId="415">
      <alignment horizontal="right" vertical="center"/>
    </xf>
    <xf numFmtId="49" fontId="19" fillId="9" borderId="413">
      <alignment horizontal="center"/>
    </xf>
    <xf numFmtId="49" fontId="19" fillId="9" borderId="415">
      <alignment horizontal="center" vertical="center"/>
    </xf>
    <xf numFmtId="0" fontId="27" fillId="0" borderId="415">
      <alignment vertical="center" wrapText="1"/>
    </xf>
    <xf numFmtId="49" fontId="19" fillId="9" borderId="413">
      <alignment horizontal="center"/>
    </xf>
    <xf numFmtId="49" fontId="19" fillId="9" borderId="415">
      <alignment horizontal="center" vertical="center"/>
    </xf>
    <xf numFmtId="172" fontId="34" fillId="0" borderId="415">
      <alignment vertical="center" shrinkToFit="1"/>
    </xf>
    <xf numFmtId="166" fontId="16" fillId="14" borderId="414">
      <alignment horizontal="right" vertical="center"/>
      <protection locked="0"/>
    </xf>
    <xf numFmtId="172" fontId="34" fillId="0" borderId="415">
      <alignment vertical="center" shrinkToFit="1"/>
    </xf>
    <xf numFmtId="172" fontId="45" fillId="0" borderId="415">
      <alignment vertical="center"/>
    </xf>
    <xf numFmtId="49" fontId="19" fillId="9" borderId="411">
      <alignment horizontal="center"/>
    </xf>
    <xf numFmtId="0" fontId="27" fillId="0" borderId="415">
      <alignment vertical="center" wrapText="1"/>
    </xf>
    <xf numFmtId="166" fontId="16" fillId="0" borderId="415">
      <alignment vertical="center"/>
    </xf>
    <xf numFmtId="166" fontId="16" fillId="10" borderId="415">
      <alignment vertical="center"/>
      <protection locked="0"/>
    </xf>
    <xf numFmtId="172" fontId="45" fillId="2" borderId="415">
      <alignment vertical="center"/>
      <protection locked="0"/>
    </xf>
    <xf numFmtId="0" fontId="13" fillId="9" borderId="415">
      <alignment horizontal="right" wrapText="1"/>
      <protection hidden="1"/>
    </xf>
    <xf numFmtId="166" fontId="16" fillId="14" borderId="414">
      <alignment horizontal="right" vertical="center"/>
      <protection locked="0"/>
    </xf>
    <xf numFmtId="49" fontId="19" fillId="9" borderId="413">
      <alignment horizontal="center"/>
    </xf>
    <xf numFmtId="166" fontId="14" fillId="11" borderId="354">
      <alignment vertical="center"/>
    </xf>
    <xf numFmtId="49" fontId="19" fillId="9" borderId="413">
      <alignment horizontal="center"/>
    </xf>
    <xf numFmtId="49" fontId="19" fillId="9" borderId="415">
      <alignment horizontal="center" vertical="center"/>
    </xf>
    <xf numFmtId="166" fontId="16" fillId="7" borderId="415">
      <alignment vertical="center"/>
      <protection locked="0"/>
    </xf>
    <xf numFmtId="166" fontId="16" fillId="10" borderId="415">
      <alignment vertical="center"/>
      <protection locked="0"/>
    </xf>
    <xf numFmtId="0" fontId="27" fillId="0" borderId="415">
      <alignment vertical="center" wrapText="1"/>
    </xf>
    <xf numFmtId="166" fontId="17" fillId="0" borderId="415">
      <alignment horizontal="right" vertical="center"/>
    </xf>
    <xf numFmtId="0" fontId="27" fillId="0" borderId="415">
      <alignment vertical="center" wrapText="1"/>
    </xf>
    <xf numFmtId="166" fontId="17" fillId="0" borderId="415">
      <alignment horizontal="right" vertical="center"/>
    </xf>
    <xf numFmtId="49" fontId="19" fillId="9" borderId="413">
      <alignment horizontal="center"/>
    </xf>
    <xf numFmtId="49" fontId="19" fillId="9" borderId="413">
      <alignment horizontal="center"/>
    </xf>
    <xf numFmtId="0" fontId="13" fillId="9" borderId="415">
      <alignment horizontal="right" wrapText="1"/>
      <protection hidden="1"/>
    </xf>
    <xf numFmtId="166" fontId="14" fillId="11" borderId="354">
      <alignment vertical="center"/>
    </xf>
    <xf numFmtId="49" fontId="19" fillId="9" borderId="413">
      <alignment horizontal="center"/>
    </xf>
    <xf numFmtId="166" fontId="14" fillId="11" borderId="354">
      <alignment vertical="center"/>
    </xf>
    <xf numFmtId="166" fontId="16" fillId="7" borderId="415">
      <alignment vertical="center"/>
      <protection locked="0"/>
    </xf>
    <xf numFmtId="172" fontId="45" fillId="0" borderId="415">
      <alignment vertical="center"/>
    </xf>
    <xf numFmtId="166" fontId="16" fillId="14" borderId="414">
      <alignment horizontal="right" vertical="center"/>
      <protection locked="0"/>
    </xf>
    <xf numFmtId="0" fontId="22" fillId="7" borderId="415">
      <alignment horizontal="center" vertical="center" wrapText="1"/>
      <protection locked="0"/>
    </xf>
    <xf numFmtId="172" fontId="34" fillId="0" borderId="415">
      <alignment vertical="center" shrinkToFit="1"/>
    </xf>
    <xf numFmtId="166" fontId="16" fillId="14" borderId="414">
      <alignment horizontal="right" vertical="center"/>
      <protection locked="0"/>
    </xf>
    <xf numFmtId="49" fontId="19" fillId="9" borderId="415">
      <alignment horizontal="center" vertical="center"/>
    </xf>
    <xf numFmtId="0" fontId="22" fillId="7" borderId="415">
      <alignment horizontal="center" vertical="center" wrapText="1"/>
      <protection locked="0"/>
    </xf>
    <xf numFmtId="0" fontId="27" fillId="0" borderId="415">
      <alignment vertical="center" wrapText="1"/>
    </xf>
    <xf numFmtId="172" fontId="45" fillId="2" borderId="415">
      <alignment vertical="center"/>
      <protection locked="0"/>
    </xf>
    <xf numFmtId="166" fontId="16" fillId="10" borderId="415">
      <alignment vertical="center"/>
      <protection locked="0"/>
    </xf>
    <xf numFmtId="172" fontId="45" fillId="0" borderId="415">
      <alignment vertical="center"/>
    </xf>
    <xf numFmtId="166" fontId="14" fillId="11" borderId="354">
      <alignment vertical="center"/>
    </xf>
    <xf numFmtId="166" fontId="16" fillId="7" borderId="415">
      <alignment vertical="center"/>
      <protection locked="0"/>
    </xf>
    <xf numFmtId="166" fontId="17" fillId="23" borderId="415">
      <alignment horizontal="right" vertical="center"/>
    </xf>
    <xf numFmtId="166" fontId="17" fillId="0" borderId="415">
      <alignment horizontal="right" vertical="center"/>
    </xf>
    <xf numFmtId="0" fontId="27" fillId="0" borderId="415">
      <alignment vertical="center" wrapText="1"/>
    </xf>
    <xf numFmtId="166" fontId="14" fillId="11" borderId="354">
      <alignment vertical="center"/>
    </xf>
    <xf numFmtId="0" fontId="27" fillId="0" borderId="415">
      <alignment vertical="center" wrapText="1"/>
    </xf>
    <xf numFmtId="172" fontId="45" fillId="0" borderId="415">
      <alignment vertical="center"/>
    </xf>
    <xf numFmtId="0" fontId="13" fillId="9" borderId="415">
      <alignment horizontal="right" wrapText="1"/>
      <protection hidden="1"/>
    </xf>
    <xf numFmtId="0" fontId="13" fillId="9" borderId="415">
      <alignment horizontal="right" wrapText="1"/>
      <protection hidden="1"/>
    </xf>
    <xf numFmtId="172" fontId="45" fillId="3" borderId="415" applyFont="0">
      <alignment vertical="center"/>
    </xf>
    <xf numFmtId="172" fontId="34" fillId="0" borderId="415">
      <alignment vertical="center" shrinkToFit="1"/>
    </xf>
    <xf numFmtId="172" fontId="34" fillId="0" borderId="415">
      <alignment vertical="center" shrinkToFit="1"/>
    </xf>
    <xf numFmtId="0" fontId="13" fillId="9" borderId="415">
      <alignment horizontal="right" wrapText="1"/>
      <protection hidden="1"/>
    </xf>
    <xf numFmtId="172" fontId="34" fillId="0" borderId="415">
      <alignment vertical="center" shrinkToFit="1"/>
    </xf>
    <xf numFmtId="0" fontId="13" fillId="9" borderId="415">
      <alignment horizontal="right" wrapText="1"/>
      <protection hidden="1"/>
    </xf>
    <xf numFmtId="49" fontId="19" fillId="9" borderId="415">
      <alignment horizontal="center" vertical="center"/>
    </xf>
    <xf numFmtId="172" fontId="45" fillId="2" borderId="415">
      <alignment vertical="center"/>
      <protection locked="0"/>
    </xf>
    <xf numFmtId="166" fontId="16" fillId="14" borderId="414">
      <alignment horizontal="right" vertical="center"/>
      <protection locked="0"/>
    </xf>
    <xf numFmtId="49" fontId="19" fillId="9" borderId="413">
      <alignment horizontal="center"/>
    </xf>
    <xf numFmtId="49" fontId="19" fillId="9" borderId="415">
      <alignment horizontal="center" vertical="center"/>
    </xf>
    <xf numFmtId="172" fontId="45" fillId="3" borderId="415" applyFont="0">
      <alignment vertical="center"/>
    </xf>
    <xf numFmtId="172" fontId="34" fillId="0" borderId="415">
      <alignment vertical="center" shrinkToFit="1"/>
    </xf>
    <xf numFmtId="172" fontId="34" fillId="0" borderId="415">
      <alignment vertical="center" shrinkToFit="1"/>
    </xf>
    <xf numFmtId="172" fontId="45" fillId="2" borderId="415">
      <alignment vertical="center"/>
      <protection locked="0"/>
    </xf>
    <xf numFmtId="172" fontId="45" fillId="3" borderId="415" applyFont="0">
      <alignment vertical="center"/>
    </xf>
    <xf numFmtId="166" fontId="16" fillId="10" borderId="415">
      <alignment vertical="center"/>
      <protection locked="0"/>
    </xf>
    <xf numFmtId="166" fontId="16" fillId="14" borderId="414">
      <alignment horizontal="right" vertical="center"/>
      <protection locked="0"/>
    </xf>
    <xf numFmtId="166" fontId="16" fillId="14" borderId="414">
      <alignment horizontal="right" vertical="center"/>
      <protection locked="0"/>
    </xf>
    <xf numFmtId="172" fontId="45" fillId="2" borderId="415">
      <alignment vertical="center"/>
      <protection locked="0"/>
    </xf>
    <xf numFmtId="0" fontId="22" fillId="7" borderId="415">
      <alignment horizontal="center" vertical="center" wrapText="1"/>
      <protection locked="0"/>
    </xf>
    <xf numFmtId="166" fontId="16" fillId="14" borderId="414">
      <alignment horizontal="right" vertical="center"/>
      <protection locked="0"/>
    </xf>
    <xf numFmtId="172" fontId="45" fillId="2" borderId="415">
      <alignment vertical="center"/>
      <protection locked="0"/>
    </xf>
    <xf numFmtId="172" fontId="34" fillId="0" borderId="415">
      <alignment vertical="center" shrinkToFit="1"/>
    </xf>
    <xf numFmtId="172" fontId="45" fillId="3" borderId="415" applyFont="0">
      <alignment vertical="center"/>
    </xf>
    <xf numFmtId="172" fontId="45" fillId="0" borderId="415">
      <alignment vertical="center"/>
    </xf>
    <xf numFmtId="166" fontId="16" fillId="14" borderId="414">
      <alignment horizontal="right" vertical="center"/>
      <protection locked="0"/>
    </xf>
    <xf numFmtId="166" fontId="16" fillId="0" borderId="415">
      <alignment vertical="center"/>
    </xf>
    <xf numFmtId="166" fontId="14" fillId="11" borderId="354">
      <alignment vertical="center"/>
    </xf>
    <xf numFmtId="49" fontId="19" fillId="9" borderId="411">
      <alignment horizontal="center"/>
    </xf>
    <xf numFmtId="49" fontId="19" fillId="9" borderId="411">
      <alignment horizontal="center"/>
    </xf>
    <xf numFmtId="49" fontId="19" fillId="9" borderId="411">
      <alignment horizontal="center"/>
    </xf>
    <xf numFmtId="166" fontId="14" fillId="11" borderId="354">
      <alignment vertical="center"/>
    </xf>
    <xf numFmtId="166" fontId="14" fillId="11" borderId="354">
      <alignment vertical="center"/>
    </xf>
    <xf numFmtId="166" fontId="16" fillId="7" borderId="415">
      <alignment vertical="center"/>
      <protection locked="0"/>
    </xf>
    <xf numFmtId="166" fontId="17" fillId="0" borderId="415">
      <alignment horizontal="right" vertical="center"/>
    </xf>
    <xf numFmtId="166" fontId="16" fillId="14" borderId="414">
      <alignment horizontal="right" vertical="center"/>
      <protection locked="0"/>
    </xf>
    <xf numFmtId="49" fontId="19" fillId="9" borderId="411">
      <alignment horizontal="center"/>
    </xf>
    <xf numFmtId="49" fontId="19" fillId="9" borderId="415">
      <alignment horizontal="center" vertical="center"/>
    </xf>
    <xf numFmtId="166" fontId="16" fillId="7" borderId="415">
      <alignment vertical="center"/>
      <protection locked="0"/>
    </xf>
    <xf numFmtId="166" fontId="16" fillId="0" borderId="415">
      <alignment vertical="center"/>
    </xf>
    <xf numFmtId="166" fontId="17" fillId="0" borderId="415">
      <alignment horizontal="right" vertical="center"/>
    </xf>
    <xf numFmtId="172" fontId="45" fillId="0" borderId="415">
      <alignment vertical="center"/>
    </xf>
    <xf numFmtId="172" fontId="45" fillId="2" borderId="415">
      <alignment vertical="center"/>
      <protection locked="0"/>
    </xf>
    <xf numFmtId="166" fontId="16" fillId="7" borderId="415">
      <alignment vertical="center"/>
      <protection locked="0"/>
    </xf>
    <xf numFmtId="166" fontId="16" fillId="14" borderId="414">
      <alignment horizontal="right" vertical="center"/>
      <protection locked="0"/>
    </xf>
    <xf numFmtId="0" fontId="22" fillId="7" borderId="415">
      <alignment horizontal="center" vertical="center" wrapText="1"/>
      <protection locked="0"/>
    </xf>
    <xf numFmtId="172" fontId="45" fillId="2" borderId="415">
      <alignment vertical="center"/>
      <protection locked="0"/>
    </xf>
    <xf numFmtId="49" fontId="19" fillId="9" borderId="413">
      <alignment horizontal="center"/>
    </xf>
    <xf numFmtId="0" fontId="22" fillId="7" borderId="415">
      <alignment horizontal="center" vertical="center" wrapText="1"/>
      <protection locked="0"/>
    </xf>
    <xf numFmtId="172" fontId="45" fillId="0" borderId="415">
      <alignment vertical="center"/>
    </xf>
    <xf numFmtId="0" fontId="22" fillId="7" borderId="415">
      <alignment horizontal="center" vertical="center" wrapText="1"/>
      <protection locked="0"/>
    </xf>
    <xf numFmtId="166" fontId="16" fillId="7" borderId="415">
      <alignment vertical="center"/>
      <protection locked="0"/>
    </xf>
    <xf numFmtId="166" fontId="16" fillId="14" borderId="414">
      <alignment horizontal="right" vertical="center"/>
      <protection locked="0"/>
    </xf>
    <xf numFmtId="166" fontId="16" fillId="7" borderId="415">
      <alignment vertical="center"/>
      <protection locked="0"/>
    </xf>
    <xf numFmtId="49" fontId="19" fillId="9" borderId="413">
      <alignment horizontal="center"/>
    </xf>
    <xf numFmtId="0" fontId="22" fillId="7" borderId="415">
      <alignment horizontal="center" vertical="center" wrapText="1"/>
      <protection locked="0"/>
    </xf>
    <xf numFmtId="172" fontId="45" fillId="0" borderId="415">
      <alignment vertical="center"/>
    </xf>
    <xf numFmtId="49" fontId="19" fillId="9" borderId="413">
      <alignment horizontal="center"/>
    </xf>
    <xf numFmtId="166" fontId="16" fillId="7" borderId="415">
      <alignment vertical="center"/>
      <protection locked="0"/>
    </xf>
    <xf numFmtId="166" fontId="16" fillId="14" borderId="414">
      <alignment horizontal="right" vertical="center"/>
      <protection locked="0"/>
    </xf>
    <xf numFmtId="49" fontId="19" fillId="9" borderId="413">
      <alignment horizontal="center"/>
    </xf>
    <xf numFmtId="172" fontId="34" fillId="0" borderId="415">
      <alignment vertical="center" shrinkToFit="1"/>
    </xf>
    <xf numFmtId="172" fontId="34" fillId="0" borderId="415">
      <alignment vertical="center" shrinkToFit="1"/>
    </xf>
    <xf numFmtId="49" fontId="19" fillId="9" borderId="415">
      <alignment horizontal="center" vertical="center"/>
    </xf>
    <xf numFmtId="0" fontId="22" fillId="7" borderId="415">
      <alignment horizontal="center" vertical="center" wrapText="1"/>
      <protection locked="0"/>
    </xf>
    <xf numFmtId="172" fontId="45" fillId="0" borderId="415">
      <alignment vertical="center"/>
    </xf>
    <xf numFmtId="166" fontId="14" fillId="11" borderId="354">
      <alignment vertical="center"/>
    </xf>
    <xf numFmtId="166" fontId="14" fillId="11" borderId="354">
      <alignment vertical="center"/>
    </xf>
    <xf numFmtId="0" fontId="13" fillId="9" borderId="415">
      <alignment horizontal="right" wrapText="1"/>
      <protection hidden="1"/>
    </xf>
    <xf numFmtId="0" fontId="22" fillId="7" borderId="415">
      <alignment horizontal="center" vertical="center" wrapText="1"/>
      <protection locked="0"/>
    </xf>
    <xf numFmtId="49" fontId="19" fillId="9" borderId="413">
      <alignment horizontal="center"/>
    </xf>
    <xf numFmtId="166" fontId="14" fillId="11" borderId="354">
      <alignment vertical="center"/>
    </xf>
    <xf numFmtId="0" fontId="27" fillId="0" borderId="415">
      <alignment vertical="center" wrapText="1"/>
    </xf>
    <xf numFmtId="0" fontId="13" fillId="9" borderId="415">
      <alignment horizontal="right" wrapText="1"/>
      <protection hidden="1"/>
    </xf>
    <xf numFmtId="0" fontId="27" fillId="0" borderId="415">
      <alignment vertical="center" wrapText="1"/>
    </xf>
    <xf numFmtId="49" fontId="19" fillId="9" borderId="413">
      <alignment horizontal="center"/>
    </xf>
    <xf numFmtId="49" fontId="19" fillId="9" borderId="413">
      <alignment horizontal="center"/>
    </xf>
    <xf numFmtId="172" fontId="34" fillId="0" borderId="415">
      <alignment vertical="center" shrinkToFit="1"/>
    </xf>
    <xf numFmtId="166" fontId="16" fillId="7" borderId="415">
      <alignment vertical="center"/>
      <protection locked="0"/>
    </xf>
    <xf numFmtId="166" fontId="16" fillId="14" borderId="414">
      <alignment horizontal="right" vertical="center"/>
      <protection locked="0"/>
    </xf>
    <xf numFmtId="166" fontId="14" fillId="11" borderId="354">
      <alignment vertical="center"/>
    </xf>
    <xf numFmtId="49" fontId="19" fillId="9" borderId="413">
      <alignment horizontal="center"/>
    </xf>
    <xf numFmtId="166" fontId="14" fillId="11" borderId="354">
      <alignment vertical="center"/>
    </xf>
    <xf numFmtId="172" fontId="34" fillId="0" borderId="415">
      <alignment vertical="center" shrinkToFit="1"/>
    </xf>
    <xf numFmtId="49" fontId="19" fillId="9" borderId="413">
      <alignment horizontal="center"/>
    </xf>
    <xf numFmtId="166" fontId="16" fillId="14" borderId="414">
      <alignment horizontal="right" vertical="center"/>
      <protection locked="0"/>
    </xf>
    <xf numFmtId="49" fontId="19" fillId="9" borderId="413">
      <alignment horizontal="center"/>
    </xf>
    <xf numFmtId="0" fontId="13" fillId="9" borderId="415">
      <alignment horizontal="right" wrapText="1"/>
      <protection hidden="1"/>
    </xf>
    <xf numFmtId="49" fontId="19" fillId="9" borderId="413">
      <alignment horizontal="center"/>
    </xf>
    <xf numFmtId="0" fontId="13" fillId="9" borderId="415">
      <alignment horizontal="right" wrapText="1"/>
      <protection hidden="1"/>
    </xf>
    <xf numFmtId="49" fontId="19" fillId="9" borderId="413">
      <alignment horizontal="center"/>
    </xf>
    <xf numFmtId="0" fontId="13" fillId="9" borderId="415">
      <alignment horizontal="right" wrapText="1"/>
      <protection hidden="1"/>
    </xf>
    <xf numFmtId="172" fontId="45" fillId="3" borderId="415" applyFont="0">
      <alignment vertical="center"/>
    </xf>
    <xf numFmtId="0" fontId="27" fillId="0" borderId="415">
      <alignment vertical="center" wrapText="1"/>
    </xf>
    <xf numFmtId="0" fontId="13" fillId="9" borderId="415">
      <alignment horizontal="right" wrapText="1"/>
      <protection hidden="1"/>
    </xf>
    <xf numFmtId="172" fontId="45" fillId="2" borderId="415">
      <alignment vertical="center"/>
      <protection locked="0"/>
    </xf>
    <xf numFmtId="172" fontId="34" fillId="0" borderId="415">
      <alignment vertical="center" shrinkToFit="1"/>
    </xf>
    <xf numFmtId="172" fontId="45" fillId="3" borderId="415" applyFont="0">
      <alignment vertical="center"/>
    </xf>
    <xf numFmtId="0" fontId="27" fillId="0" borderId="415">
      <alignment vertical="center" wrapText="1"/>
    </xf>
    <xf numFmtId="172" fontId="45" fillId="0" borderId="415">
      <alignment vertical="center"/>
    </xf>
    <xf numFmtId="0" fontId="27" fillId="0" borderId="415">
      <alignment vertical="center" wrapText="1"/>
    </xf>
    <xf numFmtId="49" fontId="19" fillId="9" borderId="411">
      <alignment horizontal="center"/>
    </xf>
    <xf numFmtId="172" fontId="45" fillId="3" borderId="415" applyFont="0">
      <alignment vertical="center"/>
    </xf>
    <xf numFmtId="172" fontId="34" fillId="0" borderId="415">
      <alignment vertical="center" shrinkToFit="1"/>
    </xf>
    <xf numFmtId="166" fontId="16" fillId="7" borderId="415">
      <alignment vertical="center"/>
      <protection locked="0"/>
    </xf>
    <xf numFmtId="172" fontId="45" fillId="2" borderId="415">
      <alignment vertical="center"/>
      <protection locked="0"/>
    </xf>
    <xf numFmtId="172" fontId="34" fillId="0" borderId="415">
      <alignment vertical="center" shrinkToFit="1"/>
    </xf>
    <xf numFmtId="0" fontId="22" fillId="7" borderId="415">
      <alignment horizontal="center" vertical="center" wrapText="1"/>
      <protection locked="0"/>
    </xf>
    <xf numFmtId="166" fontId="16" fillId="7" borderId="415">
      <alignment vertical="center"/>
      <protection locked="0"/>
    </xf>
    <xf numFmtId="166" fontId="16" fillId="10" borderId="415">
      <alignment vertical="center"/>
      <protection locked="0"/>
    </xf>
    <xf numFmtId="172" fontId="45" fillId="3" borderId="415" applyFont="0">
      <alignment vertical="center"/>
    </xf>
    <xf numFmtId="0" fontId="13" fillId="9" borderId="415">
      <alignment horizontal="right" wrapText="1"/>
      <protection hidden="1"/>
    </xf>
    <xf numFmtId="172" fontId="45" fillId="2" borderId="415">
      <alignment vertical="center"/>
      <protection locked="0"/>
    </xf>
    <xf numFmtId="0" fontId="22" fillId="7" borderId="415">
      <alignment horizontal="center" vertical="center" wrapText="1"/>
      <protection locked="0"/>
    </xf>
    <xf numFmtId="172" fontId="45" fillId="0" borderId="415">
      <alignment vertical="center"/>
    </xf>
    <xf numFmtId="0" fontId="13" fillId="9" borderId="415">
      <alignment horizontal="right" wrapText="1"/>
      <protection hidden="1"/>
    </xf>
    <xf numFmtId="172" fontId="45" fillId="0" borderId="415">
      <alignment vertical="center"/>
    </xf>
    <xf numFmtId="172" fontId="34" fillId="0" borderId="415">
      <alignment vertical="center" shrinkToFit="1"/>
    </xf>
    <xf numFmtId="172" fontId="45" fillId="2" borderId="415">
      <alignment vertical="center"/>
      <protection locked="0"/>
    </xf>
    <xf numFmtId="172" fontId="34" fillId="0" borderId="415">
      <alignment vertical="center" shrinkToFit="1"/>
    </xf>
    <xf numFmtId="0" fontId="22" fillId="7" borderId="415">
      <alignment horizontal="center" vertical="center" wrapText="1"/>
      <protection locked="0"/>
    </xf>
    <xf numFmtId="172" fontId="34" fillId="0" borderId="415">
      <alignment vertical="center" shrinkToFit="1"/>
    </xf>
    <xf numFmtId="0" fontId="27" fillId="0" borderId="415">
      <alignment vertical="center" wrapText="1"/>
    </xf>
    <xf numFmtId="0" fontId="13" fillId="9" borderId="415">
      <alignment horizontal="right" wrapText="1"/>
      <protection hidden="1"/>
    </xf>
    <xf numFmtId="49" fontId="19" fillId="9" borderId="411">
      <alignment horizontal="center"/>
    </xf>
    <xf numFmtId="172" fontId="34" fillId="0" borderId="415">
      <alignment vertical="center" shrinkToFit="1"/>
    </xf>
    <xf numFmtId="172" fontId="45" fillId="2" borderId="415">
      <alignment vertical="center"/>
      <protection locked="0"/>
    </xf>
    <xf numFmtId="172" fontId="45" fillId="0" borderId="415">
      <alignment vertical="center"/>
    </xf>
    <xf numFmtId="0" fontId="27" fillId="0" borderId="415">
      <alignment vertical="center" wrapText="1"/>
    </xf>
    <xf numFmtId="0" fontId="13" fillId="9" borderId="415">
      <alignment horizontal="right" wrapText="1"/>
      <protection hidden="1"/>
    </xf>
    <xf numFmtId="0" fontId="22" fillId="7" borderId="415">
      <alignment horizontal="center" vertical="center" wrapText="1"/>
      <protection locked="0"/>
    </xf>
    <xf numFmtId="172" fontId="45" fillId="0" borderId="415">
      <alignment vertical="center"/>
    </xf>
    <xf numFmtId="172" fontId="45" fillId="2" borderId="415">
      <alignment vertical="center"/>
      <protection locked="0"/>
    </xf>
    <xf numFmtId="0" fontId="13" fillId="9" borderId="415">
      <alignment horizontal="right" wrapText="1"/>
      <protection hidden="1"/>
    </xf>
    <xf numFmtId="172" fontId="45" fillId="3" borderId="415" applyFont="0">
      <alignment vertical="center"/>
    </xf>
    <xf numFmtId="0" fontId="27" fillId="0" borderId="415">
      <alignment vertical="center" wrapText="1"/>
    </xf>
    <xf numFmtId="172" fontId="45" fillId="3" borderId="415" applyFont="0">
      <alignment vertical="center"/>
    </xf>
    <xf numFmtId="172" fontId="45" fillId="0" borderId="415">
      <alignment vertical="center"/>
    </xf>
    <xf numFmtId="0" fontId="13" fillId="9" borderId="415">
      <alignment horizontal="right" wrapText="1"/>
      <protection hidden="1"/>
    </xf>
    <xf numFmtId="172" fontId="45" fillId="0" borderId="415">
      <alignment vertical="center"/>
    </xf>
    <xf numFmtId="0" fontId="22" fillId="7" borderId="415">
      <alignment horizontal="center" vertical="center" wrapText="1"/>
      <protection locked="0"/>
    </xf>
    <xf numFmtId="166" fontId="16" fillId="14" borderId="414">
      <alignment horizontal="right" vertical="center"/>
      <protection locked="0"/>
    </xf>
    <xf numFmtId="166" fontId="16" fillId="7" borderId="415">
      <alignment vertical="center"/>
      <protection locked="0"/>
    </xf>
    <xf numFmtId="0" fontId="27" fillId="0" borderId="415">
      <alignment vertical="center" wrapText="1"/>
    </xf>
    <xf numFmtId="172" fontId="34" fillId="0" borderId="415">
      <alignment vertical="center" shrinkToFit="1"/>
    </xf>
    <xf numFmtId="172" fontId="45" fillId="0" borderId="415">
      <alignment vertical="center"/>
    </xf>
    <xf numFmtId="172" fontId="45" fillId="3" borderId="415" applyFont="0">
      <alignment vertical="center"/>
    </xf>
    <xf numFmtId="172" fontId="45" fillId="2" borderId="415">
      <alignment vertical="center"/>
      <protection locked="0"/>
    </xf>
    <xf numFmtId="0" fontId="13" fillId="9" borderId="415">
      <alignment horizontal="right" wrapText="1"/>
      <protection hidden="1"/>
    </xf>
    <xf numFmtId="166" fontId="16" fillId="7" borderId="415">
      <alignment vertical="center"/>
      <protection locked="0"/>
    </xf>
    <xf numFmtId="0" fontId="22" fillId="7" borderId="415">
      <alignment horizontal="center" vertical="center" wrapText="1"/>
      <protection locked="0"/>
    </xf>
    <xf numFmtId="166" fontId="16" fillId="10" borderId="415">
      <alignment vertical="center"/>
      <protection locked="0"/>
    </xf>
    <xf numFmtId="49" fontId="19" fillId="9" borderId="411">
      <alignment horizontal="center"/>
    </xf>
    <xf numFmtId="166" fontId="16" fillId="14" borderId="414">
      <alignment horizontal="right" vertical="center"/>
      <protection locked="0"/>
    </xf>
    <xf numFmtId="166" fontId="16" fillId="14" borderId="414">
      <alignment horizontal="right" vertical="center"/>
      <protection locked="0"/>
    </xf>
    <xf numFmtId="166" fontId="16" fillId="10" borderId="415">
      <alignment vertical="center"/>
      <protection locked="0"/>
    </xf>
    <xf numFmtId="49" fontId="19" fillId="9" borderId="411">
      <alignment horizontal="center"/>
    </xf>
    <xf numFmtId="166" fontId="17" fillId="0" borderId="415">
      <alignment horizontal="right" vertical="center"/>
    </xf>
    <xf numFmtId="166" fontId="16" fillId="0" borderId="415">
      <alignment vertical="center"/>
    </xf>
    <xf numFmtId="166" fontId="17" fillId="0" borderId="415">
      <alignment horizontal="right" vertical="center"/>
    </xf>
    <xf numFmtId="166" fontId="16" fillId="14" borderId="414">
      <alignment horizontal="right" vertical="center"/>
      <protection locked="0"/>
    </xf>
    <xf numFmtId="49" fontId="19" fillId="9" borderId="415">
      <alignment horizontal="center" vertical="center"/>
    </xf>
    <xf numFmtId="49" fontId="19" fillId="9" borderId="415">
      <alignment horizontal="center" vertical="center"/>
    </xf>
    <xf numFmtId="166" fontId="16" fillId="0" borderId="415">
      <alignment vertical="center"/>
    </xf>
    <xf numFmtId="49" fontId="19" fillId="9" borderId="415">
      <alignment horizontal="center" vertical="center"/>
    </xf>
    <xf numFmtId="166" fontId="16" fillId="10" borderId="415">
      <alignment vertical="center"/>
      <protection locked="0"/>
    </xf>
    <xf numFmtId="166" fontId="16" fillId="14" borderId="414">
      <alignment horizontal="right" vertical="center"/>
      <protection locked="0"/>
    </xf>
    <xf numFmtId="166" fontId="16" fillId="0" borderId="415">
      <alignment vertical="center"/>
    </xf>
    <xf numFmtId="166" fontId="17" fillId="0" borderId="415">
      <alignment horizontal="right" vertical="center"/>
    </xf>
    <xf numFmtId="49" fontId="19" fillId="9" borderId="411">
      <alignment horizontal="center"/>
    </xf>
    <xf numFmtId="49" fontId="19" fillId="9" borderId="411">
      <alignment horizontal="center"/>
    </xf>
    <xf numFmtId="166" fontId="16" fillId="14" borderId="414">
      <alignment horizontal="right" vertical="center"/>
      <protection locked="0"/>
    </xf>
    <xf numFmtId="166" fontId="16" fillId="7" borderId="415">
      <alignment vertical="center"/>
      <protection locked="0"/>
    </xf>
    <xf numFmtId="49" fontId="19" fillId="9" borderId="415">
      <alignment horizontal="center" vertical="center"/>
    </xf>
    <xf numFmtId="49" fontId="19" fillId="9" borderId="411">
      <alignment horizontal="center"/>
    </xf>
    <xf numFmtId="49" fontId="19" fillId="9" borderId="411">
      <alignment horizontal="center"/>
    </xf>
    <xf numFmtId="166" fontId="17" fillId="0" borderId="415">
      <alignment horizontal="right" vertical="center"/>
    </xf>
    <xf numFmtId="172" fontId="45" fillId="2" borderId="415">
      <alignment vertical="center"/>
      <protection locked="0"/>
    </xf>
    <xf numFmtId="49" fontId="19" fillId="9" borderId="415">
      <alignment horizontal="center" vertical="center"/>
    </xf>
    <xf numFmtId="172" fontId="45" fillId="0" borderId="415">
      <alignment vertical="center"/>
    </xf>
    <xf numFmtId="49" fontId="19" fillId="9" borderId="411">
      <alignment horizontal="center"/>
    </xf>
    <xf numFmtId="49" fontId="19" fillId="9" borderId="407">
      <alignment horizontal="center" vertical="center"/>
    </xf>
    <xf numFmtId="166" fontId="16" fillId="14" borderId="414">
      <alignment horizontal="right" vertical="center"/>
      <protection locked="0"/>
    </xf>
    <xf numFmtId="172" fontId="34" fillId="0" borderId="415">
      <alignment vertical="center" shrinkToFit="1"/>
    </xf>
    <xf numFmtId="166" fontId="16" fillId="14" borderId="414">
      <alignment horizontal="right" vertical="center"/>
      <protection locked="0"/>
    </xf>
    <xf numFmtId="166" fontId="16" fillId="0" borderId="415">
      <alignment vertical="center"/>
    </xf>
    <xf numFmtId="166" fontId="16" fillId="14" borderId="414">
      <alignment horizontal="right" vertical="center"/>
      <protection locked="0"/>
    </xf>
    <xf numFmtId="166" fontId="16" fillId="14" borderId="414">
      <alignment horizontal="right" vertical="center"/>
      <protection locked="0"/>
    </xf>
    <xf numFmtId="49" fontId="19" fillId="9" borderId="411">
      <alignment horizontal="center"/>
    </xf>
    <xf numFmtId="0" fontId="13" fillId="9" borderId="415">
      <alignment horizontal="right" wrapText="1"/>
      <protection hidden="1"/>
    </xf>
    <xf numFmtId="0" fontId="22" fillId="7" borderId="415">
      <alignment horizontal="center" vertical="center" wrapText="1"/>
      <protection locked="0"/>
    </xf>
    <xf numFmtId="0" fontId="27" fillId="0" borderId="415">
      <alignment vertical="center" wrapText="1"/>
    </xf>
    <xf numFmtId="172" fontId="45" fillId="2" borderId="415">
      <alignment vertical="center"/>
      <protection locked="0"/>
    </xf>
    <xf numFmtId="172" fontId="45" fillId="0" borderId="415">
      <alignment vertical="center"/>
    </xf>
    <xf numFmtId="0" fontId="13" fillId="9" borderId="415">
      <alignment horizontal="right" wrapText="1"/>
      <protection hidden="1"/>
    </xf>
    <xf numFmtId="0" fontId="27" fillId="0" borderId="415">
      <alignment vertical="center" wrapText="1"/>
    </xf>
    <xf numFmtId="172" fontId="45" fillId="3" borderId="415" applyFont="0">
      <alignment vertical="center"/>
    </xf>
    <xf numFmtId="172" fontId="34" fillId="0" borderId="415">
      <alignment vertical="center" shrinkToFit="1"/>
    </xf>
    <xf numFmtId="172" fontId="45" fillId="2" borderId="415">
      <alignment vertical="center"/>
      <protection locked="0"/>
    </xf>
    <xf numFmtId="172" fontId="45" fillId="3" borderId="415" applyFont="0">
      <alignment vertical="center"/>
    </xf>
    <xf numFmtId="166" fontId="16" fillId="7" borderId="415">
      <alignment vertical="center"/>
      <protection locked="0"/>
    </xf>
    <xf numFmtId="0" fontId="27" fillId="0" borderId="415">
      <alignment vertical="center" wrapText="1"/>
    </xf>
    <xf numFmtId="172" fontId="45" fillId="3" borderId="415" applyFont="0">
      <alignment vertical="center"/>
    </xf>
    <xf numFmtId="49" fontId="19" fillId="9" borderId="415">
      <alignment horizontal="center" vertical="center"/>
    </xf>
    <xf numFmtId="166" fontId="16" fillId="7" borderId="415">
      <alignment vertical="center"/>
      <protection locked="0"/>
    </xf>
    <xf numFmtId="49" fontId="19" fillId="9" borderId="415">
      <alignment horizontal="center" vertical="center"/>
    </xf>
    <xf numFmtId="172" fontId="45" fillId="2" borderId="415">
      <alignment vertical="center"/>
      <protection locked="0"/>
    </xf>
    <xf numFmtId="49" fontId="19" fillId="9" borderId="413">
      <alignment horizontal="center"/>
    </xf>
    <xf numFmtId="166" fontId="16" fillId="14" borderId="414">
      <alignment horizontal="right" vertical="center"/>
      <protection locked="0"/>
    </xf>
    <xf numFmtId="0" fontId="22" fillId="7" borderId="415">
      <alignment horizontal="center" vertical="center" wrapText="1"/>
      <protection locked="0"/>
    </xf>
    <xf numFmtId="166" fontId="16" fillId="14" borderId="414">
      <alignment horizontal="right" vertical="center"/>
      <protection locked="0"/>
    </xf>
    <xf numFmtId="172" fontId="34" fillId="0" borderId="415">
      <alignment vertical="center" shrinkToFit="1"/>
    </xf>
    <xf numFmtId="166" fontId="14" fillId="11" borderId="354">
      <alignment vertical="center"/>
    </xf>
    <xf numFmtId="0" fontId="27" fillId="0" borderId="415">
      <alignment vertical="center" wrapText="1"/>
    </xf>
    <xf numFmtId="172" fontId="45" fillId="3" borderId="415" applyFont="0">
      <alignment vertical="center"/>
    </xf>
    <xf numFmtId="166" fontId="14" fillId="11" borderId="354">
      <alignment vertical="center"/>
    </xf>
    <xf numFmtId="166" fontId="14" fillId="11" borderId="354">
      <alignment vertical="center"/>
    </xf>
    <xf numFmtId="49" fontId="19" fillId="9" borderId="415">
      <alignment horizontal="center" vertical="center"/>
    </xf>
    <xf numFmtId="49" fontId="19" fillId="9" borderId="413">
      <alignment horizontal="center"/>
    </xf>
    <xf numFmtId="166" fontId="14" fillId="11" borderId="354">
      <alignment vertical="center"/>
    </xf>
    <xf numFmtId="166" fontId="14" fillId="11" borderId="354">
      <alignment vertical="center"/>
    </xf>
    <xf numFmtId="172" fontId="45" fillId="3" borderId="415" applyFont="0">
      <alignment vertical="center"/>
    </xf>
    <xf numFmtId="166" fontId="16" fillId="7" borderId="415">
      <alignment vertical="center"/>
      <protection locked="0"/>
    </xf>
    <xf numFmtId="49" fontId="19" fillId="9" borderId="415">
      <alignment horizontal="center" vertical="center"/>
    </xf>
    <xf numFmtId="166" fontId="14" fillId="11" borderId="354">
      <alignment vertical="center"/>
    </xf>
    <xf numFmtId="172" fontId="45" fillId="2" borderId="415">
      <alignment vertical="center"/>
      <protection locked="0"/>
    </xf>
    <xf numFmtId="166" fontId="14" fillId="11" borderId="354">
      <alignment vertical="center"/>
    </xf>
    <xf numFmtId="166" fontId="14" fillId="11" borderId="354">
      <alignment vertical="center"/>
    </xf>
    <xf numFmtId="166" fontId="16" fillId="14" borderId="414">
      <alignment horizontal="right" vertical="center"/>
      <protection locked="0"/>
    </xf>
    <xf numFmtId="166" fontId="16" fillId="14" borderId="414">
      <alignment horizontal="right" vertical="center"/>
      <protection locked="0"/>
    </xf>
    <xf numFmtId="49" fontId="19" fillId="9" borderId="413">
      <alignment horizontal="center"/>
    </xf>
    <xf numFmtId="166" fontId="14" fillId="11" borderId="354">
      <alignment vertical="center"/>
    </xf>
    <xf numFmtId="0" fontId="27" fillId="0" borderId="415">
      <alignment vertical="center" wrapText="1"/>
    </xf>
    <xf numFmtId="172" fontId="45" fillId="3" borderId="415" applyFont="0">
      <alignment vertical="center"/>
    </xf>
    <xf numFmtId="49" fontId="19" fillId="9" borderId="413">
      <alignment horizontal="center"/>
    </xf>
    <xf numFmtId="49" fontId="19" fillId="9" borderId="415">
      <alignment horizontal="center" vertical="center"/>
    </xf>
    <xf numFmtId="166" fontId="14" fillId="11" borderId="354">
      <alignment vertical="center"/>
    </xf>
    <xf numFmtId="49" fontId="19" fillId="9" borderId="415">
      <alignment horizontal="center" vertical="center"/>
    </xf>
    <xf numFmtId="49" fontId="19" fillId="9" borderId="413">
      <alignment horizontal="center"/>
    </xf>
    <xf numFmtId="49" fontId="19" fillId="9" borderId="413">
      <alignment horizontal="center"/>
    </xf>
    <xf numFmtId="49" fontId="19" fillId="9" borderId="413">
      <alignment horizontal="center"/>
    </xf>
    <xf numFmtId="49" fontId="19" fillId="9" borderId="413">
      <alignment horizontal="center"/>
    </xf>
    <xf numFmtId="166" fontId="16" fillId="7" borderId="415">
      <alignment vertical="center"/>
      <protection locked="0"/>
    </xf>
    <xf numFmtId="166" fontId="14" fillId="11" borderId="354">
      <alignment vertical="center"/>
    </xf>
    <xf numFmtId="172" fontId="45" fillId="0" borderId="415">
      <alignment vertical="center"/>
    </xf>
    <xf numFmtId="0" fontId="22" fillId="7" borderId="415">
      <alignment horizontal="center" vertical="center" wrapText="1"/>
      <protection locked="0"/>
    </xf>
    <xf numFmtId="166" fontId="16" fillId="14" borderId="414">
      <alignment horizontal="right" vertical="center"/>
      <protection locked="0"/>
    </xf>
    <xf numFmtId="166" fontId="16" fillId="7" borderId="415">
      <alignment vertical="center"/>
      <protection locked="0"/>
    </xf>
    <xf numFmtId="49" fontId="19" fillId="9" borderId="415">
      <alignment horizontal="center" vertical="center"/>
    </xf>
    <xf numFmtId="166" fontId="16" fillId="14" borderId="414">
      <alignment horizontal="right" vertical="center"/>
      <protection locked="0"/>
    </xf>
    <xf numFmtId="0" fontId="22" fillId="7" borderId="415">
      <alignment horizontal="center" vertical="center" wrapText="1"/>
      <protection locked="0"/>
    </xf>
    <xf numFmtId="49" fontId="19" fillId="9" borderId="413">
      <alignment horizontal="center"/>
    </xf>
    <xf numFmtId="166" fontId="14" fillId="11" borderId="354">
      <alignment vertical="center"/>
    </xf>
    <xf numFmtId="172" fontId="45" fillId="3" borderId="415" applyFont="0">
      <alignment vertical="center"/>
    </xf>
    <xf numFmtId="166" fontId="16" fillId="14" borderId="414">
      <alignment horizontal="right" vertical="center"/>
      <protection locked="0"/>
    </xf>
    <xf numFmtId="166" fontId="16" fillId="7" borderId="415">
      <alignment vertical="center"/>
      <protection locked="0"/>
    </xf>
    <xf numFmtId="49" fontId="19" fillId="9" borderId="415">
      <alignment horizontal="center" vertical="center"/>
    </xf>
    <xf numFmtId="166" fontId="14" fillId="11" borderId="354">
      <alignment vertical="center"/>
    </xf>
    <xf numFmtId="166" fontId="16" fillId="14" borderId="414">
      <alignment horizontal="right" vertical="center"/>
      <protection locked="0"/>
    </xf>
    <xf numFmtId="172" fontId="45" fillId="2" borderId="415">
      <alignment vertical="center"/>
      <protection locked="0"/>
    </xf>
    <xf numFmtId="166" fontId="14" fillId="11" borderId="354">
      <alignment vertical="center"/>
    </xf>
    <xf numFmtId="166" fontId="14" fillId="11" borderId="354">
      <alignment vertical="center"/>
    </xf>
    <xf numFmtId="166" fontId="16" fillId="14" borderId="414">
      <alignment horizontal="right" vertical="center"/>
      <protection locked="0"/>
    </xf>
    <xf numFmtId="49" fontId="19" fillId="9" borderId="413">
      <alignment horizontal="center"/>
    </xf>
    <xf numFmtId="166" fontId="14" fillId="11" borderId="354">
      <alignment vertical="center"/>
    </xf>
    <xf numFmtId="0" fontId="27" fillId="0" borderId="415">
      <alignment vertical="center" wrapText="1"/>
    </xf>
    <xf numFmtId="172" fontId="45" fillId="3" borderId="415" applyFont="0">
      <alignment vertical="center"/>
    </xf>
    <xf numFmtId="49" fontId="19" fillId="9" borderId="413">
      <alignment horizontal="center"/>
    </xf>
    <xf numFmtId="49" fontId="19" fillId="9" borderId="415">
      <alignment horizontal="center" vertical="center"/>
    </xf>
    <xf numFmtId="49" fontId="19" fillId="9" borderId="415">
      <alignment horizontal="center" vertical="center"/>
    </xf>
    <xf numFmtId="166" fontId="16" fillId="0" borderId="415">
      <alignment vertical="center"/>
    </xf>
    <xf numFmtId="9" fontId="4" fillId="0" borderId="0" applyFont="0" applyFill="0" applyBorder="0" applyAlignment="0" applyProtection="0"/>
    <xf numFmtId="49" fontId="19" fillId="9" borderId="411">
      <alignment horizontal="center"/>
    </xf>
    <xf numFmtId="166" fontId="16" fillId="26" borderId="407">
      <alignment vertical="center"/>
      <protection locked="0"/>
    </xf>
    <xf numFmtId="166" fontId="16" fillId="10" borderId="415">
      <alignment vertical="center"/>
      <protection locked="0"/>
    </xf>
    <xf numFmtId="166" fontId="16" fillId="14" borderId="414">
      <alignment horizontal="right" vertical="center"/>
      <protection locked="0"/>
    </xf>
    <xf numFmtId="166" fontId="17" fillId="0" borderId="415">
      <alignment horizontal="right" vertical="center"/>
    </xf>
    <xf numFmtId="166" fontId="17" fillId="0" borderId="407">
      <alignment horizontal="right" vertical="center"/>
    </xf>
    <xf numFmtId="166" fontId="16" fillId="14" borderId="414">
      <alignment horizontal="right" vertical="center"/>
      <protection locked="0"/>
    </xf>
    <xf numFmtId="49" fontId="19" fillId="9" borderId="411">
      <alignment horizontal="center"/>
    </xf>
    <xf numFmtId="9" fontId="4" fillId="0" borderId="0" applyFont="0" applyFill="0" applyBorder="0" applyAlignment="0" applyProtection="0"/>
    <xf numFmtId="9" fontId="4" fillId="0" borderId="0" applyFont="0" applyFill="0" applyBorder="0" applyAlignment="0" applyProtection="0"/>
    <xf numFmtId="166" fontId="16" fillId="10" borderId="407">
      <alignment vertical="center"/>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6" fillId="0" borderId="407">
      <alignment vertical="center"/>
    </xf>
    <xf numFmtId="9" fontId="4" fillId="0" borderId="0" applyFont="0" applyFill="0" applyBorder="0" applyAlignment="0" applyProtection="0"/>
    <xf numFmtId="9" fontId="4" fillId="0" borderId="0" applyFont="0" applyFill="0" applyBorder="0" applyAlignment="0" applyProtection="0"/>
    <xf numFmtId="166" fontId="16" fillId="26" borderId="415">
      <alignment vertical="center"/>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23" borderId="415">
      <alignment horizontal="left" vertical="center" indent="1"/>
    </xf>
    <xf numFmtId="166" fontId="17" fillId="23" borderId="415">
      <alignment horizontal="righ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19" fillId="9" borderId="411">
      <alignment horizontal="center"/>
    </xf>
    <xf numFmtId="49" fontId="19" fillId="9" borderId="411">
      <alignment horizontal="center"/>
    </xf>
    <xf numFmtId="166" fontId="16" fillId="7" borderId="415">
      <alignment vertical="center"/>
      <protection locked="0"/>
    </xf>
    <xf numFmtId="166" fontId="16" fillId="7" borderId="415">
      <alignment vertical="center"/>
      <protection locked="0"/>
    </xf>
    <xf numFmtId="166" fontId="16" fillId="0" borderId="415">
      <alignment vertical="center"/>
    </xf>
    <xf numFmtId="49" fontId="19" fillId="9" borderId="415">
      <alignment horizontal="center" vertical="center"/>
    </xf>
    <xf numFmtId="166" fontId="16" fillId="14" borderId="414">
      <alignment horizontal="right" vertical="center"/>
      <protection locked="0"/>
    </xf>
    <xf numFmtId="49" fontId="19" fillId="9" borderId="415">
      <alignment horizontal="center" vertical="center"/>
    </xf>
    <xf numFmtId="9" fontId="4" fillId="0" borderId="0" applyFont="0" applyFill="0" applyBorder="0" applyAlignment="0" applyProtection="0"/>
    <xf numFmtId="0" fontId="4" fillId="0" borderId="0"/>
    <xf numFmtId="166" fontId="14" fillId="11" borderId="354">
      <alignment vertical="center"/>
    </xf>
    <xf numFmtId="49" fontId="19" fillId="9" borderId="411">
      <alignment horizontal="center"/>
    </xf>
    <xf numFmtId="49" fontId="19" fillId="9" borderId="415">
      <alignment horizontal="center" vertical="center"/>
    </xf>
    <xf numFmtId="166" fontId="16" fillId="7" borderId="415">
      <alignment vertical="center"/>
      <protection locked="0"/>
    </xf>
    <xf numFmtId="166" fontId="16" fillId="10" borderId="415">
      <alignment vertical="center"/>
      <protection locked="0"/>
    </xf>
    <xf numFmtId="166" fontId="16" fillId="14" borderId="414">
      <alignment horizontal="right" vertical="center"/>
      <protection locked="0"/>
    </xf>
    <xf numFmtId="166" fontId="17" fillId="0" borderId="415">
      <alignment horizontal="right" vertical="center"/>
    </xf>
    <xf numFmtId="166" fontId="17" fillId="0" borderId="415">
      <alignment horizontal="right" vertical="center"/>
    </xf>
    <xf numFmtId="166" fontId="16" fillId="14" borderId="414">
      <alignment horizontal="right" vertical="center"/>
      <protection locked="0"/>
    </xf>
    <xf numFmtId="0" fontId="4" fillId="0" borderId="0"/>
    <xf numFmtId="0" fontId="4" fillId="0" borderId="0"/>
    <xf numFmtId="0" fontId="4" fillId="0" borderId="0"/>
    <xf numFmtId="49" fontId="19" fillId="9" borderId="411">
      <alignment horizontal="center"/>
    </xf>
    <xf numFmtId="166" fontId="16" fillId="7" borderId="415">
      <alignment vertical="center"/>
      <protection locked="0"/>
    </xf>
    <xf numFmtId="166" fontId="14" fillId="11" borderId="354">
      <alignment vertical="center"/>
    </xf>
    <xf numFmtId="166" fontId="16" fillId="10" borderId="415">
      <alignment vertical="center"/>
      <protection locked="0"/>
    </xf>
    <xf numFmtId="166" fontId="16" fillId="0" borderId="415">
      <alignment vertical="center"/>
    </xf>
    <xf numFmtId="166" fontId="14" fillId="11" borderId="354">
      <alignment vertical="center"/>
    </xf>
    <xf numFmtId="166" fontId="17" fillId="0" borderId="415">
      <alignment horizontal="right" vertical="center"/>
    </xf>
    <xf numFmtId="49" fontId="19" fillId="9" borderId="411">
      <alignment horizont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6" fillId="10" borderId="415">
      <alignment vertical="center"/>
      <protection locked="0"/>
    </xf>
    <xf numFmtId="9" fontId="4" fillId="0" borderId="0" applyFont="0" applyFill="0" applyBorder="0" applyAlignment="0" applyProtection="0"/>
    <xf numFmtId="9" fontId="4" fillId="0" borderId="0" applyFont="0" applyFill="0" applyBorder="0" applyAlignment="0" applyProtection="0"/>
    <xf numFmtId="0" fontId="22" fillId="7" borderId="415">
      <alignment horizontal="center" vertical="center" wrapText="1"/>
      <protection locked="0"/>
    </xf>
    <xf numFmtId="0" fontId="4" fillId="0" borderId="0"/>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166" fontId="16" fillId="14" borderId="414">
      <alignment horizontal="right" vertical="center"/>
      <protection locked="0"/>
    </xf>
    <xf numFmtId="166" fontId="16" fillId="7" borderId="415">
      <alignment vertical="center"/>
      <protection locked="0"/>
    </xf>
    <xf numFmtId="166" fontId="14" fillId="11" borderId="354">
      <alignment vertical="center"/>
    </xf>
    <xf numFmtId="49" fontId="19" fillId="9" borderId="415">
      <alignment horizontal="center" vertical="center"/>
    </xf>
    <xf numFmtId="49" fontId="19" fillId="9" borderId="415">
      <alignment horizontal="center" vertical="center"/>
    </xf>
    <xf numFmtId="49" fontId="19" fillId="9" borderId="411">
      <alignment horizontal="center"/>
    </xf>
    <xf numFmtId="166" fontId="16" fillId="0" borderId="415">
      <alignment vertical="center"/>
    </xf>
    <xf numFmtId="166" fontId="16" fillId="14" borderId="414">
      <alignment horizontal="right" vertical="center"/>
      <protection locked="0"/>
    </xf>
    <xf numFmtId="0" fontId="22" fillId="7" borderId="415">
      <alignment horizontal="center" vertical="center" wrapText="1"/>
      <protection locked="0"/>
    </xf>
    <xf numFmtId="49" fontId="19" fillId="9" borderId="411">
      <alignment horizontal="center"/>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16" fillId="23" borderId="407">
      <alignment horizontal="left" vertical="center" indent="1"/>
    </xf>
    <xf numFmtId="166" fontId="17" fillId="23" borderId="407">
      <alignment horizontal="right" vertical="center"/>
    </xf>
    <xf numFmtId="49" fontId="19" fillId="9" borderId="411">
      <alignment horizontal="center"/>
    </xf>
    <xf numFmtId="49" fontId="19" fillId="9" borderId="411">
      <alignment horizontal="center"/>
    </xf>
    <xf numFmtId="166" fontId="16" fillId="7" borderId="415">
      <alignment vertical="center"/>
      <protection locked="0"/>
    </xf>
    <xf numFmtId="166" fontId="16" fillId="7" borderId="415">
      <alignment vertical="center"/>
      <protection locked="0"/>
    </xf>
    <xf numFmtId="166" fontId="16" fillId="0" borderId="415">
      <alignment vertical="center"/>
    </xf>
    <xf numFmtId="49" fontId="19" fillId="9" borderId="415">
      <alignment horizontal="center" vertical="center"/>
    </xf>
    <xf numFmtId="166" fontId="16" fillId="14" borderId="414">
      <alignment horizontal="right" vertical="center"/>
      <protection locked="0"/>
    </xf>
    <xf numFmtId="49" fontId="19" fillId="9" borderId="415">
      <alignment horizontal="center" vertical="center"/>
    </xf>
    <xf numFmtId="166" fontId="14" fillId="11" borderId="354">
      <alignment vertical="center"/>
    </xf>
    <xf numFmtId="49" fontId="19" fillId="9" borderId="411">
      <alignment horizontal="center"/>
    </xf>
    <xf numFmtId="49" fontId="19" fillId="9" borderId="415">
      <alignment horizontal="center" vertical="center"/>
    </xf>
    <xf numFmtId="166" fontId="16" fillId="7" borderId="415">
      <alignment vertical="center"/>
      <protection locked="0"/>
    </xf>
    <xf numFmtId="166" fontId="16" fillId="10" borderId="415">
      <alignment vertical="center"/>
      <protection locked="0"/>
    </xf>
    <xf numFmtId="166" fontId="16" fillId="14" borderId="414">
      <alignment horizontal="right" vertical="center"/>
      <protection locked="0"/>
    </xf>
    <xf numFmtId="166" fontId="17" fillId="0" borderId="415">
      <alignment horizontal="right" vertical="center"/>
    </xf>
    <xf numFmtId="166" fontId="17" fillId="0" borderId="415">
      <alignment horizontal="right" vertical="center"/>
    </xf>
    <xf numFmtId="166" fontId="16" fillId="14" borderId="414">
      <alignment horizontal="right" vertical="center"/>
      <protection locked="0"/>
    </xf>
    <xf numFmtId="49" fontId="19" fillId="9" borderId="411">
      <alignment horizontal="center"/>
    </xf>
    <xf numFmtId="166" fontId="16" fillId="7" borderId="415">
      <alignment vertical="center"/>
      <protection locked="0"/>
    </xf>
    <xf numFmtId="166" fontId="14" fillId="11" borderId="354">
      <alignment vertical="center"/>
    </xf>
    <xf numFmtId="166" fontId="16" fillId="10" borderId="415">
      <alignment vertical="center"/>
      <protection locked="0"/>
    </xf>
    <xf numFmtId="166" fontId="16" fillId="0" borderId="415">
      <alignment vertical="center"/>
    </xf>
    <xf numFmtId="166" fontId="14" fillId="11" borderId="354">
      <alignment vertical="center"/>
    </xf>
    <xf numFmtId="166" fontId="17" fillId="0" borderId="415">
      <alignment horizontal="right" vertical="center"/>
    </xf>
    <xf numFmtId="49" fontId="19" fillId="9" borderId="411">
      <alignment horizontal="center"/>
    </xf>
    <xf numFmtId="166" fontId="16" fillId="10" borderId="415">
      <alignment vertical="center"/>
      <protection locked="0"/>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166" fontId="16" fillId="14" borderId="414">
      <alignment horizontal="right" vertical="center"/>
      <protection locked="0"/>
    </xf>
    <xf numFmtId="166" fontId="16" fillId="7" borderId="415">
      <alignment vertical="center"/>
      <protection locked="0"/>
    </xf>
    <xf numFmtId="166" fontId="14" fillId="11" borderId="354">
      <alignment vertical="center"/>
    </xf>
    <xf numFmtId="49" fontId="19" fillId="9" borderId="415">
      <alignment horizontal="center" vertical="center"/>
    </xf>
    <xf numFmtId="49" fontId="19" fillId="9" borderId="415">
      <alignment horizontal="center" vertical="center"/>
    </xf>
    <xf numFmtId="49" fontId="19" fillId="9" borderId="411">
      <alignment horizontal="center"/>
    </xf>
    <xf numFmtId="166" fontId="16" fillId="0" borderId="415">
      <alignment vertical="center"/>
    </xf>
    <xf numFmtId="166" fontId="16" fillId="14" borderId="414">
      <alignment horizontal="right" vertical="center"/>
      <protection locked="0"/>
    </xf>
    <xf numFmtId="0" fontId="22" fillId="7" borderId="415">
      <alignment horizontal="center" vertical="center" wrapText="1"/>
      <protection locked="0"/>
    </xf>
    <xf numFmtId="49" fontId="19" fillId="9" borderId="411">
      <alignment horizontal="center"/>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49" fontId="19" fillId="9" borderId="413">
      <alignment horizontal="center"/>
    </xf>
    <xf numFmtId="49" fontId="19" fillId="9" borderId="407">
      <alignment horizontal="center" vertical="center"/>
    </xf>
    <xf numFmtId="166" fontId="16" fillId="7" borderId="407">
      <alignment vertical="center"/>
      <protection locked="0"/>
    </xf>
    <xf numFmtId="49" fontId="19" fillId="9" borderId="413">
      <alignment horizontal="center"/>
    </xf>
    <xf numFmtId="49" fontId="19" fillId="9" borderId="413">
      <alignment horizontal="center"/>
    </xf>
    <xf numFmtId="49" fontId="19" fillId="9" borderId="415">
      <alignment horizontal="center" vertical="center"/>
    </xf>
    <xf numFmtId="166" fontId="14" fillId="11" borderId="412">
      <alignment vertical="center"/>
    </xf>
    <xf numFmtId="166" fontId="16" fillId="7" borderId="415">
      <alignment vertical="center"/>
      <protection locked="0"/>
    </xf>
    <xf numFmtId="166" fontId="16" fillId="10" borderId="415">
      <alignment vertical="center"/>
      <protection locked="0"/>
    </xf>
    <xf numFmtId="166" fontId="16" fillId="0" borderId="415">
      <alignment vertical="center"/>
    </xf>
    <xf numFmtId="166" fontId="16" fillId="0" borderId="407">
      <alignment vertical="center"/>
    </xf>
    <xf numFmtId="9" fontId="4" fillId="0" borderId="0" applyFont="0" applyFill="0" applyBorder="0" applyAlignment="0" applyProtection="0"/>
    <xf numFmtId="166" fontId="14" fillId="11" borderId="412">
      <alignment vertical="center"/>
    </xf>
    <xf numFmtId="49" fontId="19" fillId="9" borderId="413">
      <alignment horizontal="center"/>
    </xf>
    <xf numFmtId="49" fontId="19" fillId="9" borderId="407">
      <alignment horizontal="center" vertical="center"/>
    </xf>
    <xf numFmtId="166" fontId="16" fillId="7" borderId="407">
      <alignment vertical="center"/>
      <protection locked="0"/>
    </xf>
    <xf numFmtId="166" fontId="16" fillId="10" borderId="407">
      <alignment vertical="center"/>
      <protection locked="0"/>
    </xf>
    <xf numFmtId="166" fontId="16" fillId="14" borderId="414">
      <alignment horizontal="right" vertical="center"/>
      <protection locked="0"/>
    </xf>
    <xf numFmtId="166" fontId="17" fillId="0" borderId="407">
      <alignment horizontal="right" vertical="center"/>
    </xf>
    <xf numFmtId="166" fontId="16" fillId="26" borderId="407">
      <alignment vertical="center"/>
      <protection locked="0"/>
    </xf>
    <xf numFmtId="166" fontId="17" fillId="0" borderId="407">
      <alignment horizontal="right" vertical="center"/>
    </xf>
    <xf numFmtId="166" fontId="16" fillId="14" borderId="414">
      <alignment horizontal="right" vertical="center"/>
      <protection locked="0"/>
    </xf>
    <xf numFmtId="49" fontId="19" fillId="9" borderId="413">
      <alignment horizontal="center"/>
    </xf>
    <xf numFmtId="9" fontId="4" fillId="0" borderId="0" applyFont="0" applyFill="0" applyBorder="0" applyAlignment="0" applyProtection="0"/>
    <xf numFmtId="9" fontId="4" fillId="0" borderId="0" applyFont="0" applyFill="0" applyBorder="0" applyAlignment="0" applyProtection="0"/>
    <xf numFmtId="166" fontId="16" fillId="10" borderId="407">
      <alignment vertical="center"/>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6" fillId="0" borderId="407">
      <alignment vertical="center"/>
    </xf>
    <xf numFmtId="9" fontId="4" fillId="0" borderId="0" applyFont="0" applyFill="0" applyBorder="0" applyAlignment="0" applyProtection="0"/>
    <xf numFmtId="9" fontId="4" fillId="0" borderId="0" applyFont="0" applyFill="0" applyBorder="0" applyAlignment="0" applyProtection="0"/>
    <xf numFmtId="0" fontId="22" fillId="7" borderId="407">
      <alignment horizontal="center" vertical="center" wrapText="1"/>
      <protection locked="0"/>
    </xf>
    <xf numFmtId="166" fontId="16" fillId="26" borderId="407">
      <alignment vertical="center"/>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23" borderId="407">
      <alignment horizontal="left" vertical="center" indent="1"/>
    </xf>
    <xf numFmtId="166" fontId="17" fillId="23" borderId="407">
      <alignment horizontal="righ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19" fillId="9" borderId="413">
      <alignment horizontal="center"/>
    </xf>
    <xf numFmtId="49" fontId="19" fillId="9" borderId="413">
      <alignment horizontal="center"/>
    </xf>
    <xf numFmtId="166" fontId="16" fillId="7" borderId="415">
      <alignment vertical="center"/>
      <protection locked="0"/>
    </xf>
    <xf numFmtId="166" fontId="16" fillId="7" borderId="415">
      <alignment vertical="center"/>
      <protection locked="0"/>
    </xf>
    <xf numFmtId="166" fontId="16" fillId="0" borderId="415">
      <alignment vertical="center"/>
    </xf>
    <xf numFmtId="49" fontId="19" fillId="9" borderId="415">
      <alignment horizontal="center" vertical="center"/>
    </xf>
    <xf numFmtId="166" fontId="16" fillId="14" borderId="414">
      <alignment horizontal="right" vertical="center"/>
      <protection locked="0"/>
    </xf>
    <xf numFmtId="49" fontId="19" fillId="9" borderId="415">
      <alignment horizontal="center" vertical="center"/>
    </xf>
    <xf numFmtId="9" fontId="4" fillId="0" borderId="0" applyFont="0" applyFill="0" applyBorder="0" applyAlignment="0" applyProtection="0"/>
    <xf numFmtId="0" fontId="4" fillId="0" borderId="0"/>
    <xf numFmtId="166" fontId="14" fillId="11" borderId="412">
      <alignment vertical="center"/>
    </xf>
    <xf numFmtId="49" fontId="19" fillId="9" borderId="413">
      <alignment horizontal="center"/>
    </xf>
    <xf numFmtId="49" fontId="19" fillId="9" borderId="415">
      <alignment horizontal="center" vertical="center"/>
    </xf>
    <xf numFmtId="166" fontId="16" fillId="7" borderId="415">
      <alignment vertical="center"/>
      <protection locked="0"/>
    </xf>
    <xf numFmtId="166" fontId="16" fillId="10" borderId="415">
      <alignment vertical="center"/>
      <protection locked="0"/>
    </xf>
    <xf numFmtId="166" fontId="16" fillId="14" borderId="414">
      <alignment horizontal="right" vertical="center"/>
      <protection locked="0"/>
    </xf>
    <xf numFmtId="166" fontId="17" fillId="0" borderId="415">
      <alignment horizontal="right" vertical="center"/>
    </xf>
    <xf numFmtId="166" fontId="17" fillId="0" borderId="415">
      <alignment horizontal="right" vertical="center"/>
    </xf>
    <xf numFmtId="166" fontId="16" fillId="14" borderId="414">
      <alignment horizontal="right" vertical="center"/>
      <protection locked="0"/>
    </xf>
    <xf numFmtId="0" fontId="4" fillId="0" borderId="0"/>
    <xf numFmtId="0" fontId="4" fillId="0" borderId="0"/>
    <xf numFmtId="0" fontId="4" fillId="0" borderId="0"/>
    <xf numFmtId="49" fontId="19" fillId="9" borderId="413">
      <alignment horizontal="center"/>
    </xf>
    <xf numFmtId="166" fontId="16" fillId="7" borderId="415">
      <alignment vertical="center"/>
      <protection locked="0"/>
    </xf>
    <xf numFmtId="166" fontId="14" fillId="11" borderId="412">
      <alignment vertical="center"/>
    </xf>
    <xf numFmtId="166" fontId="16" fillId="10" borderId="415">
      <alignment vertical="center"/>
      <protection locked="0"/>
    </xf>
    <xf numFmtId="166" fontId="16" fillId="0" borderId="415">
      <alignment vertical="center"/>
    </xf>
    <xf numFmtId="166" fontId="14" fillId="11" borderId="412">
      <alignment vertical="center"/>
    </xf>
    <xf numFmtId="166" fontId="17" fillId="0" borderId="415">
      <alignment horizontal="right" vertical="center"/>
    </xf>
    <xf numFmtId="49" fontId="19" fillId="9" borderId="413">
      <alignment horizont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6" fillId="10" borderId="415">
      <alignment vertical="center"/>
      <protection locked="0"/>
    </xf>
    <xf numFmtId="9" fontId="4" fillId="0" borderId="0" applyFont="0" applyFill="0" applyBorder="0" applyAlignment="0" applyProtection="0"/>
    <xf numFmtId="9" fontId="4" fillId="0" borderId="0" applyFont="0" applyFill="0" applyBorder="0" applyAlignment="0" applyProtection="0"/>
    <xf numFmtId="0" fontId="22" fillId="7" borderId="415">
      <alignment horizontal="center" vertical="center" wrapText="1"/>
      <protection locked="0"/>
    </xf>
    <xf numFmtId="0" fontId="4" fillId="0" borderId="0"/>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166" fontId="16" fillId="14" borderId="414">
      <alignment horizontal="right" vertical="center"/>
      <protection locked="0"/>
    </xf>
    <xf numFmtId="166" fontId="16" fillId="7" borderId="415">
      <alignment vertical="center"/>
      <protection locked="0"/>
    </xf>
    <xf numFmtId="166" fontId="14" fillId="11" borderId="412">
      <alignment vertical="center"/>
    </xf>
    <xf numFmtId="49" fontId="19" fillId="9" borderId="415">
      <alignment horizontal="center" vertical="center"/>
    </xf>
    <xf numFmtId="49" fontId="19" fillId="9" borderId="415">
      <alignment horizontal="center" vertical="center"/>
    </xf>
    <xf numFmtId="49" fontId="19" fillId="9" borderId="413">
      <alignment horizontal="center"/>
    </xf>
    <xf numFmtId="166" fontId="16" fillId="0" borderId="415">
      <alignment vertical="center"/>
    </xf>
    <xf numFmtId="166" fontId="16" fillId="14" borderId="414">
      <alignment horizontal="right" vertical="center"/>
      <protection locked="0"/>
    </xf>
    <xf numFmtId="0" fontId="22" fillId="7" borderId="415">
      <alignment horizontal="center" vertical="center" wrapText="1"/>
      <protection locked="0"/>
    </xf>
    <xf numFmtId="49" fontId="19" fillId="9" borderId="413">
      <alignment horizontal="center"/>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16" fillId="23" borderId="407">
      <alignment horizontal="left" vertical="center" indent="1"/>
    </xf>
    <xf numFmtId="166" fontId="17" fillId="23" borderId="407">
      <alignment horizontal="right" vertical="center"/>
    </xf>
    <xf numFmtId="49" fontId="19" fillId="9" borderId="413">
      <alignment horizontal="center"/>
    </xf>
    <xf numFmtId="49" fontId="19" fillId="9" borderId="413">
      <alignment horizontal="center"/>
    </xf>
    <xf numFmtId="166" fontId="16" fillId="7" borderId="415">
      <alignment vertical="center"/>
      <protection locked="0"/>
    </xf>
    <xf numFmtId="166" fontId="16" fillId="7" borderId="415">
      <alignment vertical="center"/>
      <protection locked="0"/>
    </xf>
    <xf numFmtId="166" fontId="16" fillId="0" borderId="415">
      <alignment vertical="center"/>
    </xf>
    <xf numFmtId="49" fontId="19" fillId="9" borderId="415">
      <alignment horizontal="center" vertical="center"/>
    </xf>
    <xf numFmtId="166" fontId="16" fillId="14" borderId="414">
      <alignment horizontal="right" vertical="center"/>
      <protection locked="0"/>
    </xf>
    <xf numFmtId="49" fontId="19" fillId="9" borderId="415">
      <alignment horizontal="center" vertical="center"/>
    </xf>
    <xf numFmtId="49" fontId="19" fillId="9" borderId="413">
      <alignment horizontal="center"/>
    </xf>
    <xf numFmtId="49" fontId="19" fillId="9" borderId="407">
      <alignment horizontal="center" vertical="center"/>
    </xf>
    <xf numFmtId="166" fontId="16" fillId="7" borderId="407">
      <alignment vertical="center"/>
      <protection locked="0"/>
    </xf>
    <xf numFmtId="166" fontId="16" fillId="10" borderId="415">
      <alignment vertical="center"/>
      <protection locked="0"/>
    </xf>
    <xf numFmtId="166" fontId="16" fillId="14" borderId="414">
      <alignment horizontal="right" vertical="center"/>
      <protection locked="0"/>
    </xf>
    <xf numFmtId="166" fontId="17" fillId="0" borderId="415">
      <alignment horizontal="right" vertical="center"/>
    </xf>
    <xf numFmtId="166" fontId="17" fillId="0" borderId="415">
      <alignment horizontal="right" vertical="center"/>
    </xf>
    <xf numFmtId="166" fontId="16" fillId="14" borderId="414">
      <alignment horizontal="right" vertical="center"/>
      <protection locked="0"/>
    </xf>
    <xf numFmtId="49" fontId="19" fillId="9" borderId="413">
      <alignment horizontal="center"/>
    </xf>
    <xf numFmtId="166" fontId="16" fillId="7" borderId="415">
      <alignment vertical="center"/>
      <protection locked="0"/>
    </xf>
    <xf numFmtId="166" fontId="16" fillId="10" borderId="415">
      <alignment vertical="center"/>
      <protection locked="0"/>
    </xf>
    <xf numFmtId="166" fontId="16" fillId="0" borderId="415">
      <alignment vertical="center"/>
    </xf>
    <xf numFmtId="166" fontId="17" fillId="0" borderId="415">
      <alignment horizontal="right" vertical="center"/>
    </xf>
    <xf numFmtId="49" fontId="19" fillId="9" borderId="413">
      <alignment horizontal="center"/>
    </xf>
    <xf numFmtId="166" fontId="16" fillId="10" borderId="415">
      <alignment vertical="center"/>
      <protection locked="0"/>
    </xf>
    <xf numFmtId="0" fontId="22" fillId="7" borderId="407">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166" fontId="16" fillId="14" borderId="414">
      <alignment horizontal="right" vertical="center"/>
      <protection locked="0"/>
    </xf>
    <xf numFmtId="166" fontId="16" fillId="7" borderId="415">
      <alignment vertical="center"/>
      <protection locked="0"/>
    </xf>
    <xf numFmtId="49" fontId="19" fillId="9" borderId="415">
      <alignment horizontal="center" vertical="center"/>
    </xf>
    <xf numFmtId="49" fontId="19" fillId="9" borderId="415">
      <alignment horizontal="center" vertical="center"/>
    </xf>
    <xf numFmtId="49" fontId="19" fillId="9" borderId="413">
      <alignment horizontal="center"/>
    </xf>
    <xf numFmtId="166" fontId="16" fillId="0" borderId="415">
      <alignment vertical="center"/>
    </xf>
    <xf numFmtId="166" fontId="16" fillId="14" borderId="414">
      <alignment horizontal="right" vertical="center"/>
      <protection locked="0"/>
    </xf>
    <xf numFmtId="0" fontId="22" fillId="7" borderId="415">
      <alignment horizontal="center" vertical="center" wrapText="1"/>
      <protection locked="0"/>
    </xf>
    <xf numFmtId="49" fontId="19" fillId="9" borderId="413">
      <alignment horizontal="center"/>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0" fontId="22" fillId="7" borderId="415">
      <alignment horizontal="center" vertical="center" wrapText="1"/>
      <protection locked="0"/>
    </xf>
    <xf numFmtId="0" fontId="13" fillId="9" borderId="415">
      <alignment horizontal="right" wrapText="1"/>
      <protection hidden="1"/>
    </xf>
    <xf numFmtId="172" fontId="45" fillId="2" borderId="415">
      <alignment vertical="center"/>
      <protection locked="0"/>
    </xf>
    <xf numFmtId="172" fontId="45" fillId="3" borderId="415" applyFont="0">
      <alignment vertical="center"/>
    </xf>
    <xf numFmtId="172" fontId="45" fillId="0" borderId="415">
      <alignment vertical="center"/>
    </xf>
    <xf numFmtId="172" fontId="34" fillId="0" borderId="415">
      <alignment vertical="center" shrinkToFit="1"/>
    </xf>
    <xf numFmtId="0" fontId="27" fillId="0" borderId="415">
      <alignment vertical="center" wrapText="1"/>
    </xf>
    <xf numFmtId="43" fontId="4" fillId="0" borderId="0" applyFont="0" applyFill="0" applyBorder="0" applyAlignment="0" applyProtection="0"/>
    <xf numFmtId="0" fontId="13" fillId="9" borderId="407">
      <alignment horizontal="right" wrapText="1"/>
      <protection hidden="1"/>
    </xf>
    <xf numFmtId="0" fontId="81" fillId="0" borderId="0" applyNumberFormat="0" applyFill="0" applyBorder="0" applyAlignment="0" applyProtection="0"/>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166" fontId="14" fillId="11" borderId="412">
      <alignment vertical="center"/>
    </xf>
    <xf numFmtId="172" fontId="45" fillId="2" borderId="407">
      <alignment vertical="center"/>
      <protection locked="0"/>
    </xf>
    <xf numFmtId="0" fontId="13" fillId="9" borderId="407">
      <alignment horizontal="right" wrapText="1"/>
      <protection hidden="1"/>
    </xf>
    <xf numFmtId="172" fontId="45" fillId="2" borderId="407">
      <alignment vertical="center"/>
      <protection locked="0"/>
    </xf>
    <xf numFmtId="166" fontId="16" fillId="14" borderId="414">
      <alignment horizontal="right" vertical="center"/>
      <protection locked="0"/>
    </xf>
    <xf numFmtId="166" fontId="16" fillId="14" borderId="414">
      <alignment horizontal="right" vertical="center"/>
      <protection locked="0"/>
    </xf>
    <xf numFmtId="166" fontId="14" fillId="11" borderId="412">
      <alignment vertical="center"/>
    </xf>
    <xf numFmtId="0" fontId="13" fillId="9" borderId="407">
      <alignment horizontal="right" wrapText="1"/>
      <protection hidden="1"/>
    </xf>
    <xf numFmtId="0" fontId="13" fillId="9" borderId="407">
      <alignment horizontal="right" wrapText="1"/>
      <protection hidden="1"/>
    </xf>
    <xf numFmtId="166" fontId="14" fillId="11" borderId="412">
      <alignment vertical="center"/>
    </xf>
    <xf numFmtId="166" fontId="16" fillId="7" borderId="407">
      <alignment vertical="center"/>
      <protection locked="0"/>
    </xf>
    <xf numFmtId="166" fontId="14" fillId="11" borderId="412">
      <alignment vertical="center"/>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166" fontId="16" fillId="0" borderId="407">
      <alignment vertical="center"/>
    </xf>
    <xf numFmtId="166" fontId="17" fillId="0" borderId="407">
      <alignment horizontal="right" vertical="center"/>
    </xf>
    <xf numFmtId="0" fontId="13" fillId="9" borderId="407">
      <alignment horizontal="right" wrapText="1"/>
      <protection hidden="1"/>
    </xf>
    <xf numFmtId="166" fontId="16" fillId="7" borderId="407">
      <alignment vertical="center"/>
      <protection locked="0"/>
    </xf>
    <xf numFmtId="166" fontId="16" fillId="14" borderId="414">
      <alignment horizontal="right" vertical="center"/>
      <protection locked="0"/>
    </xf>
    <xf numFmtId="0" fontId="13" fillId="9" borderId="407">
      <alignment horizontal="right" wrapText="1"/>
      <protection hidden="1"/>
    </xf>
    <xf numFmtId="166" fontId="16" fillId="14" borderId="414">
      <alignment horizontal="right" vertical="center"/>
      <protection locked="0"/>
    </xf>
    <xf numFmtId="0" fontId="13" fillId="9" borderId="407">
      <alignment horizontal="right" wrapText="1"/>
      <protection hidden="1"/>
    </xf>
    <xf numFmtId="166" fontId="16" fillId="0" borderId="407">
      <alignment vertical="center"/>
    </xf>
    <xf numFmtId="0" fontId="13" fillId="9" borderId="407">
      <alignment horizontal="right" wrapText="1"/>
      <protection hidden="1"/>
    </xf>
    <xf numFmtId="166" fontId="16" fillId="0" borderId="407">
      <alignment vertical="center"/>
    </xf>
    <xf numFmtId="166" fontId="17" fillId="0" borderId="407">
      <alignment horizontal="right" vertical="center"/>
    </xf>
    <xf numFmtId="0" fontId="13" fillId="9" borderId="407">
      <alignment horizontal="right" wrapText="1"/>
      <protection hidden="1"/>
    </xf>
    <xf numFmtId="0" fontId="13" fillId="9" borderId="407">
      <alignment horizontal="right" wrapText="1"/>
      <protection hidden="1"/>
    </xf>
    <xf numFmtId="166" fontId="14" fillId="11" borderId="412">
      <alignment vertical="center"/>
    </xf>
    <xf numFmtId="166" fontId="14" fillId="11" borderId="412">
      <alignment vertical="center"/>
    </xf>
    <xf numFmtId="166" fontId="16" fillId="10" borderId="415">
      <alignment vertical="center"/>
      <protection locked="0"/>
    </xf>
    <xf numFmtId="49" fontId="19" fillId="9" borderId="413">
      <alignment horizontal="center"/>
    </xf>
    <xf numFmtId="166" fontId="14" fillId="11" borderId="412">
      <alignment vertical="center"/>
    </xf>
    <xf numFmtId="49" fontId="19" fillId="9" borderId="413">
      <alignment horizontal="center"/>
    </xf>
    <xf numFmtId="49" fontId="19" fillId="9" borderId="413">
      <alignment horizontal="center"/>
    </xf>
    <xf numFmtId="0" fontId="13" fillId="9" borderId="407">
      <alignment horizontal="right" wrapText="1"/>
      <protection hidden="1"/>
    </xf>
    <xf numFmtId="172" fontId="45" fillId="3" borderId="415" applyFont="0">
      <alignment vertical="center"/>
    </xf>
    <xf numFmtId="0" fontId="27" fillId="0" borderId="415">
      <alignment vertical="center" wrapText="1"/>
    </xf>
    <xf numFmtId="0" fontId="13" fillId="9" borderId="415">
      <alignment horizontal="right" wrapText="1"/>
      <protection hidden="1"/>
    </xf>
    <xf numFmtId="172" fontId="45" fillId="2" borderId="415">
      <alignment vertical="center"/>
      <protection locked="0"/>
    </xf>
    <xf numFmtId="172" fontId="34" fillId="0" borderId="415">
      <alignment vertical="center" shrinkToFit="1"/>
    </xf>
    <xf numFmtId="0" fontId="13" fillId="9" borderId="407">
      <alignment horizontal="right" wrapText="1"/>
      <protection hidden="1"/>
    </xf>
    <xf numFmtId="172" fontId="45" fillId="3" borderId="415" applyFont="0">
      <alignment vertical="center"/>
    </xf>
    <xf numFmtId="172" fontId="45" fillId="0" borderId="415">
      <alignment vertical="center"/>
    </xf>
    <xf numFmtId="0" fontId="27" fillId="0" borderId="415">
      <alignment vertical="center" wrapText="1"/>
    </xf>
    <xf numFmtId="49" fontId="19" fillId="9" borderId="413">
      <alignment horizontal="center"/>
    </xf>
    <xf numFmtId="172" fontId="45" fillId="3" borderId="415" applyFont="0">
      <alignment vertical="center"/>
    </xf>
    <xf numFmtId="166" fontId="16" fillId="7" borderId="415">
      <alignment vertical="center"/>
      <protection locked="0"/>
    </xf>
    <xf numFmtId="172" fontId="34" fillId="0" borderId="415">
      <alignment vertical="center" shrinkToFit="1"/>
    </xf>
    <xf numFmtId="166" fontId="16" fillId="10" borderId="415">
      <alignment vertical="center"/>
      <protection locked="0"/>
    </xf>
    <xf numFmtId="172" fontId="45" fillId="3" borderId="415" applyFont="0">
      <alignment vertical="center"/>
    </xf>
    <xf numFmtId="0" fontId="13" fillId="9" borderId="415">
      <alignment horizontal="right" wrapText="1"/>
      <protection hidden="1"/>
    </xf>
    <xf numFmtId="172" fontId="45" fillId="2" borderId="415">
      <alignment vertical="center"/>
      <protection locked="0"/>
    </xf>
    <xf numFmtId="166" fontId="14" fillId="11" borderId="412">
      <alignment vertical="center"/>
    </xf>
    <xf numFmtId="172" fontId="45" fillId="0" borderId="415">
      <alignment vertical="center"/>
    </xf>
    <xf numFmtId="0" fontId="13" fillId="9" borderId="415">
      <alignment horizontal="right" wrapText="1"/>
      <protection hidden="1"/>
    </xf>
    <xf numFmtId="0" fontId="13" fillId="9" borderId="407">
      <alignment horizontal="right" wrapText="1"/>
      <protection hidden="1"/>
    </xf>
    <xf numFmtId="172" fontId="34" fillId="0" borderId="415">
      <alignment vertical="center" shrinkToFit="1"/>
    </xf>
    <xf numFmtId="166" fontId="14" fillId="11" borderId="412">
      <alignment vertical="center"/>
    </xf>
    <xf numFmtId="0" fontId="13" fillId="9" borderId="407">
      <alignment horizontal="right" wrapText="1"/>
      <protection hidden="1"/>
    </xf>
    <xf numFmtId="0" fontId="13" fillId="9" borderId="407">
      <alignment horizontal="right" wrapText="1"/>
      <protection hidden="1"/>
    </xf>
    <xf numFmtId="166" fontId="14" fillId="11" borderId="412">
      <alignment vertical="center"/>
    </xf>
    <xf numFmtId="0" fontId="13" fillId="9" borderId="407">
      <alignment horizontal="right" wrapText="1"/>
      <protection hidden="1"/>
    </xf>
    <xf numFmtId="172" fontId="34" fillId="0" borderId="415">
      <alignment vertical="center" shrinkToFit="1"/>
    </xf>
    <xf numFmtId="0" fontId="27" fillId="0" borderId="415">
      <alignment vertical="center" wrapText="1"/>
    </xf>
    <xf numFmtId="0" fontId="13" fillId="9" borderId="407">
      <alignment horizontal="right" wrapText="1"/>
      <protection hidden="1"/>
    </xf>
    <xf numFmtId="49" fontId="19" fillId="9" borderId="413">
      <alignment horizontal="center"/>
    </xf>
    <xf numFmtId="0" fontId="22" fillId="7" borderId="407">
      <alignment horizontal="center" vertical="center" wrapText="1"/>
      <protection locked="0"/>
    </xf>
    <xf numFmtId="172" fontId="34" fillId="0" borderId="415">
      <alignment vertical="center" shrinkToFit="1"/>
    </xf>
    <xf numFmtId="172" fontId="45" fillId="2" borderId="415">
      <alignment vertical="center"/>
      <protection locked="0"/>
    </xf>
    <xf numFmtId="0" fontId="27" fillId="0" borderId="415">
      <alignment vertical="center" wrapText="1"/>
    </xf>
    <xf numFmtId="0" fontId="13" fillId="9" borderId="407">
      <alignment horizontal="right" wrapText="1"/>
      <protection hidden="1"/>
    </xf>
    <xf numFmtId="172" fontId="45" fillId="0" borderId="415">
      <alignment vertical="center"/>
    </xf>
    <xf numFmtId="166" fontId="14" fillId="11" borderId="412">
      <alignment vertical="center"/>
    </xf>
    <xf numFmtId="172" fontId="45" fillId="2" borderId="415">
      <alignment vertical="center"/>
      <protection locked="0"/>
    </xf>
    <xf numFmtId="0" fontId="13" fillId="9" borderId="415">
      <alignment horizontal="right" wrapText="1"/>
      <protection hidden="1"/>
    </xf>
    <xf numFmtId="172" fontId="45" fillId="3" borderId="415" applyFont="0">
      <alignment vertical="center"/>
    </xf>
    <xf numFmtId="0" fontId="13" fillId="9" borderId="407">
      <alignment horizontal="right" wrapText="1"/>
      <protection hidden="1"/>
    </xf>
    <xf numFmtId="172" fontId="45" fillId="0" borderId="415">
      <alignment vertical="center"/>
    </xf>
    <xf numFmtId="0" fontId="22" fillId="7" borderId="415">
      <alignment horizontal="center" vertical="center" wrapText="1"/>
      <protection locked="0"/>
    </xf>
    <xf numFmtId="0" fontId="13" fillId="9" borderId="407">
      <alignment horizontal="right" wrapText="1"/>
      <protection hidden="1"/>
    </xf>
    <xf numFmtId="166" fontId="16" fillId="14" borderId="414">
      <alignment horizontal="right" vertical="center"/>
      <protection locked="0"/>
    </xf>
    <xf numFmtId="166" fontId="16" fillId="7" borderId="415">
      <alignment vertical="center"/>
      <protection locked="0"/>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22" fillId="7" borderId="415">
      <alignment horizontal="center" vertical="center" wrapText="1"/>
      <protection locked="0"/>
    </xf>
    <xf numFmtId="166" fontId="16" fillId="14" borderId="414">
      <alignment horizontal="right" vertical="center"/>
      <protection locked="0"/>
    </xf>
    <xf numFmtId="0" fontId="13" fillId="9" borderId="407">
      <alignment horizontal="right" wrapText="1"/>
      <protection hidden="1"/>
    </xf>
    <xf numFmtId="49" fontId="19" fillId="9" borderId="413">
      <alignment horizontal="center"/>
    </xf>
    <xf numFmtId="49" fontId="19" fillId="9" borderId="413">
      <alignment horizontal="center"/>
    </xf>
    <xf numFmtId="166" fontId="16" fillId="14" borderId="414">
      <alignment horizontal="right" vertical="center"/>
      <protection locked="0"/>
    </xf>
    <xf numFmtId="166" fontId="16" fillId="14" borderId="414">
      <alignment horizontal="right" vertical="center"/>
      <protection locked="0"/>
    </xf>
    <xf numFmtId="166" fontId="16" fillId="10" borderId="415">
      <alignment vertical="center"/>
      <protection locked="0"/>
    </xf>
    <xf numFmtId="166" fontId="14" fillId="11" borderId="412">
      <alignment vertical="center"/>
    </xf>
    <xf numFmtId="49" fontId="19" fillId="9" borderId="413">
      <alignment horizontal="center"/>
    </xf>
    <xf numFmtId="166" fontId="16" fillId="0" borderId="415">
      <alignment vertical="center"/>
    </xf>
    <xf numFmtId="0" fontId="13" fillId="9" borderId="407">
      <alignment horizontal="right" wrapText="1"/>
      <protection hidden="1"/>
    </xf>
    <xf numFmtId="166" fontId="16" fillId="0" borderId="415">
      <alignment vertical="center"/>
    </xf>
    <xf numFmtId="49" fontId="19" fillId="9" borderId="415">
      <alignment horizontal="center" vertical="center"/>
    </xf>
    <xf numFmtId="166" fontId="16" fillId="14" borderId="414">
      <alignment horizontal="right" vertical="center"/>
      <protection locked="0"/>
    </xf>
    <xf numFmtId="0" fontId="13" fillId="9" borderId="407">
      <alignment horizontal="right" wrapText="1"/>
      <protection hidden="1"/>
    </xf>
    <xf numFmtId="166" fontId="17" fillId="0" borderId="415">
      <alignment horizontal="right" vertical="center"/>
    </xf>
    <xf numFmtId="0" fontId="13" fillId="9" borderId="407">
      <alignment horizontal="right" wrapText="1"/>
      <protection hidden="1"/>
    </xf>
    <xf numFmtId="166" fontId="16" fillId="7" borderId="415">
      <alignment vertical="center"/>
      <protection locked="0"/>
    </xf>
    <xf numFmtId="49" fontId="19" fillId="9" borderId="415">
      <alignment horizontal="center" vertical="center"/>
    </xf>
    <xf numFmtId="166" fontId="14" fillId="11" borderId="412">
      <alignment vertical="center"/>
    </xf>
    <xf numFmtId="49" fontId="19" fillId="9" borderId="413">
      <alignment horizontal="center"/>
    </xf>
    <xf numFmtId="166" fontId="17" fillId="0" borderId="415">
      <alignment horizontal="right" vertical="center"/>
    </xf>
    <xf numFmtId="172" fontId="45" fillId="2" borderId="415">
      <alignment vertical="center"/>
      <protection locked="0"/>
    </xf>
    <xf numFmtId="166" fontId="14" fillId="11" borderId="412">
      <alignment vertical="center"/>
    </xf>
    <xf numFmtId="172" fontId="45" fillId="0" borderId="415">
      <alignment vertical="center"/>
    </xf>
    <xf numFmtId="166" fontId="14" fillId="11" borderId="412">
      <alignment vertical="center"/>
    </xf>
    <xf numFmtId="0" fontId="13" fillId="9" borderId="407">
      <alignment horizontal="right" wrapText="1"/>
      <protection hidden="1"/>
    </xf>
    <xf numFmtId="49" fontId="19" fillId="9" borderId="407">
      <alignment horizontal="center" vertical="center"/>
    </xf>
    <xf numFmtId="166" fontId="16" fillId="7" borderId="407">
      <alignment vertical="center"/>
      <protection locked="0"/>
    </xf>
    <xf numFmtId="0" fontId="13" fillId="9" borderId="407">
      <alignment horizontal="right" wrapText="1"/>
      <protection hidden="1"/>
    </xf>
    <xf numFmtId="172" fontId="34" fillId="0" borderId="415">
      <alignment vertical="center" shrinkToFit="1"/>
    </xf>
    <xf numFmtId="166" fontId="16" fillId="14" borderId="414">
      <alignment horizontal="right" vertical="center"/>
      <protection locked="0"/>
    </xf>
    <xf numFmtId="164" fontId="14" fillId="29" borderId="191" applyNumberFormat="0">
      <alignment vertical="center"/>
    </xf>
    <xf numFmtId="166" fontId="16" fillId="14" borderId="414">
      <alignment horizontal="right" vertical="center"/>
      <protection locked="0"/>
    </xf>
    <xf numFmtId="49" fontId="19" fillId="9" borderId="413">
      <alignment horizontal="center"/>
    </xf>
    <xf numFmtId="166" fontId="14" fillId="11" borderId="412">
      <alignment vertical="center"/>
    </xf>
    <xf numFmtId="0" fontId="13" fillId="9" borderId="415">
      <alignment horizontal="right" wrapText="1"/>
      <protection hidden="1"/>
    </xf>
    <xf numFmtId="0" fontId="22" fillId="7" borderId="415">
      <alignment horizontal="center" vertical="center" wrapText="1"/>
      <protection locked="0"/>
    </xf>
    <xf numFmtId="0" fontId="27" fillId="0" borderId="415">
      <alignment vertical="center" wrapText="1"/>
    </xf>
    <xf numFmtId="172" fontId="45" fillId="2" borderId="415">
      <alignment vertical="center"/>
      <protection locked="0"/>
    </xf>
    <xf numFmtId="172" fontId="45" fillId="0" borderId="415">
      <alignment vertical="center"/>
    </xf>
    <xf numFmtId="0" fontId="13" fillId="9" borderId="415">
      <alignment horizontal="right" wrapText="1"/>
      <protection hidden="1"/>
    </xf>
    <xf numFmtId="0" fontId="13" fillId="9" borderId="407">
      <alignment horizontal="right" wrapText="1"/>
      <protection hidden="1"/>
    </xf>
    <xf numFmtId="166" fontId="14" fillId="11" borderId="412">
      <alignment vertical="center"/>
    </xf>
    <xf numFmtId="0" fontId="27" fillId="0" borderId="415">
      <alignment vertical="center" wrapText="1"/>
    </xf>
    <xf numFmtId="172" fontId="45" fillId="3" borderId="415" applyFont="0">
      <alignment vertical="center"/>
    </xf>
    <xf numFmtId="0" fontId="13" fillId="9" borderId="407">
      <alignment horizontal="right" wrapText="1"/>
      <protection hidden="1"/>
    </xf>
    <xf numFmtId="49" fontId="19" fillId="9" borderId="413">
      <alignment horizontal="center"/>
    </xf>
    <xf numFmtId="49" fontId="19" fillId="9" borderId="415">
      <alignment horizontal="center" vertical="center"/>
    </xf>
    <xf numFmtId="0" fontId="13" fillId="9" borderId="407">
      <alignment horizontal="right" wrapText="1"/>
      <protection hidden="1"/>
    </xf>
    <xf numFmtId="49" fontId="19" fillId="9" borderId="413">
      <alignment horizontal="center"/>
    </xf>
    <xf numFmtId="49" fontId="19" fillId="9" borderId="413">
      <alignment horizontal="center"/>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166" fontId="14" fillId="11" borderId="412">
      <alignment vertical="center"/>
    </xf>
    <xf numFmtId="0" fontId="14" fillId="0" borderId="0"/>
    <xf numFmtId="1" fontId="14" fillId="29" borderId="191" applyNumberFormat="0">
      <alignment vertical="center"/>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0" fontId="13" fillId="9" borderId="407">
      <alignment horizontal="right" wrapText="1"/>
      <protection hidden="1"/>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2" fontId="45" fillId="2" borderId="407">
      <alignment vertical="center"/>
      <protection locked="0"/>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176"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0" fontId="30" fillId="3" borderId="416">
      <alignment horizont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45"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34"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172" fontId="79" fillId="0" borderId="407">
      <alignment vertical="center"/>
    </xf>
    <xf numFmtId="38" fontId="82" fillId="0" borderId="0"/>
    <xf numFmtId="38" fontId="83" fillId="0" borderId="0"/>
    <xf numFmtId="38" fontId="84" fillId="0" borderId="0"/>
    <xf numFmtId="38" fontId="85"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4" fillId="0" borderId="0"/>
    <xf numFmtId="167" fontId="14" fillId="0" borderId="0"/>
    <xf numFmtId="167" fontId="14" fillId="0" borderId="0"/>
    <xf numFmtId="167" fontId="14" fillId="0" borderId="0"/>
    <xf numFmtId="0" fontId="14" fillId="0" borderId="0"/>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0" fontId="13" fillId="0" borderId="417">
      <alignment horizontal="left" vertical="center" wrapText="1" indent="1"/>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172" fontId="45" fillId="30" borderId="407">
      <alignment vertical="center"/>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0" fontId="27" fillId="0" borderId="407">
      <alignment vertical="center" wrapText="1"/>
    </xf>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9" fontId="36" fillId="0" borderId="428">
      <alignment horizontal="center"/>
    </xf>
    <xf numFmtId="166" fontId="16" fillId="0" borderId="444">
      <alignment vertical="center"/>
    </xf>
    <xf numFmtId="49" fontId="19" fillId="9" borderId="445">
      <alignment horizontal="center"/>
    </xf>
    <xf numFmtId="49" fontId="19" fillId="9" borderId="443">
      <alignment horizontal="center" vertical="center"/>
    </xf>
    <xf numFmtId="166" fontId="16" fillId="7" borderId="443">
      <alignment vertical="center"/>
      <protection locked="0"/>
    </xf>
    <xf numFmtId="166" fontId="16" fillId="10" borderId="444">
      <alignment vertical="center"/>
      <protection locked="0"/>
    </xf>
    <xf numFmtId="166" fontId="16" fillId="14" borderId="446">
      <alignment horizontal="right" vertical="center"/>
      <protection locked="0"/>
    </xf>
    <xf numFmtId="166" fontId="17" fillId="0" borderId="444">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 fillId="7" borderId="443">
      <alignment horizontal="center" vertical="center" wrapText="1"/>
      <protection locked="0"/>
    </xf>
    <xf numFmtId="166" fontId="16" fillId="26" borderId="444">
      <alignment vertical="center"/>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23" borderId="444">
      <alignment horizontal="left" vertical="center" indent="1"/>
    </xf>
    <xf numFmtId="166" fontId="17" fillId="23" borderId="444">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9" fontId="19" fillId="9" borderId="451">
      <alignment horizontal="center"/>
    </xf>
    <xf numFmtId="49" fontId="19" fillId="9" borderId="448">
      <alignment horizontal="center"/>
    </xf>
    <xf numFmtId="166" fontId="16" fillId="28" borderId="449">
      <alignment vertical="center"/>
    </xf>
    <xf numFmtId="171" fontId="13" fillId="0" borderId="19" applyFill="0" applyBorder="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7" fillId="23" borderId="444">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2" fontId="45" fillId="2" borderId="449">
      <alignment vertical="center"/>
      <protection locked="0"/>
    </xf>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6" fillId="0" borderId="444">
      <alignment vertical="center"/>
    </xf>
    <xf numFmtId="9" fontId="2" fillId="0" borderId="0" applyFont="0" applyFill="0" applyBorder="0" applyAlignment="0" applyProtection="0"/>
    <xf numFmtId="166" fontId="14" fillId="11" borderId="452">
      <alignment vertical="center"/>
    </xf>
    <xf numFmtId="49" fontId="19" fillId="9" borderId="454">
      <alignment horizontal="center"/>
    </xf>
    <xf numFmtId="49" fontId="19" fillId="9" borderId="450">
      <alignment horizontal="center" vertical="center"/>
    </xf>
    <xf numFmtId="166" fontId="16" fillId="7" borderId="450">
      <alignment vertical="center"/>
      <protection locked="0"/>
    </xf>
    <xf numFmtId="166" fontId="16" fillId="10" borderId="444">
      <alignment vertical="center"/>
      <protection locked="0"/>
    </xf>
    <xf numFmtId="166" fontId="16" fillId="14" borderId="455">
      <alignment horizontal="right" vertical="center"/>
      <protection locked="0"/>
    </xf>
    <xf numFmtId="166" fontId="17" fillId="0" borderId="444">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 fillId="7" borderId="450">
      <alignment horizontal="center" vertical="center" wrapText="1"/>
      <protection locked="0"/>
    </xf>
    <xf numFmtId="166" fontId="16" fillId="26" borderId="444">
      <alignment vertical="center"/>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23" borderId="444">
      <alignment horizontal="left" vertical="center" indent="1"/>
    </xf>
    <xf numFmtId="166" fontId="17" fillId="23" borderId="444">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9" fontId="19" fillId="9" borderId="454">
      <alignment horizontal="center"/>
    </xf>
    <xf numFmtId="49" fontId="19" fillId="9" borderId="454">
      <alignment horizontal="center"/>
    </xf>
    <xf numFmtId="166" fontId="16" fillId="7" borderId="444">
      <alignment vertical="center"/>
      <protection locked="0"/>
    </xf>
    <xf numFmtId="166" fontId="16" fillId="0" borderId="444">
      <alignment vertical="center"/>
    </xf>
    <xf numFmtId="166" fontId="17" fillId="0" borderId="444">
      <alignment horizontal="right" vertical="center"/>
    </xf>
    <xf numFmtId="166" fontId="16" fillId="14" borderId="455">
      <alignment horizontal="right" vertical="center"/>
      <protection locked="0"/>
    </xf>
    <xf numFmtId="166" fontId="16" fillId="10" borderId="444">
      <alignment vertical="center"/>
      <protection locked="0"/>
    </xf>
    <xf numFmtId="49" fontId="19" fillId="9" borderId="444">
      <alignment horizontal="center" vertical="center"/>
    </xf>
    <xf numFmtId="9" fontId="2" fillId="0" borderId="0" applyFont="0" applyFill="0" applyBorder="0" applyAlignment="0" applyProtection="0"/>
    <xf numFmtId="0" fontId="2" fillId="0" borderId="0"/>
    <xf numFmtId="166" fontId="14" fillId="11" borderId="456">
      <alignment vertical="center"/>
    </xf>
    <xf numFmtId="49" fontId="19" fillId="9" borderId="454">
      <alignment horizontal="center"/>
    </xf>
    <xf numFmtId="49" fontId="19" fillId="9" borderId="444">
      <alignment horizontal="center" vertical="center"/>
    </xf>
    <xf numFmtId="166" fontId="16" fillId="7" borderId="444">
      <alignment vertical="center"/>
      <protection locked="0"/>
    </xf>
    <xf numFmtId="166" fontId="16" fillId="10" borderId="444">
      <alignment vertical="center"/>
      <protection locked="0"/>
    </xf>
    <xf numFmtId="166" fontId="16" fillId="14" borderId="455">
      <alignment horizontal="right" vertical="center"/>
      <protection locked="0"/>
    </xf>
    <xf numFmtId="166" fontId="17" fillId="0" borderId="444">
      <alignment horizontal="right" vertical="center"/>
    </xf>
    <xf numFmtId="0" fontId="2" fillId="0" borderId="0"/>
    <xf numFmtId="0" fontId="2" fillId="0" borderId="0"/>
    <xf numFmtId="0" fontId="2" fillId="0" borderId="0"/>
    <xf numFmtId="49" fontId="19" fillId="9" borderId="454">
      <alignment horizont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6" fillId="0" borderId="444">
      <alignment vertical="center"/>
    </xf>
    <xf numFmtId="9" fontId="2" fillId="0" borderId="0" applyFont="0" applyFill="0" applyBorder="0" applyAlignment="0" applyProtection="0"/>
    <xf numFmtId="9" fontId="2" fillId="0" borderId="0" applyFont="0" applyFill="0" applyBorder="0" applyAlignment="0" applyProtection="0"/>
    <xf numFmtId="0" fontId="22" fillId="7" borderId="444">
      <alignment horizontal="center" vertical="center" wrapText="1"/>
      <protection locked="0"/>
    </xf>
    <xf numFmtId="0" fontId="2" fillId="0" borderId="0"/>
    <xf numFmtId="0" fontId="22" fillId="7" borderId="444">
      <alignment horizontal="center" vertical="center" wrapText="1"/>
      <protection locked="0"/>
    </xf>
    <xf numFmtId="43" fontId="2" fillId="0" borderId="0" applyFont="0" applyFill="0" applyBorder="0" applyAlignment="0" applyProtection="0"/>
    <xf numFmtId="49" fontId="19" fillId="9" borderId="454">
      <alignment horizontal="center"/>
    </xf>
    <xf numFmtId="49" fontId="19" fillId="9" borderId="444">
      <alignment horizontal="center" vertical="center"/>
    </xf>
    <xf numFmtId="166" fontId="16" fillId="7" borderId="444">
      <alignment vertical="center"/>
      <protection locked="0"/>
    </xf>
    <xf numFmtId="166" fontId="14" fillId="11" borderId="452">
      <alignment vertical="center"/>
    </xf>
    <xf numFmtId="0" fontId="16" fillId="23" borderId="444">
      <alignment horizontal="left" vertical="center" indent="1"/>
    </xf>
    <xf numFmtId="166" fontId="17" fillId="23" borderId="444">
      <alignment horizontal="right" vertical="center"/>
    </xf>
    <xf numFmtId="166" fontId="16" fillId="0" borderId="453">
      <alignment vertical="center"/>
    </xf>
    <xf numFmtId="166" fontId="16" fillId="0" borderId="453">
      <alignment vertical="center"/>
    </xf>
    <xf numFmtId="166" fontId="16" fillId="0" borderId="453">
      <alignment vertical="center"/>
    </xf>
    <xf numFmtId="166" fontId="17" fillId="0" borderId="453">
      <alignment horizontal="right" vertical="center"/>
    </xf>
    <xf numFmtId="166" fontId="17" fillId="0" borderId="453">
      <alignment horizontal="right" vertical="center"/>
    </xf>
    <xf numFmtId="166" fontId="17" fillId="0" borderId="453">
      <alignment horizontal="right" vertical="center"/>
    </xf>
    <xf numFmtId="0" fontId="22" fillId="7" borderId="444">
      <alignment horizontal="center" vertical="center" wrapText="1"/>
      <protection locked="0"/>
    </xf>
    <xf numFmtId="0" fontId="22" fillId="7" borderId="444">
      <alignment horizontal="center" vertical="center" wrapText="1"/>
      <protection locked="0"/>
    </xf>
    <xf numFmtId="0" fontId="22" fillId="7" borderId="444">
      <alignment horizontal="center" vertical="center" wrapText="1"/>
      <protection locked="0"/>
    </xf>
    <xf numFmtId="0" fontId="22" fillId="7" borderId="444">
      <alignment horizontal="center" vertical="center" wrapText="1"/>
      <protection locked="0"/>
    </xf>
    <xf numFmtId="0" fontId="22" fillId="7" borderId="444">
      <alignment horizontal="center" vertical="center" wrapText="1"/>
      <protection locked="0"/>
    </xf>
    <xf numFmtId="0" fontId="22" fillId="7" borderId="444">
      <alignment horizontal="center" vertical="center" wrapText="1"/>
      <protection locked="0"/>
    </xf>
    <xf numFmtId="166" fontId="16" fillId="7" borderId="444">
      <alignment vertical="center"/>
      <protection locked="0"/>
    </xf>
    <xf numFmtId="166" fontId="16" fillId="7" borderId="444">
      <alignment vertical="center"/>
      <protection locked="0"/>
    </xf>
    <xf numFmtId="166" fontId="16" fillId="7" borderId="444">
      <alignment vertical="center"/>
      <protection locked="0"/>
    </xf>
    <xf numFmtId="166" fontId="16" fillId="7" borderId="444">
      <alignment vertical="center"/>
      <protection locked="0"/>
    </xf>
    <xf numFmtId="166" fontId="16" fillId="7" borderId="444">
      <alignment vertical="center"/>
      <protection locked="0"/>
    </xf>
    <xf numFmtId="166" fontId="16" fillId="14" borderId="455">
      <alignment horizontal="right" vertical="center"/>
      <protection locked="0"/>
    </xf>
    <xf numFmtId="166" fontId="16" fillId="14" borderId="455">
      <alignment horizontal="right" vertical="center"/>
      <protection locked="0"/>
    </xf>
    <xf numFmtId="166" fontId="16" fillId="14" borderId="455">
      <alignment horizontal="right" vertical="center"/>
      <protection locked="0"/>
    </xf>
    <xf numFmtId="166" fontId="16" fillId="14" borderId="455">
      <alignment horizontal="right" vertical="center"/>
      <protection locked="0"/>
    </xf>
    <xf numFmtId="166" fontId="16" fillId="14" borderId="455">
      <alignment horizontal="right" vertical="center"/>
      <protection locked="0"/>
    </xf>
    <xf numFmtId="166" fontId="16" fillId="14" borderId="455">
      <alignment horizontal="right" vertical="center"/>
      <protection locked="0"/>
    </xf>
    <xf numFmtId="166" fontId="16" fillId="10" borderId="444">
      <alignment vertical="center"/>
      <protection locked="0"/>
    </xf>
    <xf numFmtId="166" fontId="16" fillId="10" borderId="444">
      <alignment vertical="center"/>
      <protection locked="0"/>
    </xf>
    <xf numFmtId="166" fontId="16" fillId="26" borderId="444">
      <alignment vertical="center"/>
      <protection locked="0"/>
    </xf>
    <xf numFmtId="49" fontId="19" fillId="9" borderId="454">
      <alignment horizontal="center"/>
    </xf>
    <xf numFmtId="49" fontId="19" fillId="9" borderId="454">
      <alignment horizontal="center"/>
    </xf>
    <xf numFmtId="49" fontId="19" fillId="9" borderId="454">
      <alignment horizontal="center"/>
    </xf>
    <xf numFmtId="49" fontId="19" fillId="9" borderId="454">
      <alignment horizontal="center"/>
    </xf>
    <xf numFmtId="49" fontId="19" fillId="9" borderId="454">
      <alignment horizontal="center"/>
    </xf>
    <xf numFmtId="49" fontId="19" fillId="9" borderId="454">
      <alignment horizontal="center"/>
    </xf>
    <xf numFmtId="166" fontId="14" fillId="11" borderId="452">
      <alignment vertical="center"/>
    </xf>
    <xf numFmtId="166" fontId="14" fillId="11" borderId="452">
      <alignment vertical="center"/>
    </xf>
    <xf numFmtId="166" fontId="14" fillId="11" borderId="452">
      <alignment vertical="center"/>
    </xf>
    <xf numFmtId="166" fontId="14" fillId="11" borderId="452">
      <alignment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43" fontId="2" fillId="0" borderId="0" applyFont="0" applyFill="0" applyBorder="0" applyAlignment="0" applyProtection="0"/>
    <xf numFmtId="0" fontId="13" fillId="9" borderId="453">
      <alignment horizontal="right" wrapText="1"/>
      <protection hidden="1"/>
    </xf>
    <xf numFmtId="166" fontId="16" fillId="26" borderId="453">
      <alignment vertical="center"/>
      <protection locked="0"/>
    </xf>
    <xf numFmtId="0" fontId="13" fillId="9" borderId="453">
      <alignment horizontal="right" wrapText="1"/>
      <protection hidden="1"/>
    </xf>
    <xf numFmtId="49" fontId="19" fillId="9" borderId="454">
      <alignment horizontal="center"/>
    </xf>
    <xf numFmtId="166" fontId="17" fillId="0" borderId="444">
      <alignment horizontal="right" vertical="center"/>
    </xf>
    <xf numFmtId="166" fontId="16" fillId="0" borderId="444">
      <alignment vertical="center"/>
    </xf>
    <xf numFmtId="166" fontId="16" fillId="0" borderId="444">
      <alignment vertical="center"/>
    </xf>
    <xf numFmtId="166" fontId="16" fillId="14" borderId="455">
      <alignment horizontal="right" vertical="center"/>
      <protection locked="0"/>
    </xf>
    <xf numFmtId="166" fontId="17" fillId="0" borderId="444">
      <alignment horizontal="right" vertical="center"/>
    </xf>
    <xf numFmtId="166" fontId="16" fillId="0" borderId="444">
      <alignment vertical="center"/>
    </xf>
    <xf numFmtId="166" fontId="16" fillId="7" borderId="444">
      <alignment vertical="center"/>
      <protection locked="0"/>
    </xf>
    <xf numFmtId="166" fontId="14" fillId="11" borderId="452">
      <alignment vertical="center"/>
    </xf>
    <xf numFmtId="166" fontId="14" fillId="11" borderId="452">
      <alignment vertical="center"/>
    </xf>
    <xf numFmtId="166" fontId="16" fillId="14" borderId="455">
      <alignment horizontal="right" vertical="center"/>
      <protection locked="0"/>
    </xf>
    <xf numFmtId="166" fontId="16" fillId="14" borderId="455">
      <alignment horizontal="right" vertical="center"/>
      <protection locked="0"/>
    </xf>
    <xf numFmtId="172" fontId="45" fillId="2" borderId="444">
      <alignment vertical="center"/>
      <protection locked="0"/>
    </xf>
    <xf numFmtId="172" fontId="45" fillId="2" borderId="444">
      <alignment vertical="center"/>
      <protection locked="0"/>
    </xf>
    <xf numFmtId="49" fontId="19" fillId="9" borderId="453">
      <alignment horizontal="center" vertical="center"/>
    </xf>
    <xf numFmtId="166" fontId="16" fillId="0" borderId="444">
      <alignment vertical="center"/>
    </xf>
    <xf numFmtId="166" fontId="17" fillId="0" borderId="444">
      <alignment horizontal="right" vertical="center"/>
    </xf>
    <xf numFmtId="166" fontId="17" fillId="0" borderId="444">
      <alignment horizontal="righ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0" fontId="22" fillId="7" borderId="444">
      <alignment horizontal="center" vertical="center" wrapText="1"/>
      <protection locked="0"/>
    </xf>
    <xf numFmtId="172" fontId="34" fillId="0" borderId="453">
      <alignment vertical="center" shrinkToFit="1"/>
    </xf>
    <xf numFmtId="166" fontId="16" fillId="14" borderId="455">
      <alignment horizontal="right" vertical="center"/>
      <protection locked="0"/>
    </xf>
    <xf numFmtId="0" fontId="27" fillId="0" borderId="453">
      <alignment vertical="center" wrapText="1"/>
    </xf>
    <xf numFmtId="166" fontId="16" fillId="10" borderId="453">
      <alignment vertical="center"/>
      <protection locked="0"/>
    </xf>
    <xf numFmtId="172" fontId="45" fillId="3" borderId="453" applyFont="0">
      <alignment vertical="center"/>
    </xf>
    <xf numFmtId="172" fontId="34" fillId="0" borderId="453">
      <alignment vertical="center" shrinkToFit="1"/>
    </xf>
    <xf numFmtId="166" fontId="16" fillId="10" borderId="444">
      <alignment vertical="center"/>
      <protection locked="0"/>
    </xf>
    <xf numFmtId="172" fontId="34" fillId="0" borderId="453">
      <alignment vertical="center" shrinkToFit="1"/>
    </xf>
    <xf numFmtId="49" fontId="19" fillId="9" borderId="454">
      <alignment horizontal="center"/>
    </xf>
    <xf numFmtId="0" fontId="13" fillId="9" borderId="453">
      <alignment horizontal="right" wrapText="1"/>
      <protection hidden="1"/>
    </xf>
    <xf numFmtId="172" fontId="45" fillId="3" borderId="453" applyFont="0">
      <alignment vertical="center"/>
    </xf>
    <xf numFmtId="49" fontId="19" fillId="9" borderId="454">
      <alignment horizontal="center"/>
    </xf>
    <xf numFmtId="49" fontId="19" fillId="9" borderId="454">
      <alignment horizontal="center"/>
    </xf>
    <xf numFmtId="49" fontId="19" fillId="9" borderId="454">
      <alignment horizontal="center"/>
    </xf>
    <xf numFmtId="172" fontId="45" fillId="3" borderId="453" applyFont="0">
      <alignment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49" fontId="19" fillId="9" borderId="453">
      <alignment horizontal="center" vertical="center"/>
    </xf>
    <xf numFmtId="172" fontId="45" fillId="2" borderId="453">
      <alignment vertical="center"/>
      <protection locked="0"/>
    </xf>
    <xf numFmtId="172" fontId="34" fillId="0" borderId="453">
      <alignment vertical="center" shrinkToFit="1"/>
    </xf>
    <xf numFmtId="0" fontId="27" fillId="0" borderId="453">
      <alignment vertical="center" wrapText="1"/>
    </xf>
    <xf numFmtId="49" fontId="19" fillId="9" borderId="453">
      <alignment horizontal="center" vertical="center"/>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0" fontId="13" fillId="9" borderId="453">
      <alignment horizontal="right" wrapText="1"/>
      <protection hidden="1"/>
    </xf>
    <xf numFmtId="166" fontId="16" fillId="10" borderId="453">
      <alignment vertical="center"/>
      <protection locked="0"/>
    </xf>
    <xf numFmtId="49" fontId="19" fillId="9" borderId="453">
      <alignment horizontal="center" vertical="center"/>
    </xf>
    <xf numFmtId="49" fontId="19" fillId="9" borderId="454">
      <alignment horizontal="center"/>
    </xf>
    <xf numFmtId="49" fontId="19" fillId="9" borderId="454">
      <alignment horizontal="center"/>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2" borderId="453">
      <alignment vertical="center"/>
      <protection locked="0"/>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45" fillId="0" borderId="453">
      <alignment vertical="center"/>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34" fillId="0" borderId="453">
      <alignment vertical="center" shrinkToFit="1"/>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172" fontId="45" fillId="3" borderId="453" applyFont="0">
      <alignment vertical="center"/>
    </xf>
    <xf numFmtId="49" fontId="19" fillId="9" borderId="453">
      <alignment horizontal="center" vertical="center"/>
    </xf>
    <xf numFmtId="166" fontId="16" fillId="7" borderId="453">
      <alignment vertical="center"/>
      <protection locked="0"/>
    </xf>
    <xf numFmtId="0" fontId="27" fillId="0" borderId="453">
      <alignment vertical="center" wrapText="1"/>
    </xf>
    <xf numFmtId="172" fontId="34" fillId="0" borderId="453">
      <alignment vertical="center" shrinkToFit="1"/>
    </xf>
    <xf numFmtId="172" fontId="45" fillId="3" borderId="453" applyFont="0">
      <alignment vertical="center"/>
    </xf>
    <xf numFmtId="0" fontId="16" fillId="23" borderId="453">
      <alignment horizontal="left" vertical="center" indent="1"/>
    </xf>
    <xf numFmtId="166" fontId="14" fillId="11" borderId="452">
      <alignment vertical="center"/>
    </xf>
    <xf numFmtId="49" fontId="19" fillId="9" borderId="454">
      <alignment horizontal="center"/>
    </xf>
    <xf numFmtId="172" fontId="45" fillId="0" borderId="453">
      <alignment vertical="center"/>
    </xf>
    <xf numFmtId="0" fontId="13" fillId="9" borderId="453">
      <alignment horizontal="right" wrapText="1"/>
      <protection hidden="1"/>
    </xf>
    <xf numFmtId="49" fontId="19" fillId="9" borderId="453">
      <alignment horizontal="center" vertical="center"/>
    </xf>
    <xf numFmtId="49" fontId="19" fillId="9" borderId="454">
      <alignment horizontal="center"/>
    </xf>
    <xf numFmtId="0" fontId="13" fillId="9" borderId="453">
      <alignment horizontal="right" wrapText="1"/>
      <protection hidden="1"/>
    </xf>
    <xf numFmtId="166" fontId="16" fillId="14" borderId="455">
      <alignment horizontal="right" vertical="center"/>
      <protection locked="0"/>
    </xf>
    <xf numFmtId="172" fontId="45" fillId="0" borderId="453">
      <alignment vertical="center"/>
    </xf>
    <xf numFmtId="166" fontId="16" fillId="0" borderId="453">
      <alignment vertical="center"/>
    </xf>
    <xf numFmtId="49" fontId="19" fillId="9" borderId="454">
      <alignment horizontal="center"/>
    </xf>
    <xf numFmtId="49" fontId="19" fillId="9" borderId="454">
      <alignment horizontal="center"/>
    </xf>
    <xf numFmtId="166" fontId="16" fillId="14" borderId="455">
      <alignment horizontal="right" vertical="center"/>
      <protection locked="0"/>
    </xf>
    <xf numFmtId="49" fontId="19" fillId="9" borderId="454">
      <alignment horizontal="center"/>
    </xf>
    <xf numFmtId="172" fontId="45" fillId="3" borderId="453" applyFont="0">
      <alignment vertical="center"/>
    </xf>
    <xf numFmtId="166" fontId="16" fillId="0" borderId="453">
      <alignment vertical="center"/>
    </xf>
    <xf numFmtId="166" fontId="16" fillId="14" borderId="455">
      <alignment horizontal="right" vertical="center"/>
      <protection locked="0"/>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0" fontId="27" fillId="0" borderId="453">
      <alignment vertical="center" wrapText="1"/>
    </xf>
    <xf numFmtId="166" fontId="16" fillId="0" borderId="444">
      <alignment vertical="center"/>
    </xf>
    <xf numFmtId="49" fontId="19" fillId="9" borderId="454">
      <alignment horizontal="center"/>
    </xf>
    <xf numFmtId="166" fontId="16" fillId="7" borderId="453">
      <alignment vertical="center"/>
      <protection locked="0"/>
    </xf>
    <xf numFmtId="166" fontId="16" fillId="10" borderId="444">
      <alignment vertical="center"/>
      <protection locked="0"/>
    </xf>
    <xf numFmtId="166" fontId="16" fillId="14" borderId="455">
      <alignment horizontal="right" vertical="center"/>
      <protection locked="0"/>
    </xf>
    <xf numFmtId="166" fontId="17" fillId="0" borderId="444">
      <alignment horizontal="right" vertical="center"/>
    </xf>
    <xf numFmtId="0" fontId="22" fillId="7" borderId="453">
      <alignment horizontal="center" vertical="center" wrapText="1"/>
      <protection locked="0"/>
    </xf>
    <xf numFmtId="166" fontId="16" fillId="14" borderId="455">
      <alignment horizontal="right" vertical="center"/>
      <protection locked="0"/>
    </xf>
    <xf numFmtId="166" fontId="17" fillId="0" borderId="453">
      <alignment horizontal="right" vertical="center"/>
    </xf>
    <xf numFmtId="49" fontId="19" fillId="9" borderId="453">
      <alignment horizontal="center" vertical="center"/>
    </xf>
    <xf numFmtId="172" fontId="45" fillId="2" borderId="453">
      <alignment vertical="center"/>
      <protection locked="0"/>
    </xf>
    <xf numFmtId="172" fontId="45" fillId="3" borderId="453" applyFont="0">
      <alignment vertical="center"/>
    </xf>
    <xf numFmtId="0" fontId="22" fillId="7" borderId="453">
      <alignment horizontal="center" vertical="center" wrapText="1"/>
      <protection locked="0"/>
    </xf>
    <xf numFmtId="166" fontId="17" fillId="0" borderId="453">
      <alignment horizontal="right" vertical="center"/>
    </xf>
    <xf numFmtId="166" fontId="16" fillId="0" borderId="453">
      <alignment vertical="center"/>
    </xf>
    <xf numFmtId="49" fontId="19" fillId="9" borderId="454">
      <alignment horizontal="center"/>
    </xf>
    <xf numFmtId="166" fontId="16" fillId="7" borderId="453">
      <alignment vertical="center"/>
      <protection locked="0"/>
    </xf>
    <xf numFmtId="0" fontId="27" fillId="0" borderId="453">
      <alignment vertical="center" wrapText="1"/>
    </xf>
    <xf numFmtId="166" fontId="16" fillId="7" borderId="453">
      <alignment vertical="center"/>
      <protection locked="0"/>
    </xf>
    <xf numFmtId="166" fontId="16" fillId="7" borderId="453">
      <alignment vertical="center"/>
      <protection locked="0"/>
    </xf>
    <xf numFmtId="166" fontId="16" fillId="0" borderId="444">
      <alignment vertical="center"/>
    </xf>
    <xf numFmtId="49" fontId="19" fillId="9" borderId="453">
      <alignment horizontal="center" vertical="center"/>
    </xf>
    <xf numFmtId="166" fontId="16" fillId="14" borderId="455">
      <alignment horizontal="right" vertical="center"/>
      <protection locked="0"/>
    </xf>
    <xf numFmtId="49" fontId="19" fillId="9" borderId="453">
      <alignment horizontal="center" vertical="center"/>
    </xf>
    <xf numFmtId="0" fontId="22" fillId="7" borderId="453">
      <alignment horizontal="center" vertical="center" wrapText="1"/>
      <protection locked="0"/>
    </xf>
    <xf numFmtId="166" fontId="14" fillId="11" borderId="452">
      <alignment vertical="center"/>
    </xf>
    <xf numFmtId="0" fontId="13" fillId="9" borderId="453">
      <alignment horizontal="right" wrapText="1"/>
      <protection hidden="1"/>
    </xf>
    <xf numFmtId="49" fontId="19" fillId="9" borderId="454">
      <alignment horizontal="center"/>
    </xf>
    <xf numFmtId="49" fontId="19" fillId="9" borderId="444">
      <alignment horizontal="center" vertical="center"/>
    </xf>
    <xf numFmtId="166" fontId="16" fillId="7" borderId="444">
      <alignment vertical="center"/>
      <protection locked="0"/>
    </xf>
    <xf numFmtId="166" fontId="16" fillId="10" borderId="444">
      <alignment vertical="center"/>
      <protection locked="0"/>
    </xf>
    <xf numFmtId="166" fontId="16" fillId="14" borderId="455">
      <alignment horizontal="right" vertical="center"/>
      <protection locked="0"/>
    </xf>
    <xf numFmtId="166" fontId="17" fillId="0" borderId="444">
      <alignment horizontal="right" vertical="center"/>
    </xf>
    <xf numFmtId="166" fontId="17" fillId="0" borderId="453">
      <alignment horizontal="right" vertical="center"/>
    </xf>
    <xf numFmtId="166" fontId="16" fillId="14" borderId="455">
      <alignment horizontal="right" vertical="center"/>
      <protection locked="0"/>
    </xf>
    <xf numFmtId="166" fontId="16" fillId="0" borderId="453">
      <alignment vertical="center"/>
    </xf>
    <xf numFmtId="172" fontId="45" fillId="2" borderId="453">
      <alignment vertical="center"/>
      <protection locked="0"/>
    </xf>
    <xf numFmtId="49" fontId="19" fillId="9" borderId="454">
      <alignment horizontal="center"/>
    </xf>
    <xf numFmtId="166" fontId="16" fillId="7" borderId="453">
      <alignment vertical="center"/>
      <protection locked="0"/>
    </xf>
    <xf numFmtId="166" fontId="14" fillId="11" borderId="452">
      <alignment vertical="center"/>
    </xf>
    <xf numFmtId="166" fontId="16" fillId="10" borderId="453">
      <alignment vertical="center"/>
      <protection locked="0"/>
    </xf>
    <xf numFmtId="166" fontId="16" fillId="0" borderId="453">
      <alignment vertical="center"/>
    </xf>
    <xf numFmtId="166" fontId="14" fillId="11" borderId="452">
      <alignment vertical="center"/>
    </xf>
    <xf numFmtId="166" fontId="17" fillId="0" borderId="453">
      <alignment horizontal="right" vertical="center"/>
    </xf>
    <xf numFmtId="49" fontId="19" fillId="9" borderId="454">
      <alignment horizontal="center"/>
    </xf>
    <xf numFmtId="172" fontId="45" fillId="2" borderId="453">
      <alignment vertical="center"/>
      <protection locked="0"/>
    </xf>
    <xf numFmtId="166" fontId="16" fillId="10" borderId="453">
      <alignment vertical="center"/>
      <protection locked="0"/>
    </xf>
    <xf numFmtId="0" fontId="22" fillId="7" borderId="444">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166" fontId="16" fillId="14" borderId="455">
      <alignment horizontal="right" vertical="center"/>
      <protection locked="0"/>
    </xf>
    <xf numFmtId="166" fontId="16" fillId="7" borderId="453">
      <alignment vertical="center"/>
      <protection locked="0"/>
    </xf>
    <xf numFmtId="166" fontId="14" fillId="11" borderId="452">
      <alignment vertical="center"/>
    </xf>
    <xf numFmtId="49" fontId="19" fillId="9" borderId="453">
      <alignment horizontal="center" vertical="center"/>
    </xf>
    <xf numFmtId="49" fontId="19" fillId="9" borderId="453">
      <alignment horizontal="center" vertical="center"/>
    </xf>
    <xf numFmtId="49" fontId="19" fillId="9" borderId="454">
      <alignment horizontal="center"/>
    </xf>
    <xf numFmtId="166" fontId="16" fillId="0" borderId="453">
      <alignment vertical="center"/>
    </xf>
    <xf numFmtId="166" fontId="16" fillId="14" borderId="455">
      <alignment horizontal="right" vertical="center"/>
      <protection locked="0"/>
    </xf>
    <xf numFmtId="0" fontId="22" fillId="7" borderId="453">
      <alignment horizontal="center" vertical="center" wrapText="1"/>
      <protection locked="0"/>
    </xf>
    <xf numFmtId="49" fontId="19" fillId="9" borderId="454">
      <alignment horizontal="center"/>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172" fontId="45" fillId="2" borderId="453">
      <alignment vertical="center"/>
      <protection locked="0"/>
    </xf>
    <xf numFmtId="166" fontId="16" fillId="10" borderId="453">
      <alignment vertical="center"/>
      <protection locked="0"/>
    </xf>
    <xf numFmtId="172" fontId="45" fillId="3" borderId="453" applyFont="0">
      <alignment vertical="center"/>
    </xf>
    <xf numFmtId="172" fontId="45" fillId="3" borderId="453" applyFont="0">
      <alignment vertical="center"/>
    </xf>
    <xf numFmtId="0" fontId="13" fillId="9" borderId="453">
      <alignment horizontal="right" wrapText="1"/>
      <protection hidden="1"/>
    </xf>
    <xf numFmtId="172" fontId="45" fillId="2" borderId="453">
      <alignment vertical="center"/>
      <protection locked="0"/>
    </xf>
    <xf numFmtId="166" fontId="16" fillId="0" borderId="453">
      <alignment vertical="center"/>
    </xf>
    <xf numFmtId="172" fontId="45" fillId="3" borderId="453" applyFont="0">
      <alignment vertical="center"/>
    </xf>
    <xf numFmtId="166" fontId="16" fillId="14" borderId="455">
      <alignment horizontal="right" vertical="center"/>
      <protection locked="0"/>
    </xf>
    <xf numFmtId="166" fontId="16" fillId="7" borderId="453">
      <alignment vertical="center"/>
      <protection locked="0"/>
    </xf>
    <xf numFmtId="172" fontId="45" fillId="2" borderId="453">
      <alignment vertical="center"/>
      <protection locked="0"/>
    </xf>
    <xf numFmtId="0" fontId="27" fillId="0" borderId="453">
      <alignment vertical="center" wrapText="1"/>
    </xf>
    <xf numFmtId="166" fontId="16" fillId="14" borderId="455">
      <alignment horizontal="right" vertical="center"/>
      <protection locked="0"/>
    </xf>
    <xf numFmtId="166" fontId="16" fillId="7" borderId="453">
      <alignment vertical="center"/>
      <protection locked="0"/>
    </xf>
    <xf numFmtId="172" fontId="45" fillId="0" borderId="453">
      <alignment vertical="center"/>
    </xf>
    <xf numFmtId="0" fontId="13" fillId="9" borderId="453">
      <alignment horizontal="right" wrapText="1"/>
      <protection hidden="1"/>
    </xf>
    <xf numFmtId="0" fontId="27" fillId="0" borderId="453">
      <alignment vertical="center" wrapText="1"/>
    </xf>
    <xf numFmtId="49" fontId="19" fillId="9" borderId="454">
      <alignment horizontal="center"/>
    </xf>
    <xf numFmtId="0" fontId="13" fillId="9" borderId="453">
      <alignment horizontal="right" wrapText="1"/>
      <protection hidden="1"/>
    </xf>
    <xf numFmtId="0" fontId="22" fillId="7" borderId="453">
      <alignment horizontal="center" vertical="center" wrapText="1"/>
      <protection locked="0"/>
    </xf>
    <xf numFmtId="49" fontId="19" fillId="9" borderId="453">
      <alignment horizontal="center" vertical="center"/>
    </xf>
    <xf numFmtId="172" fontId="45" fillId="3" borderId="453" applyFont="0">
      <alignment vertical="center"/>
    </xf>
    <xf numFmtId="172" fontId="45" fillId="2" borderId="453">
      <alignment vertical="center"/>
      <protection locked="0"/>
    </xf>
    <xf numFmtId="166" fontId="16" fillId="14" borderId="455">
      <alignment horizontal="right" vertical="center"/>
      <protection locked="0"/>
    </xf>
    <xf numFmtId="49" fontId="19" fillId="9" borderId="454">
      <alignment horizontal="center"/>
    </xf>
    <xf numFmtId="0" fontId="27" fillId="0" borderId="453">
      <alignment vertical="center" wrapText="1"/>
    </xf>
    <xf numFmtId="166" fontId="14" fillId="11" borderId="452">
      <alignment vertical="center"/>
    </xf>
    <xf numFmtId="166" fontId="16" fillId="14" borderId="455">
      <alignment horizontal="right" vertical="center"/>
      <protection locked="0"/>
    </xf>
    <xf numFmtId="0" fontId="27" fillId="0" borderId="453">
      <alignment vertical="center" wrapText="1"/>
    </xf>
    <xf numFmtId="49" fontId="19" fillId="9" borderId="454">
      <alignment horizontal="center"/>
    </xf>
    <xf numFmtId="166" fontId="16" fillId="0" borderId="453">
      <alignment vertical="center"/>
    </xf>
    <xf numFmtId="172" fontId="45" fillId="0" borderId="453">
      <alignment vertical="center"/>
    </xf>
    <xf numFmtId="166" fontId="17" fillId="0" borderId="453">
      <alignment horizontal="right" vertical="center"/>
    </xf>
    <xf numFmtId="172" fontId="34" fillId="0" borderId="453">
      <alignment vertical="center" shrinkToFit="1"/>
    </xf>
    <xf numFmtId="172" fontId="45" fillId="0" borderId="453">
      <alignment vertical="center"/>
    </xf>
    <xf numFmtId="166" fontId="16" fillId="10" borderId="453">
      <alignment vertical="center"/>
      <protection locked="0"/>
    </xf>
    <xf numFmtId="166" fontId="16" fillId="7" borderId="453">
      <alignment vertical="center"/>
      <protection locked="0"/>
    </xf>
    <xf numFmtId="166" fontId="17" fillId="0" borderId="453">
      <alignment horizontal="right" vertical="center"/>
    </xf>
    <xf numFmtId="172" fontId="45" fillId="2" borderId="453">
      <alignment vertical="center"/>
      <protection locked="0"/>
    </xf>
    <xf numFmtId="49" fontId="19" fillId="9" borderId="453">
      <alignment horizontal="center" vertical="center"/>
    </xf>
    <xf numFmtId="0" fontId="22" fillId="7" borderId="453">
      <alignment horizontal="center" vertical="center" wrapText="1"/>
      <protection locked="0"/>
    </xf>
    <xf numFmtId="172" fontId="45" fillId="3" borderId="453" applyFont="0">
      <alignment vertical="center"/>
    </xf>
    <xf numFmtId="166" fontId="16" fillId="26" borderId="453">
      <alignment vertical="center"/>
      <protection locked="0"/>
    </xf>
    <xf numFmtId="166" fontId="14" fillId="11" borderId="452">
      <alignment vertical="center"/>
    </xf>
    <xf numFmtId="166" fontId="14" fillId="11" borderId="452">
      <alignment vertical="center"/>
    </xf>
    <xf numFmtId="0" fontId="22" fillId="7" borderId="453">
      <alignment horizontal="center" vertical="center" wrapText="1"/>
      <protection locked="0"/>
    </xf>
    <xf numFmtId="0" fontId="16" fillId="23" borderId="453">
      <alignment horizontal="left" vertical="center" indent="1"/>
    </xf>
    <xf numFmtId="166" fontId="17" fillId="23" borderId="453">
      <alignment horizontal="right" vertical="center"/>
    </xf>
    <xf numFmtId="49" fontId="19" fillId="9" borderId="454">
      <alignment horizontal="center"/>
    </xf>
    <xf numFmtId="49" fontId="19" fillId="9" borderId="453">
      <alignment horizontal="center" vertical="center"/>
    </xf>
    <xf numFmtId="0" fontId="27" fillId="0" borderId="453">
      <alignment vertical="center" wrapText="1"/>
    </xf>
    <xf numFmtId="49" fontId="19" fillId="9" borderId="454">
      <alignment horizontal="center"/>
    </xf>
    <xf numFmtId="49" fontId="19" fillId="9" borderId="453">
      <alignment horizontal="center" vertical="center"/>
    </xf>
    <xf numFmtId="172" fontId="34" fillId="0" borderId="453">
      <alignment vertical="center" shrinkToFit="1"/>
    </xf>
    <xf numFmtId="166" fontId="16" fillId="14" borderId="455">
      <alignment horizontal="right" vertical="center"/>
      <protection locked="0"/>
    </xf>
    <xf numFmtId="172" fontId="34" fillId="0" borderId="453">
      <alignment vertical="center" shrinkToFit="1"/>
    </xf>
    <xf numFmtId="172" fontId="45" fillId="0" borderId="453">
      <alignment vertical="center"/>
    </xf>
    <xf numFmtId="49" fontId="19" fillId="9" borderId="454">
      <alignment horizontal="center"/>
    </xf>
    <xf numFmtId="0" fontId="27" fillId="0" borderId="453">
      <alignment vertical="center" wrapText="1"/>
    </xf>
    <xf numFmtId="166" fontId="16" fillId="0" borderId="453">
      <alignment vertical="center"/>
    </xf>
    <xf numFmtId="166" fontId="16" fillId="10" borderId="453">
      <alignment vertical="center"/>
      <protection locked="0"/>
    </xf>
    <xf numFmtId="172" fontId="45" fillId="2" borderId="453">
      <alignment vertical="center"/>
      <protection locked="0"/>
    </xf>
    <xf numFmtId="0" fontId="13" fillId="9" borderId="453">
      <alignment horizontal="right" wrapText="1"/>
      <protection hidden="1"/>
    </xf>
    <xf numFmtId="166" fontId="16" fillId="14" borderId="455">
      <alignment horizontal="right" vertical="center"/>
      <protection locked="0"/>
    </xf>
    <xf numFmtId="49" fontId="19" fillId="9" borderId="454">
      <alignment horizontal="center"/>
    </xf>
    <xf numFmtId="166" fontId="14" fillId="11" borderId="452">
      <alignment vertical="center"/>
    </xf>
    <xf numFmtId="49" fontId="19" fillId="9" borderId="454">
      <alignment horizontal="center"/>
    </xf>
    <xf numFmtId="49" fontId="19" fillId="9" borderId="453">
      <alignment horizontal="center" vertical="center"/>
    </xf>
    <xf numFmtId="166" fontId="16" fillId="7" borderId="453">
      <alignment vertical="center"/>
      <protection locked="0"/>
    </xf>
    <xf numFmtId="166" fontId="16" fillId="10" borderId="453">
      <alignment vertical="center"/>
      <protection locked="0"/>
    </xf>
    <xf numFmtId="0" fontId="27" fillId="0" borderId="453">
      <alignment vertical="center" wrapText="1"/>
    </xf>
    <xf numFmtId="166" fontId="17" fillId="0" borderId="453">
      <alignment horizontal="right" vertical="center"/>
    </xf>
    <xf numFmtId="0" fontId="27" fillId="0" borderId="453">
      <alignment vertical="center" wrapText="1"/>
    </xf>
    <xf numFmtId="166" fontId="17" fillId="0" borderId="453">
      <alignment horizontal="right" vertical="center"/>
    </xf>
    <xf numFmtId="49" fontId="19" fillId="9" borderId="454">
      <alignment horizontal="center"/>
    </xf>
    <xf numFmtId="49" fontId="19" fillId="9" borderId="454">
      <alignment horizontal="center"/>
    </xf>
    <xf numFmtId="0" fontId="13" fillId="9" borderId="453">
      <alignment horizontal="right" wrapText="1"/>
      <protection hidden="1"/>
    </xf>
    <xf numFmtId="166" fontId="14" fillId="11" borderId="452">
      <alignment vertical="center"/>
    </xf>
    <xf numFmtId="49" fontId="19" fillId="9" borderId="454">
      <alignment horizontal="center"/>
    </xf>
    <xf numFmtId="166" fontId="14" fillId="11" borderId="452">
      <alignment vertical="center"/>
    </xf>
    <xf numFmtId="166" fontId="16" fillId="7" borderId="453">
      <alignment vertical="center"/>
      <protection locked="0"/>
    </xf>
    <xf numFmtId="172" fontId="45" fillId="0" borderId="453">
      <alignment vertical="center"/>
    </xf>
    <xf numFmtId="166" fontId="16" fillId="14" borderId="455">
      <alignment horizontal="right" vertical="center"/>
      <protection locked="0"/>
    </xf>
    <xf numFmtId="0" fontId="22" fillId="7" borderId="453">
      <alignment horizontal="center" vertical="center" wrapText="1"/>
      <protection locked="0"/>
    </xf>
    <xf numFmtId="172" fontId="34" fillId="0" borderId="453">
      <alignment vertical="center" shrinkToFit="1"/>
    </xf>
    <xf numFmtId="166" fontId="16" fillId="14" borderId="455">
      <alignment horizontal="right" vertical="center"/>
      <protection locked="0"/>
    </xf>
    <xf numFmtId="49" fontId="19" fillId="9" borderId="453">
      <alignment horizontal="center" vertical="center"/>
    </xf>
    <xf numFmtId="0" fontId="22" fillId="7" borderId="453">
      <alignment horizontal="center" vertical="center" wrapText="1"/>
      <protection locked="0"/>
    </xf>
    <xf numFmtId="0" fontId="27" fillId="0" borderId="453">
      <alignment vertical="center" wrapText="1"/>
    </xf>
    <xf numFmtId="172" fontId="45" fillId="2" borderId="453">
      <alignment vertical="center"/>
      <protection locked="0"/>
    </xf>
    <xf numFmtId="166" fontId="16" fillId="10" borderId="453">
      <alignment vertical="center"/>
      <protection locked="0"/>
    </xf>
    <xf numFmtId="172" fontId="45" fillId="0" borderId="453">
      <alignment vertical="center"/>
    </xf>
    <xf numFmtId="166" fontId="14" fillId="11" borderId="452">
      <alignment vertical="center"/>
    </xf>
    <xf numFmtId="166" fontId="16" fillId="7" borderId="453">
      <alignment vertical="center"/>
      <protection locked="0"/>
    </xf>
    <xf numFmtId="166" fontId="17" fillId="23" borderId="453">
      <alignment horizontal="right" vertical="center"/>
    </xf>
    <xf numFmtId="166" fontId="17" fillId="0" borderId="453">
      <alignment horizontal="right" vertical="center"/>
    </xf>
    <xf numFmtId="0" fontId="27" fillId="0" borderId="453">
      <alignment vertical="center" wrapText="1"/>
    </xf>
    <xf numFmtId="166" fontId="14" fillId="11" borderId="452">
      <alignment vertical="center"/>
    </xf>
    <xf numFmtId="0" fontId="27" fillId="0" borderId="453">
      <alignment vertical="center" wrapText="1"/>
    </xf>
    <xf numFmtId="172" fontId="45" fillId="0" borderId="453">
      <alignment vertical="center"/>
    </xf>
    <xf numFmtId="0" fontId="13" fillId="9" borderId="453">
      <alignment horizontal="right" wrapText="1"/>
      <protection hidden="1"/>
    </xf>
    <xf numFmtId="0" fontId="13" fillId="9" borderId="453">
      <alignment horizontal="right" wrapText="1"/>
      <protection hidden="1"/>
    </xf>
    <xf numFmtId="172" fontId="45" fillId="3" borderId="453" applyFont="0">
      <alignment vertical="center"/>
    </xf>
    <xf numFmtId="172" fontId="34" fillId="0" borderId="453">
      <alignment vertical="center" shrinkToFit="1"/>
    </xf>
    <xf numFmtId="172" fontId="34" fillId="0" borderId="453">
      <alignment vertical="center" shrinkToFit="1"/>
    </xf>
    <xf numFmtId="0" fontId="13" fillId="9" borderId="453">
      <alignment horizontal="right" wrapText="1"/>
      <protection hidden="1"/>
    </xf>
    <xf numFmtId="172" fontId="34" fillId="0" borderId="453">
      <alignment vertical="center" shrinkToFit="1"/>
    </xf>
    <xf numFmtId="0" fontId="13" fillId="9" borderId="453">
      <alignment horizontal="right" wrapText="1"/>
      <protection hidden="1"/>
    </xf>
    <xf numFmtId="49" fontId="19" fillId="9" borderId="453">
      <alignment horizontal="center" vertical="center"/>
    </xf>
    <xf numFmtId="172" fontId="45" fillId="2" borderId="453">
      <alignment vertical="center"/>
      <protection locked="0"/>
    </xf>
    <xf numFmtId="166" fontId="16" fillId="14" borderId="455">
      <alignment horizontal="right" vertical="center"/>
      <protection locked="0"/>
    </xf>
    <xf numFmtId="49" fontId="19" fillId="9" borderId="454">
      <alignment horizontal="center"/>
    </xf>
    <xf numFmtId="49" fontId="19" fillId="9" borderId="453">
      <alignment horizontal="center" vertical="center"/>
    </xf>
    <xf numFmtId="172" fontId="45" fillId="3" borderId="453" applyFont="0">
      <alignment vertical="center"/>
    </xf>
    <xf numFmtId="172" fontId="34" fillId="0" borderId="453">
      <alignment vertical="center" shrinkToFit="1"/>
    </xf>
    <xf numFmtId="172" fontId="34" fillId="0" borderId="453">
      <alignment vertical="center" shrinkToFit="1"/>
    </xf>
    <xf numFmtId="172" fontId="45" fillId="2" borderId="453">
      <alignment vertical="center"/>
      <protection locked="0"/>
    </xf>
    <xf numFmtId="172" fontId="45" fillId="3" borderId="453" applyFont="0">
      <alignment vertical="center"/>
    </xf>
    <xf numFmtId="166" fontId="16" fillId="10" borderId="453">
      <alignment vertical="center"/>
      <protection locked="0"/>
    </xf>
    <xf numFmtId="166" fontId="16" fillId="14" borderId="455">
      <alignment horizontal="right" vertical="center"/>
      <protection locked="0"/>
    </xf>
    <xf numFmtId="166" fontId="16" fillId="14" borderId="455">
      <alignment horizontal="right" vertical="center"/>
      <protection locked="0"/>
    </xf>
    <xf numFmtId="172" fontId="45" fillId="2" borderId="453">
      <alignment vertical="center"/>
      <protection locked="0"/>
    </xf>
    <xf numFmtId="0" fontId="22" fillId="7" borderId="453">
      <alignment horizontal="center" vertical="center" wrapText="1"/>
      <protection locked="0"/>
    </xf>
    <xf numFmtId="166" fontId="16" fillId="14" borderId="455">
      <alignment horizontal="right" vertical="center"/>
      <protection locked="0"/>
    </xf>
    <xf numFmtId="172" fontId="45" fillId="2" borderId="453">
      <alignment vertical="center"/>
      <protection locked="0"/>
    </xf>
    <xf numFmtId="172" fontId="34" fillId="0" borderId="453">
      <alignment vertical="center" shrinkToFit="1"/>
    </xf>
    <xf numFmtId="172" fontId="45" fillId="3" borderId="453" applyFont="0">
      <alignment vertical="center"/>
    </xf>
    <xf numFmtId="172" fontId="45" fillId="0" borderId="453">
      <alignment vertical="center"/>
    </xf>
    <xf numFmtId="166" fontId="16" fillId="14" borderId="455">
      <alignment horizontal="right" vertical="center"/>
      <protection locked="0"/>
    </xf>
    <xf numFmtId="166" fontId="16" fillId="0" borderId="453">
      <alignment vertical="center"/>
    </xf>
    <xf numFmtId="166" fontId="14" fillId="11" borderId="452">
      <alignment vertical="center"/>
    </xf>
    <xf numFmtId="49" fontId="19" fillId="9" borderId="454">
      <alignment horizontal="center"/>
    </xf>
    <xf numFmtId="49" fontId="19" fillId="9" borderId="454">
      <alignment horizontal="center"/>
    </xf>
    <xf numFmtId="49" fontId="19" fillId="9" borderId="454">
      <alignment horizontal="center"/>
    </xf>
    <xf numFmtId="166" fontId="14" fillId="11" borderId="452">
      <alignment vertical="center"/>
    </xf>
    <xf numFmtId="166" fontId="14" fillId="11" borderId="452">
      <alignment vertical="center"/>
    </xf>
    <xf numFmtId="166" fontId="16" fillId="7" borderId="453">
      <alignment vertical="center"/>
      <protection locked="0"/>
    </xf>
    <xf numFmtId="166" fontId="17" fillId="0" borderId="453">
      <alignment horizontal="right" vertical="center"/>
    </xf>
    <xf numFmtId="166" fontId="16" fillId="14" borderId="455">
      <alignment horizontal="right" vertical="center"/>
      <protection locked="0"/>
    </xf>
    <xf numFmtId="49" fontId="19" fillId="9" borderId="454">
      <alignment horizontal="center"/>
    </xf>
    <xf numFmtId="49" fontId="19" fillId="9" borderId="453">
      <alignment horizontal="center" vertical="center"/>
    </xf>
    <xf numFmtId="166" fontId="16" fillId="7" borderId="453">
      <alignment vertical="center"/>
      <protection locked="0"/>
    </xf>
    <xf numFmtId="166" fontId="16" fillId="0" borderId="453">
      <alignment vertical="center"/>
    </xf>
    <xf numFmtId="166" fontId="17" fillId="0" borderId="453">
      <alignment horizontal="right" vertical="center"/>
    </xf>
    <xf numFmtId="172" fontId="45" fillId="0" borderId="453">
      <alignment vertical="center"/>
    </xf>
    <xf numFmtId="172" fontId="45" fillId="2" borderId="453">
      <alignment vertical="center"/>
      <protection locked="0"/>
    </xf>
    <xf numFmtId="166" fontId="16" fillId="7" borderId="453">
      <alignment vertical="center"/>
      <protection locked="0"/>
    </xf>
    <xf numFmtId="166" fontId="16" fillId="14" borderId="455">
      <alignment horizontal="right" vertical="center"/>
      <protection locked="0"/>
    </xf>
    <xf numFmtId="0" fontId="22" fillId="7" borderId="453">
      <alignment horizontal="center" vertical="center" wrapText="1"/>
      <protection locked="0"/>
    </xf>
    <xf numFmtId="172" fontId="45" fillId="2" borderId="453">
      <alignment vertical="center"/>
      <protection locked="0"/>
    </xf>
    <xf numFmtId="49" fontId="19" fillId="9" borderId="454">
      <alignment horizontal="center"/>
    </xf>
    <xf numFmtId="0" fontId="22" fillId="7" borderId="453">
      <alignment horizontal="center" vertical="center" wrapText="1"/>
      <protection locked="0"/>
    </xf>
    <xf numFmtId="172" fontId="45" fillId="0" borderId="453">
      <alignment vertical="center"/>
    </xf>
    <xf numFmtId="0" fontId="22" fillId="7" borderId="453">
      <alignment horizontal="center" vertical="center" wrapText="1"/>
      <protection locked="0"/>
    </xf>
    <xf numFmtId="166" fontId="16" fillId="7" borderId="453">
      <alignment vertical="center"/>
      <protection locked="0"/>
    </xf>
    <xf numFmtId="166" fontId="16" fillId="14" borderId="455">
      <alignment horizontal="right" vertical="center"/>
      <protection locked="0"/>
    </xf>
    <xf numFmtId="166" fontId="16" fillId="7" borderId="453">
      <alignment vertical="center"/>
      <protection locked="0"/>
    </xf>
    <xf numFmtId="49" fontId="19" fillId="9" borderId="454">
      <alignment horizontal="center"/>
    </xf>
    <xf numFmtId="0" fontId="22" fillId="7" borderId="453">
      <alignment horizontal="center" vertical="center" wrapText="1"/>
      <protection locked="0"/>
    </xf>
    <xf numFmtId="172" fontId="45" fillId="0" borderId="453">
      <alignment vertical="center"/>
    </xf>
    <xf numFmtId="49" fontId="19" fillId="9" borderId="454">
      <alignment horizontal="center"/>
    </xf>
    <xf numFmtId="166" fontId="16" fillId="7" borderId="453">
      <alignment vertical="center"/>
      <protection locked="0"/>
    </xf>
    <xf numFmtId="166" fontId="16" fillId="14" borderId="455">
      <alignment horizontal="right" vertical="center"/>
      <protection locked="0"/>
    </xf>
    <xf numFmtId="49" fontId="19" fillId="9" borderId="454">
      <alignment horizontal="center"/>
    </xf>
    <xf numFmtId="172" fontId="34" fillId="0" borderId="453">
      <alignment vertical="center" shrinkToFit="1"/>
    </xf>
    <xf numFmtId="172" fontId="34" fillId="0" borderId="453">
      <alignment vertical="center" shrinkToFit="1"/>
    </xf>
    <xf numFmtId="49" fontId="19" fillId="9" borderId="453">
      <alignment horizontal="center" vertical="center"/>
    </xf>
    <xf numFmtId="0" fontId="22" fillId="7" borderId="453">
      <alignment horizontal="center" vertical="center" wrapText="1"/>
      <protection locked="0"/>
    </xf>
    <xf numFmtId="172" fontId="45" fillId="0" borderId="453">
      <alignment vertical="center"/>
    </xf>
    <xf numFmtId="166" fontId="14" fillId="11" borderId="452">
      <alignment vertical="center"/>
    </xf>
    <xf numFmtId="166" fontId="14" fillId="11" borderId="452">
      <alignment vertical="center"/>
    </xf>
    <xf numFmtId="0" fontId="13" fillId="9" borderId="453">
      <alignment horizontal="right" wrapText="1"/>
      <protection hidden="1"/>
    </xf>
    <xf numFmtId="0" fontId="22" fillId="7" borderId="453">
      <alignment horizontal="center" vertical="center" wrapText="1"/>
      <protection locked="0"/>
    </xf>
    <xf numFmtId="49" fontId="19" fillId="9" borderId="454">
      <alignment horizontal="center"/>
    </xf>
    <xf numFmtId="166" fontId="14" fillId="11" borderId="452">
      <alignment vertical="center"/>
    </xf>
    <xf numFmtId="0" fontId="27" fillId="0" borderId="453">
      <alignment vertical="center" wrapText="1"/>
    </xf>
    <xf numFmtId="0" fontId="13" fillId="9" borderId="453">
      <alignment horizontal="right" wrapText="1"/>
      <protection hidden="1"/>
    </xf>
    <xf numFmtId="0" fontId="27" fillId="0" borderId="453">
      <alignment vertical="center" wrapText="1"/>
    </xf>
    <xf numFmtId="49" fontId="19" fillId="9" borderId="454">
      <alignment horizontal="center"/>
    </xf>
    <xf numFmtId="49" fontId="19" fillId="9" borderId="454">
      <alignment horizontal="center"/>
    </xf>
    <xf numFmtId="172" fontId="34" fillId="0" borderId="453">
      <alignment vertical="center" shrinkToFit="1"/>
    </xf>
    <xf numFmtId="166" fontId="16" fillId="7" borderId="453">
      <alignment vertical="center"/>
      <protection locked="0"/>
    </xf>
    <xf numFmtId="166" fontId="16" fillId="14" borderId="455">
      <alignment horizontal="right" vertical="center"/>
      <protection locked="0"/>
    </xf>
    <xf numFmtId="166" fontId="14" fillId="11" borderId="452">
      <alignment vertical="center"/>
    </xf>
    <xf numFmtId="49" fontId="19" fillId="9" borderId="454">
      <alignment horizontal="center"/>
    </xf>
    <xf numFmtId="166" fontId="14" fillId="11" borderId="452">
      <alignment vertical="center"/>
    </xf>
    <xf numFmtId="172" fontId="34" fillId="0" borderId="453">
      <alignment vertical="center" shrinkToFit="1"/>
    </xf>
    <xf numFmtId="49" fontId="19" fillId="9" borderId="454">
      <alignment horizontal="center"/>
    </xf>
    <xf numFmtId="166" fontId="16" fillId="14" borderId="455">
      <alignment horizontal="right" vertical="center"/>
      <protection locked="0"/>
    </xf>
    <xf numFmtId="49" fontId="19" fillId="9" borderId="454">
      <alignment horizontal="center"/>
    </xf>
    <xf numFmtId="0" fontId="13" fillId="9" borderId="453">
      <alignment horizontal="right" wrapText="1"/>
      <protection hidden="1"/>
    </xf>
    <xf numFmtId="49" fontId="19" fillId="9" borderId="454">
      <alignment horizontal="center"/>
    </xf>
    <xf numFmtId="0" fontId="13" fillId="9" borderId="453">
      <alignment horizontal="right" wrapText="1"/>
      <protection hidden="1"/>
    </xf>
    <xf numFmtId="49" fontId="19" fillId="9" borderId="454">
      <alignment horizontal="center"/>
    </xf>
    <xf numFmtId="0" fontId="13" fillId="9" borderId="453">
      <alignment horizontal="right" wrapText="1"/>
      <protection hidden="1"/>
    </xf>
    <xf numFmtId="172" fontId="45" fillId="3" borderId="453" applyFont="0">
      <alignment vertical="center"/>
    </xf>
    <xf numFmtId="0" fontId="27" fillId="0" borderId="453">
      <alignment vertical="center" wrapText="1"/>
    </xf>
    <xf numFmtId="0" fontId="13" fillId="9" borderId="453">
      <alignment horizontal="right" wrapText="1"/>
      <protection hidden="1"/>
    </xf>
    <xf numFmtId="172" fontId="45" fillId="2" borderId="453">
      <alignment vertical="center"/>
      <protection locked="0"/>
    </xf>
    <xf numFmtId="172" fontId="34" fillId="0" borderId="453">
      <alignment vertical="center" shrinkToFit="1"/>
    </xf>
    <xf numFmtId="172" fontId="45" fillId="3" borderId="453" applyFont="0">
      <alignment vertical="center"/>
    </xf>
    <xf numFmtId="0" fontId="27" fillId="0" borderId="453">
      <alignment vertical="center" wrapText="1"/>
    </xf>
    <xf numFmtId="172" fontId="45" fillId="0" borderId="453">
      <alignment vertical="center"/>
    </xf>
    <xf numFmtId="0" fontId="27" fillId="0" borderId="453">
      <alignment vertical="center" wrapText="1"/>
    </xf>
    <xf numFmtId="49" fontId="19" fillId="9" borderId="454">
      <alignment horizontal="center"/>
    </xf>
    <xf numFmtId="172" fontId="45" fillId="3" borderId="453" applyFont="0">
      <alignment vertical="center"/>
    </xf>
    <xf numFmtId="172" fontId="34" fillId="0" borderId="453">
      <alignment vertical="center" shrinkToFit="1"/>
    </xf>
    <xf numFmtId="166" fontId="16" fillId="7" borderId="453">
      <alignment vertical="center"/>
      <protection locked="0"/>
    </xf>
    <xf numFmtId="172" fontId="45" fillId="2" borderId="453">
      <alignment vertical="center"/>
      <protection locked="0"/>
    </xf>
    <xf numFmtId="172" fontId="34" fillId="0" borderId="453">
      <alignment vertical="center" shrinkToFit="1"/>
    </xf>
    <xf numFmtId="0" fontId="22" fillId="7" borderId="453">
      <alignment horizontal="center" vertical="center" wrapText="1"/>
      <protection locked="0"/>
    </xf>
    <xf numFmtId="166" fontId="16" fillId="7" borderId="453">
      <alignment vertical="center"/>
      <protection locked="0"/>
    </xf>
    <xf numFmtId="166" fontId="16" fillId="10" borderId="453">
      <alignment vertical="center"/>
      <protection locked="0"/>
    </xf>
    <xf numFmtId="172" fontId="45" fillId="3" borderId="453" applyFont="0">
      <alignment vertical="center"/>
    </xf>
    <xf numFmtId="0" fontId="13" fillId="9" borderId="453">
      <alignment horizontal="right" wrapText="1"/>
      <protection hidden="1"/>
    </xf>
    <xf numFmtId="172" fontId="45" fillId="2" borderId="453">
      <alignment vertical="center"/>
      <protection locked="0"/>
    </xf>
    <xf numFmtId="0" fontId="22" fillId="7" borderId="453">
      <alignment horizontal="center" vertical="center" wrapText="1"/>
      <protection locked="0"/>
    </xf>
    <xf numFmtId="172" fontId="45" fillId="0" borderId="453">
      <alignment vertical="center"/>
    </xf>
    <xf numFmtId="0" fontId="13" fillId="9" borderId="453">
      <alignment horizontal="right" wrapText="1"/>
      <protection hidden="1"/>
    </xf>
    <xf numFmtId="172" fontId="45" fillId="0" borderId="453">
      <alignment vertical="center"/>
    </xf>
    <xf numFmtId="172" fontId="34" fillId="0" borderId="453">
      <alignment vertical="center" shrinkToFit="1"/>
    </xf>
    <xf numFmtId="172" fontId="45" fillId="2" borderId="453">
      <alignment vertical="center"/>
      <protection locked="0"/>
    </xf>
    <xf numFmtId="172" fontId="34" fillId="0" borderId="453">
      <alignment vertical="center" shrinkToFit="1"/>
    </xf>
    <xf numFmtId="0" fontId="22" fillId="7" borderId="453">
      <alignment horizontal="center" vertical="center" wrapText="1"/>
      <protection locked="0"/>
    </xf>
    <xf numFmtId="172" fontId="34" fillId="0" borderId="453">
      <alignment vertical="center" shrinkToFit="1"/>
    </xf>
    <xf numFmtId="0" fontId="27" fillId="0" borderId="453">
      <alignment vertical="center" wrapText="1"/>
    </xf>
    <xf numFmtId="0" fontId="13" fillId="9" borderId="453">
      <alignment horizontal="right" wrapText="1"/>
      <protection hidden="1"/>
    </xf>
    <xf numFmtId="49" fontId="19" fillId="9" borderId="454">
      <alignment horizontal="center"/>
    </xf>
    <xf numFmtId="172" fontId="34" fillId="0" borderId="453">
      <alignment vertical="center" shrinkToFit="1"/>
    </xf>
    <xf numFmtId="172" fontId="45" fillId="2" borderId="453">
      <alignment vertical="center"/>
      <protection locked="0"/>
    </xf>
    <xf numFmtId="172" fontId="45" fillId="0" borderId="453">
      <alignment vertical="center"/>
    </xf>
    <xf numFmtId="0" fontId="27" fillId="0" borderId="453">
      <alignment vertical="center" wrapText="1"/>
    </xf>
    <xf numFmtId="0" fontId="13" fillId="9" borderId="453">
      <alignment horizontal="right" wrapText="1"/>
      <protection hidden="1"/>
    </xf>
    <xf numFmtId="0" fontId="22" fillId="7" borderId="453">
      <alignment horizontal="center" vertical="center" wrapText="1"/>
      <protection locked="0"/>
    </xf>
    <xf numFmtId="172" fontId="45" fillId="0" borderId="453">
      <alignment vertical="center"/>
    </xf>
    <xf numFmtId="172" fontId="45" fillId="2" borderId="453">
      <alignment vertical="center"/>
      <protection locked="0"/>
    </xf>
    <xf numFmtId="0" fontId="13" fillId="9" borderId="453">
      <alignment horizontal="right" wrapText="1"/>
      <protection hidden="1"/>
    </xf>
    <xf numFmtId="172" fontId="45" fillId="3" borderId="453" applyFont="0">
      <alignment vertical="center"/>
    </xf>
    <xf numFmtId="0" fontId="27" fillId="0" borderId="453">
      <alignment vertical="center" wrapText="1"/>
    </xf>
    <xf numFmtId="172" fontId="45" fillId="3" borderId="453" applyFont="0">
      <alignment vertical="center"/>
    </xf>
    <xf numFmtId="172" fontId="45" fillId="0" borderId="453">
      <alignment vertical="center"/>
    </xf>
    <xf numFmtId="0" fontId="13" fillId="9" borderId="453">
      <alignment horizontal="right" wrapText="1"/>
      <protection hidden="1"/>
    </xf>
    <xf numFmtId="172" fontId="45" fillId="0" borderId="453">
      <alignment vertical="center"/>
    </xf>
    <xf numFmtId="0" fontId="22" fillId="7" borderId="453">
      <alignment horizontal="center" vertical="center" wrapText="1"/>
      <protection locked="0"/>
    </xf>
    <xf numFmtId="166" fontId="16" fillId="14" borderId="455">
      <alignment horizontal="right" vertical="center"/>
      <protection locked="0"/>
    </xf>
    <xf numFmtId="166" fontId="16" fillId="7" borderId="453">
      <alignment vertical="center"/>
      <protection locked="0"/>
    </xf>
    <xf numFmtId="0" fontId="27" fillId="0" borderId="453">
      <alignment vertical="center" wrapText="1"/>
    </xf>
    <xf numFmtId="172" fontId="34" fillId="0" borderId="453">
      <alignment vertical="center" shrinkToFit="1"/>
    </xf>
    <xf numFmtId="172" fontId="45" fillId="0" borderId="453">
      <alignment vertical="center"/>
    </xf>
    <xf numFmtId="172" fontId="45" fillId="3" borderId="453" applyFont="0">
      <alignment vertical="center"/>
    </xf>
    <xf numFmtId="172" fontId="45" fillId="2" borderId="453">
      <alignment vertical="center"/>
      <protection locked="0"/>
    </xf>
    <xf numFmtId="0" fontId="13" fillId="9" borderId="453">
      <alignment horizontal="right" wrapText="1"/>
      <protection hidden="1"/>
    </xf>
    <xf numFmtId="166" fontId="16" fillId="7" borderId="453">
      <alignment vertical="center"/>
      <protection locked="0"/>
    </xf>
    <xf numFmtId="0" fontId="22" fillId="7" borderId="453">
      <alignment horizontal="center" vertical="center" wrapText="1"/>
      <protection locked="0"/>
    </xf>
    <xf numFmtId="166" fontId="16" fillId="10" borderId="453">
      <alignment vertical="center"/>
      <protection locked="0"/>
    </xf>
    <xf numFmtId="49" fontId="19" fillId="9" borderId="454">
      <alignment horizontal="center"/>
    </xf>
    <xf numFmtId="166" fontId="16" fillId="14" borderId="455">
      <alignment horizontal="right" vertical="center"/>
      <protection locked="0"/>
    </xf>
    <xf numFmtId="166" fontId="16" fillId="14" borderId="455">
      <alignment horizontal="right" vertical="center"/>
      <protection locked="0"/>
    </xf>
    <xf numFmtId="166" fontId="16" fillId="10" borderId="453">
      <alignment vertical="center"/>
      <protection locked="0"/>
    </xf>
    <xf numFmtId="49" fontId="19" fillId="9" borderId="454">
      <alignment horizontal="center"/>
    </xf>
    <xf numFmtId="166" fontId="17" fillId="0" borderId="453">
      <alignment horizontal="right" vertical="center"/>
    </xf>
    <xf numFmtId="166" fontId="16" fillId="0" borderId="453">
      <alignment vertical="center"/>
    </xf>
    <xf numFmtId="166" fontId="17" fillId="0" borderId="453">
      <alignment horizontal="right" vertical="center"/>
    </xf>
    <xf numFmtId="166" fontId="16" fillId="14" borderId="455">
      <alignment horizontal="right" vertical="center"/>
      <protection locked="0"/>
    </xf>
    <xf numFmtId="49" fontId="19" fillId="9" borderId="453">
      <alignment horizontal="center" vertical="center"/>
    </xf>
    <xf numFmtId="49" fontId="19" fillId="9" borderId="453">
      <alignment horizontal="center" vertical="center"/>
    </xf>
    <xf numFmtId="166" fontId="16" fillId="0" borderId="453">
      <alignment vertical="center"/>
    </xf>
    <xf numFmtId="49" fontId="19" fillId="9" borderId="453">
      <alignment horizontal="center" vertical="center"/>
    </xf>
    <xf numFmtId="166" fontId="16" fillId="10" borderId="453">
      <alignment vertical="center"/>
      <protection locked="0"/>
    </xf>
    <xf numFmtId="166" fontId="16" fillId="14" borderId="455">
      <alignment horizontal="right" vertical="center"/>
      <protection locked="0"/>
    </xf>
    <xf numFmtId="166" fontId="16" fillId="0" borderId="453">
      <alignment vertical="center"/>
    </xf>
    <xf numFmtId="166" fontId="17" fillId="0" borderId="453">
      <alignment horizontal="right" vertical="center"/>
    </xf>
    <xf numFmtId="49" fontId="19" fillId="9" borderId="454">
      <alignment horizontal="center"/>
    </xf>
    <xf numFmtId="49" fontId="19" fillId="9" borderId="454">
      <alignment horizontal="center"/>
    </xf>
    <xf numFmtId="166" fontId="16" fillId="14" borderId="455">
      <alignment horizontal="right" vertical="center"/>
      <protection locked="0"/>
    </xf>
    <xf numFmtId="166" fontId="16" fillId="7" borderId="453">
      <alignment vertical="center"/>
      <protection locked="0"/>
    </xf>
    <xf numFmtId="49" fontId="19" fillId="9" borderId="453">
      <alignment horizontal="center" vertical="center"/>
    </xf>
    <xf numFmtId="49" fontId="19" fillId="9" borderId="454">
      <alignment horizontal="center"/>
    </xf>
    <xf numFmtId="49" fontId="19" fillId="9" borderId="454">
      <alignment horizontal="center"/>
    </xf>
    <xf numFmtId="166" fontId="17" fillId="0" borderId="453">
      <alignment horizontal="right" vertical="center"/>
    </xf>
    <xf numFmtId="172" fontId="45" fillId="2" borderId="453">
      <alignment vertical="center"/>
      <protection locked="0"/>
    </xf>
    <xf numFmtId="49" fontId="19" fillId="9" borderId="453">
      <alignment horizontal="center" vertical="center"/>
    </xf>
    <xf numFmtId="172" fontId="45" fillId="0" borderId="453">
      <alignment vertical="center"/>
    </xf>
    <xf numFmtId="49" fontId="19" fillId="9" borderId="454">
      <alignment horizontal="center"/>
    </xf>
    <xf numFmtId="49" fontId="19" fillId="9" borderId="444">
      <alignment horizontal="center" vertical="center"/>
    </xf>
    <xf numFmtId="166" fontId="16" fillId="14" borderId="455">
      <alignment horizontal="right" vertical="center"/>
      <protection locked="0"/>
    </xf>
    <xf numFmtId="172" fontId="34" fillId="0" borderId="453">
      <alignment vertical="center" shrinkToFit="1"/>
    </xf>
    <xf numFmtId="166" fontId="16" fillId="14" borderId="455">
      <alignment horizontal="right" vertical="center"/>
      <protection locked="0"/>
    </xf>
    <xf numFmtId="166" fontId="16" fillId="0" borderId="453">
      <alignment vertical="center"/>
    </xf>
    <xf numFmtId="166" fontId="16" fillId="14" borderId="455">
      <alignment horizontal="right" vertical="center"/>
      <protection locked="0"/>
    </xf>
    <xf numFmtId="166" fontId="16" fillId="14" borderId="455">
      <alignment horizontal="right" vertical="center"/>
      <protection locked="0"/>
    </xf>
    <xf numFmtId="49" fontId="19" fillId="9" borderId="454">
      <alignment horizontal="center"/>
    </xf>
    <xf numFmtId="0" fontId="13" fillId="9" borderId="453">
      <alignment horizontal="right" wrapText="1"/>
      <protection hidden="1"/>
    </xf>
    <xf numFmtId="0" fontId="22" fillId="7" borderId="453">
      <alignment horizontal="center" vertical="center" wrapText="1"/>
      <protection locked="0"/>
    </xf>
    <xf numFmtId="0" fontId="27" fillId="0" borderId="453">
      <alignment vertical="center" wrapText="1"/>
    </xf>
    <xf numFmtId="172" fontId="45" fillId="2" borderId="453">
      <alignment vertical="center"/>
      <protection locked="0"/>
    </xf>
    <xf numFmtId="172" fontId="45" fillId="0" borderId="453">
      <alignment vertical="center"/>
    </xf>
    <xf numFmtId="0" fontId="13" fillId="9" borderId="453">
      <alignment horizontal="right" wrapText="1"/>
      <protection hidden="1"/>
    </xf>
    <xf numFmtId="0" fontId="27" fillId="0" borderId="453">
      <alignment vertical="center" wrapText="1"/>
    </xf>
    <xf numFmtId="172" fontId="45" fillId="3" borderId="453" applyFont="0">
      <alignment vertical="center"/>
    </xf>
    <xf numFmtId="172" fontId="34" fillId="0" borderId="453">
      <alignment vertical="center" shrinkToFit="1"/>
    </xf>
    <xf numFmtId="172" fontId="45" fillId="2" borderId="453">
      <alignment vertical="center"/>
      <protection locked="0"/>
    </xf>
    <xf numFmtId="172" fontId="45" fillId="3" borderId="453" applyFont="0">
      <alignment vertical="center"/>
    </xf>
    <xf numFmtId="166" fontId="16" fillId="7" borderId="453">
      <alignment vertical="center"/>
      <protection locked="0"/>
    </xf>
    <xf numFmtId="0" fontId="27" fillId="0" borderId="453">
      <alignment vertical="center" wrapText="1"/>
    </xf>
    <xf numFmtId="172" fontId="45" fillId="3" borderId="453" applyFont="0">
      <alignment vertical="center"/>
    </xf>
    <xf numFmtId="49" fontId="19" fillId="9" borderId="453">
      <alignment horizontal="center" vertical="center"/>
    </xf>
    <xf numFmtId="166" fontId="16" fillId="7" borderId="453">
      <alignment vertical="center"/>
      <protection locked="0"/>
    </xf>
    <xf numFmtId="49" fontId="19" fillId="9" borderId="453">
      <alignment horizontal="center" vertical="center"/>
    </xf>
    <xf numFmtId="172" fontId="45" fillId="2" borderId="453">
      <alignment vertical="center"/>
      <protection locked="0"/>
    </xf>
    <xf numFmtId="49" fontId="19" fillId="9" borderId="454">
      <alignment horizontal="center"/>
    </xf>
    <xf numFmtId="166" fontId="16" fillId="14" borderId="455">
      <alignment horizontal="right" vertical="center"/>
      <protection locked="0"/>
    </xf>
    <xf numFmtId="0" fontId="22" fillId="7" borderId="453">
      <alignment horizontal="center" vertical="center" wrapText="1"/>
      <protection locked="0"/>
    </xf>
    <xf numFmtId="166" fontId="16" fillId="14" borderId="455">
      <alignment horizontal="right" vertical="center"/>
      <protection locked="0"/>
    </xf>
    <xf numFmtId="172" fontId="34" fillId="0" borderId="453">
      <alignment vertical="center" shrinkToFit="1"/>
    </xf>
    <xf numFmtId="166" fontId="14" fillId="11" borderId="452">
      <alignment vertical="center"/>
    </xf>
    <xf numFmtId="0" fontId="27" fillId="0" borderId="453">
      <alignment vertical="center" wrapText="1"/>
    </xf>
    <xf numFmtId="172" fontId="45" fillId="3" borderId="453" applyFont="0">
      <alignment vertical="center"/>
    </xf>
    <xf numFmtId="166" fontId="14" fillId="11" borderId="452">
      <alignment vertical="center"/>
    </xf>
    <xf numFmtId="166" fontId="14" fillId="11" borderId="452">
      <alignment vertical="center"/>
    </xf>
    <xf numFmtId="49" fontId="19" fillId="9" borderId="453">
      <alignment horizontal="center" vertical="center"/>
    </xf>
    <xf numFmtId="49" fontId="19" fillId="9" borderId="454">
      <alignment horizontal="center"/>
    </xf>
    <xf numFmtId="166" fontId="14" fillId="11" borderId="452">
      <alignment vertical="center"/>
    </xf>
    <xf numFmtId="166" fontId="14" fillId="11" borderId="452">
      <alignment vertical="center"/>
    </xf>
    <xf numFmtId="172" fontId="45" fillId="3" borderId="453" applyFont="0">
      <alignment vertical="center"/>
    </xf>
    <xf numFmtId="166" fontId="16" fillId="7" borderId="453">
      <alignment vertical="center"/>
      <protection locked="0"/>
    </xf>
    <xf numFmtId="49" fontId="19" fillId="9" borderId="453">
      <alignment horizontal="center" vertical="center"/>
    </xf>
    <xf numFmtId="166" fontId="14" fillId="11" borderId="452">
      <alignment vertical="center"/>
    </xf>
    <xf numFmtId="172" fontId="45" fillId="2" borderId="453">
      <alignment vertical="center"/>
      <protection locked="0"/>
    </xf>
    <xf numFmtId="166" fontId="14" fillId="11" borderId="452">
      <alignment vertical="center"/>
    </xf>
    <xf numFmtId="166" fontId="14" fillId="11" borderId="452">
      <alignment vertical="center"/>
    </xf>
    <xf numFmtId="166" fontId="16" fillId="14" borderId="455">
      <alignment horizontal="right" vertical="center"/>
      <protection locked="0"/>
    </xf>
    <xf numFmtId="166" fontId="16" fillId="14" borderId="455">
      <alignment horizontal="right" vertical="center"/>
      <protection locked="0"/>
    </xf>
    <xf numFmtId="49" fontId="19" fillId="9" borderId="454">
      <alignment horizontal="center"/>
    </xf>
    <xf numFmtId="166" fontId="14" fillId="11" borderId="452">
      <alignment vertical="center"/>
    </xf>
    <xf numFmtId="0" fontId="27" fillId="0" borderId="453">
      <alignment vertical="center" wrapText="1"/>
    </xf>
    <xf numFmtId="172" fontId="45" fillId="3" borderId="453" applyFont="0">
      <alignment vertical="center"/>
    </xf>
    <xf numFmtId="49" fontId="19" fillId="9" borderId="454">
      <alignment horizontal="center"/>
    </xf>
    <xf numFmtId="49" fontId="19" fillId="9" borderId="453">
      <alignment horizontal="center" vertical="center"/>
    </xf>
    <xf numFmtId="166" fontId="14" fillId="11" borderId="452">
      <alignment vertical="center"/>
    </xf>
    <xf numFmtId="49" fontId="19" fillId="9" borderId="453">
      <alignment horizontal="center" vertical="center"/>
    </xf>
    <xf numFmtId="49" fontId="19" fillId="9" borderId="454">
      <alignment horizontal="center"/>
    </xf>
    <xf numFmtId="49" fontId="19" fillId="9" borderId="454">
      <alignment horizontal="center"/>
    </xf>
    <xf numFmtId="49" fontId="19" fillId="9" borderId="454">
      <alignment horizontal="center"/>
    </xf>
    <xf numFmtId="49" fontId="19" fillId="9" borderId="454">
      <alignment horizontal="center"/>
    </xf>
    <xf numFmtId="166" fontId="16" fillId="7" borderId="453">
      <alignment vertical="center"/>
      <protection locked="0"/>
    </xf>
    <xf numFmtId="166" fontId="14" fillId="11" borderId="452">
      <alignment vertical="center"/>
    </xf>
    <xf numFmtId="172" fontId="45" fillId="0" borderId="453">
      <alignment vertical="center"/>
    </xf>
    <xf numFmtId="0" fontId="22" fillId="7" borderId="453">
      <alignment horizontal="center" vertical="center" wrapText="1"/>
      <protection locked="0"/>
    </xf>
    <xf numFmtId="166" fontId="16" fillId="14" borderId="455">
      <alignment horizontal="right" vertical="center"/>
      <protection locked="0"/>
    </xf>
    <xf numFmtId="166" fontId="16" fillId="7" borderId="453">
      <alignment vertical="center"/>
      <protection locked="0"/>
    </xf>
    <xf numFmtId="49" fontId="19" fillId="9" borderId="453">
      <alignment horizontal="center" vertical="center"/>
    </xf>
    <xf numFmtId="166" fontId="16" fillId="14" borderId="455">
      <alignment horizontal="right" vertical="center"/>
      <protection locked="0"/>
    </xf>
    <xf numFmtId="0" fontId="22" fillId="7" borderId="453">
      <alignment horizontal="center" vertical="center" wrapText="1"/>
      <protection locked="0"/>
    </xf>
    <xf numFmtId="49" fontId="19" fillId="9" borderId="454">
      <alignment horizontal="center"/>
    </xf>
    <xf numFmtId="166" fontId="14" fillId="11" borderId="452">
      <alignment vertical="center"/>
    </xf>
    <xf numFmtId="172" fontId="45" fillId="3" borderId="453" applyFont="0">
      <alignment vertical="center"/>
    </xf>
    <xf numFmtId="166" fontId="16" fillId="14" borderId="455">
      <alignment horizontal="right" vertical="center"/>
      <protection locked="0"/>
    </xf>
    <xf numFmtId="166" fontId="16" fillId="7" borderId="453">
      <alignment vertical="center"/>
      <protection locked="0"/>
    </xf>
    <xf numFmtId="49" fontId="19" fillId="9" borderId="453">
      <alignment horizontal="center" vertical="center"/>
    </xf>
    <xf numFmtId="166" fontId="14" fillId="11" borderId="452">
      <alignment vertical="center"/>
    </xf>
    <xf numFmtId="166" fontId="16" fillId="14" borderId="455">
      <alignment horizontal="right" vertical="center"/>
      <protection locked="0"/>
    </xf>
    <xf numFmtId="172" fontId="45" fillId="2" borderId="453">
      <alignment vertical="center"/>
      <protection locked="0"/>
    </xf>
    <xf numFmtId="166" fontId="14" fillId="11" borderId="452">
      <alignment vertical="center"/>
    </xf>
    <xf numFmtId="166" fontId="14" fillId="11" borderId="452">
      <alignment vertical="center"/>
    </xf>
    <xf numFmtId="166" fontId="16" fillId="14" borderId="455">
      <alignment horizontal="right" vertical="center"/>
      <protection locked="0"/>
    </xf>
    <xf numFmtId="49" fontId="19" fillId="9" borderId="454">
      <alignment horizontal="center"/>
    </xf>
    <xf numFmtId="166" fontId="14" fillId="11" borderId="452">
      <alignment vertical="center"/>
    </xf>
    <xf numFmtId="0" fontId="27" fillId="0" borderId="453">
      <alignment vertical="center" wrapText="1"/>
    </xf>
    <xf numFmtId="172" fontId="45" fillId="3" borderId="453" applyFont="0">
      <alignment vertical="center"/>
    </xf>
    <xf numFmtId="49" fontId="19" fillId="9" borderId="454">
      <alignment horizontal="center"/>
    </xf>
    <xf numFmtId="49" fontId="19" fillId="9" borderId="453">
      <alignment horizontal="center" vertical="center"/>
    </xf>
    <xf numFmtId="49" fontId="19" fillId="9" borderId="453">
      <alignment horizontal="center" vertical="center"/>
    </xf>
    <xf numFmtId="166" fontId="16" fillId="0" borderId="453">
      <alignment vertical="center"/>
    </xf>
    <xf numFmtId="9" fontId="2" fillId="0" borderId="0" applyFont="0" applyFill="0" applyBorder="0" applyAlignment="0" applyProtection="0"/>
    <xf numFmtId="49" fontId="19" fillId="9" borderId="454">
      <alignment horizontal="center"/>
    </xf>
    <xf numFmtId="166" fontId="16" fillId="26" borderId="444">
      <alignment vertical="center"/>
      <protection locked="0"/>
    </xf>
    <xf numFmtId="166" fontId="16" fillId="10" borderId="453">
      <alignment vertical="center"/>
      <protection locked="0"/>
    </xf>
    <xf numFmtId="166" fontId="16" fillId="14" borderId="455">
      <alignment horizontal="right" vertical="center"/>
      <protection locked="0"/>
    </xf>
    <xf numFmtId="166" fontId="17" fillId="0" borderId="453">
      <alignment horizontal="right" vertical="center"/>
    </xf>
    <xf numFmtId="166" fontId="17" fillId="0" borderId="444">
      <alignment horizontal="right" vertical="center"/>
    </xf>
    <xf numFmtId="166" fontId="16" fillId="14" borderId="455">
      <alignment horizontal="right" vertical="center"/>
      <protection locked="0"/>
    </xf>
    <xf numFmtId="49" fontId="19" fillId="9" borderId="454">
      <alignment horizontal="center"/>
    </xf>
    <xf numFmtId="9" fontId="2" fillId="0" borderId="0" applyFont="0" applyFill="0" applyBorder="0" applyAlignment="0" applyProtection="0"/>
    <xf numFmtId="9" fontId="2" fillId="0" borderId="0" applyFont="0" applyFill="0" applyBorder="0" applyAlignment="0" applyProtection="0"/>
    <xf numFmtId="166" fontId="16" fillId="10" borderId="444">
      <alignment vertical="center"/>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6" fillId="0" borderId="444">
      <alignment vertical="center"/>
    </xf>
    <xf numFmtId="9" fontId="2" fillId="0" borderId="0" applyFont="0" applyFill="0" applyBorder="0" applyAlignment="0" applyProtection="0"/>
    <xf numFmtId="9" fontId="2" fillId="0" borderId="0" applyFont="0" applyFill="0" applyBorder="0" applyAlignment="0" applyProtection="0"/>
    <xf numFmtId="166" fontId="16" fillId="26" borderId="453">
      <alignment vertical="center"/>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23" borderId="453">
      <alignment horizontal="left" vertical="center" indent="1"/>
    </xf>
    <xf numFmtId="166" fontId="17" fillId="23" borderId="453">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9" fontId="19" fillId="9" borderId="454">
      <alignment horizontal="center"/>
    </xf>
    <xf numFmtId="49" fontId="19" fillId="9" borderId="454">
      <alignment horizontal="center"/>
    </xf>
    <xf numFmtId="166" fontId="16" fillId="7" borderId="453">
      <alignment vertical="center"/>
      <protection locked="0"/>
    </xf>
    <xf numFmtId="166" fontId="16" fillId="7" borderId="453">
      <alignment vertical="center"/>
      <protection locked="0"/>
    </xf>
    <xf numFmtId="166" fontId="16" fillId="0" borderId="453">
      <alignment vertical="center"/>
    </xf>
    <xf numFmtId="49" fontId="19" fillId="9" borderId="453">
      <alignment horizontal="center" vertical="center"/>
    </xf>
    <xf numFmtId="166" fontId="16" fillId="14" borderId="455">
      <alignment horizontal="right" vertical="center"/>
      <protection locked="0"/>
    </xf>
    <xf numFmtId="49" fontId="19" fillId="9" borderId="453">
      <alignment horizontal="center" vertical="center"/>
    </xf>
    <xf numFmtId="9" fontId="2" fillId="0" borderId="0" applyFont="0" applyFill="0" applyBorder="0" applyAlignment="0" applyProtection="0"/>
    <xf numFmtId="0" fontId="2" fillId="0" borderId="0"/>
    <xf numFmtId="166" fontId="14" fillId="11" borderId="452">
      <alignment vertical="center"/>
    </xf>
    <xf numFmtId="49" fontId="19" fillId="9" borderId="454">
      <alignment horizontal="center"/>
    </xf>
    <xf numFmtId="49" fontId="19" fillId="9" borderId="453">
      <alignment horizontal="center" vertical="center"/>
    </xf>
    <xf numFmtId="166" fontId="16" fillId="7" borderId="453">
      <alignment vertical="center"/>
      <protection locked="0"/>
    </xf>
    <xf numFmtId="166" fontId="16" fillId="10" borderId="453">
      <alignment vertical="center"/>
      <protection locked="0"/>
    </xf>
    <xf numFmtId="166" fontId="16" fillId="14" borderId="455">
      <alignment horizontal="right" vertical="center"/>
      <protection locked="0"/>
    </xf>
    <xf numFmtId="166" fontId="17" fillId="0" borderId="453">
      <alignment horizontal="right" vertical="center"/>
    </xf>
    <xf numFmtId="166" fontId="17" fillId="0" borderId="453">
      <alignment horizontal="right" vertical="center"/>
    </xf>
    <xf numFmtId="166" fontId="16" fillId="14" borderId="455">
      <alignment horizontal="right" vertical="center"/>
      <protection locked="0"/>
    </xf>
    <xf numFmtId="0" fontId="2" fillId="0" borderId="0"/>
    <xf numFmtId="0" fontId="2" fillId="0" borderId="0"/>
    <xf numFmtId="0" fontId="2" fillId="0" borderId="0"/>
    <xf numFmtId="49" fontId="19" fillId="9" borderId="454">
      <alignment horizontal="center"/>
    </xf>
    <xf numFmtId="166" fontId="16" fillId="7" borderId="453">
      <alignment vertical="center"/>
      <protection locked="0"/>
    </xf>
    <xf numFmtId="166" fontId="14" fillId="11" borderId="452">
      <alignment vertical="center"/>
    </xf>
    <xf numFmtId="166" fontId="16" fillId="10" borderId="453">
      <alignment vertical="center"/>
      <protection locked="0"/>
    </xf>
    <xf numFmtId="166" fontId="16" fillId="0" borderId="453">
      <alignment vertical="center"/>
    </xf>
    <xf numFmtId="166" fontId="14" fillId="11" borderId="452">
      <alignment vertical="center"/>
    </xf>
    <xf numFmtId="166" fontId="17" fillId="0" borderId="453">
      <alignment horizontal="right" vertical="center"/>
    </xf>
    <xf numFmtId="49" fontId="19" fillId="9" borderId="454">
      <alignment horizont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6" fillId="10" borderId="453">
      <alignment vertical="center"/>
      <protection locked="0"/>
    </xf>
    <xf numFmtId="9" fontId="2" fillId="0" borderId="0" applyFont="0" applyFill="0" applyBorder="0" applyAlignment="0" applyProtection="0"/>
    <xf numFmtId="9" fontId="2" fillId="0" borderId="0" applyFont="0" applyFill="0" applyBorder="0" applyAlignment="0" applyProtection="0"/>
    <xf numFmtId="0" fontId="22" fillId="7" borderId="453">
      <alignment horizontal="center" vertical="center" wrapText="1"/>
      <protection locked="0"/>
    </xf>
    <xf numFmtId="0" fontId="2" fillId="0" borderId="0"/>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166" fontId="16" fillId="14" borderId="455">
      <alignment horizontal="right" vertical="center"/>
      <protection locked="0"/>
    </xf>
    <xf numFmtId="166" fontId="16" fillId="7" borderId="453">
      <alignment vertical="center"/>
      <protection locked="0"/>
    </xf>
    <xf numFmtId="166" fontId="14" fillId="11" borderId="452">
      <alignment vertical="center"/>
    </xf>
    <xf numFmtId="49" fontId="19" fillId="9" borderId="453">
      <alignment horizontal="center" vertical="center"/>
    </xf>
    <xf numFmtId="49" fontId="19" fillId="9" borderId="453">
      <alignment horizontal="center" vertical="center"/>
    </xf>
    <xf numFmtId="49" fontId="19" fillId="9" borderId="454">
      <alignment horizontal="center"/>
    </xf>
    <xf numFmtId="166" fontId="16" fillId="0" borderId="453">
      <alignment vertical="center"/>
    </xf>
    <xf numFmtId="166" fontId="16" fillId="14" borderId="455">
      <alignment horizontal="right" vertical="center"/>
      <protection locked="0"/>
    </xf>
    <xf numFmtId="0" fontId="22" fillId="7" borderId="453">
      <alignment horizontal="center" vertical="center" wrapText="1"/>
      <protection locked="0"/>
    </xf>
    <xf numFmtId="49" fontId="19" fillId="9" borderId="454">
      <alignment horizontal="center"/>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16" fillId="23" borderId="444">
      <alignment horizontal="left" vertical="center" indent="1"/>
    </xf>
    <xf numFmtId="166" fontId="17" fillId="23" borderId="444">
      <alignment horizontal="right" vertical="center"/>
    </xf>
    <xf numFmtId="49" fontId="19" fillId="9" borderId="454">
      <alignment horizontal="center"/>
    </xf>
    <xf numFmtId="49" fontId="19" fillId="9" borderId="454">
      <alignment horizontal="center"/>
    </xf>
    <xf numFmtId="166" fontId="16" fillId="7" borderId="453">
      <alignment vertical="center"/>
      <protection locked="0"/>
    </xf>
    <xf numFmtId="166" fontId="16" fillId="7" borderId="453">
      <alignment vertical="center"/>
      <protection locked="0"/>
    </xf>
    <xf numFmtId="166" fontId="16" fillId="0" borderId="453">
      <alignment vertical="center"/>
    </xf>
    <xf numFmtId="49" fontId="19" fillId="9" borderId="453">
      <alignment horizontal="center" vertical="center"/>
    </xf>
    <xf numFmtId="166" fontId="16" fillId="14" borderId="455">
      <alignment horizontal="right" vertical="center"/>
      <protection locked="0"/>
    </xf>
    <xf numFmtId="49" fontId="19" fillId="9" borderId="453">
      <alignment horizontal="center" vertical="center"/>
    </xf>
    <xf numFmtId="166" fontId="14" fillId="11" borderId="452">
      <alignment vertical="center"/>
    </xf>
    <xf numFmtId="49" fontId="19" fillId="9" borderId="454">
      <alignment horizontal="center"/>
    </xf>
    <xf numFmtId="49" fontId="19" fillId="9" borderId="453">
      <alignment horizontal="center" vertical="center"/>
    </xf>
    <xf numFmtId="166" fontId="16" fillId="7" borderId="453">
      <alignment vertical="center"/>
      <protection locked="0"/>
    </xf>
    <xf numFmtId="166" fontId="16" fillId="10" borderId="453">
      <alignment vertical="center"/>
      <protection locked="0"/>
    </xf>
    <xf numFmtId="166" fontId="16" fillId="14" borderId="455">
      <alignment horizontal="right" vertical="center"/>
      <protection locked="0"/>
    </xf>
    <xf numFmtId="166" fontId="17" fillId="0" borderId="453">
      <alignment horizontal="right" vertical="center"/>
    </xf>
    <xf numFmtId="166" fontId="17" fillId="0" borderId="453">
      <alignment horizontal="right" vertical="center"/>
    </xf>
    <xf numFmtId="166" fontId="16" fillId="14" borderId="455">
      <alignment horizontal="right" vertical="center"/>
      <protection locked="0"/>
    </xf>
    <xf numFmtId="49" fontId="19" fillId="9" borderId="454">
      <alignment horizontal="center"/>
    </xf>
    <xf numFmtId="166" fontId="16" fillId="7" borderId="453">
      <alignment vertical="center"/>
      <protection locked="0"/>
    </xf>
    <xf numFmtId="166" fontId="14" fillId="11" borderId="452">
      <alignment vertical="center"/>
    </xf>
    <xf numFmtId="166" fontId="16" fillId="10" borderId="453">
      <alignment vertical="center"/>
      <protection locked="0"/>
    </xf>
    <xf numFmtId="166" fontId="16" fillId="0" borderId="453">
      <alignment vertical="center"/>
    </xf>
    <xf numFmtId="166" fontId="14" fillId="11" borderId="452">
      <alignment vertical="center"/>
    </xf>
    <xf numFmtId="166" fontId="17" fillId="0" borderId="453">
      <alignment horizontal="right" vertical="center"/>
    </xf>
    <xf numFmtId="49" fontId="19" fillId="9" borderId="454">
      <alignment horizontal="center"/>
    </xf>
    <xf numFmtId="166" fontId="16" fillId="10" borderId="453">
      <alignment vertical="center"/>
      <protection locked="0"/>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166" fontId="16" fillId="14" borderId="455">
      <alignment horizontal="right" vertical="center"/>
      <protection locked="0"/>
    </xf>
    <xf numFmtId="166" fontId="16" fillId="7" borderId="453">
      <alignment vertical="center"/>
      <protection locked="0"/>
    </xf>
    <xf numFmtId="166" fontId="14" fillId="11" borderId="452">
      <alignment vertical="center"/>
    </xf>
    <xf numFmtId="49" fontId="19" fillId="9" borderId="453">
      <alignment horizontal="center" vertical="center"/>
    </xf>
    <xf numFmtId="49" fontId="19" fillId="9" borderId="453">
      <alignment horizontal="center" vertical="center"/>
    </xf>
    <xf numFmtId="49" fontId="19" fillId="9" borderId="454">
      <alignment horizontal="center"/>
    </xf>
    <xf numFmtId="166" fontId="16" fillId="0" borderId="453">
      <alignment vertical="center"/>
    </xf>
    <xf numFmtId="166" fontId="16" fillId="14" borderId="455">
      <alignment horizontal="right" vertical="center"/>
      <protection locked="0"/>
    </xf>
    <xf numFmtId="0" fontId="22" fillId="7" borderId="453">
      <alignment horizontal="center" vertical="center" wrapText="1"/>
      <protection locked="0"/>
    </xf>
    <xf numFmtId="49" fontId="19" fillId="9" borderId="454">
      <alignment horizontal="center"/>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49" fontId="19" fillId="9" borderId="454">
      <alignment horizontal="center"/>
    </xf>
    <xf numFmtId="49" fontId="19" fillId="9" borderId="444">
      <alignment horizontal="center" vertical="center"/>
    </xf>
    <xf numFmtId="166" fontId="16" fillId="7" borderId="444">
      <alignment vertical="center"/>
      <protection locked="0"/>
    </xf>
    <xf numFmtId="49" fontId="19" fillId="9" borderId="454">
      <alignment horizontal="center"/>
    </xf>
    <xf numFmtId="49" fontId="19" fillId="9" borderId="454">
      <alignment horizontal="center"/>
    </xf>
    <xf numFmtId="49" fontId="19" fillId="9" borderId="453">
      <alignment horizontal="center" vertical="center"/>
    </xf>
    <xf numFmtId="166" fontId="14" fillId="11" borderId="456">
      <alignment vertical="center"/>
    </xf>
    <xf numFmtId="166" fontId="16" fillId="7" borderId="453">
      <alignment vertical="center"/>
      <protection locked="0"/>
    </xf>
    <xf numFmtId="166" fontId="16" fillId="10" borderId="453">
      <alignment vertical="center"/>
      <protection locked="0"/>
    </xf>
    <xf numFmtId="166" fontId="16" fillId="0" borderId="453">
      <alignment vertical="center"/>
    </xf>
    <xf numFmtId="166" fontId="16" fillId="0" borderId="444">
      <alignment vertical="center"/>
    </xf>
    <xf numFmtId="9" fontId="2" fillId="0" borderId="0" applyFont="0" applyFill="0" applyBorder="0" applyAlignment="0" applyProtection="0"/>
    <xf numFmtId="166" fontId="14" fillId="11" borderId="456">
      <alignment vertical="center"/>
    </xf>
    <xf numFmtId="49" fontId="19" fillId="9" borderId="454">
      <alignment horizontal="center"/>
    </xf>
    <xf numFmtId="49" fontId="19" fillId="9" borderId="444">
      <alignment horizontal="center" vertical="center"/>
    </xf>
    <xf numFmtId="166" fontId="16" fillId="7" borderId="444">
      <alignment vertical="center"/>
      <protection locked="0"/>
    </xf>
    <xf numFmtId="166" fontId="16" fillId="10" borderId="444">
      <alignment vertical="center"/>
      <protection locked="0"/>
    </xf>
    <xf numFmtId="166" fontId="16" fillId="14" borderId="455">
      <alignment horizontal="right" vertical="center"/>
      <protection locked="0"/>
    </xf>
    <xf numFmtId="166" fontId="17" fillId="0" borderId="444">
      <alignment horizontal="right" vertical="center"/>
    </xf>
    <xf numFmtId="166" fontId="16" fillId="26" borderId="444">
      <alignment vertical="center"/>
      <protection locked="0"/>
    </xf>
    <xf numFmtId="166" fontId="17" fillId="0" borderId="444">
      <alignment horizontal="right" vertical="center"/>
    </xf>
    <xf numFmtId="166" fontId="16" fillId="14" borderId="455">
      <alignment horizontal="right" vertical="center"/>
      <protection locked="0"/>
    </xf>
    <xf numFmtId="49" fontId="19" fillId="9" borderId="454">
      <alignment horizontal="center"/>
    </xf>
    <xf numFmtId="9" fontId="2" fillId="0" borderId="0" applyFont="0" applyFill="0" applyBorder="0" applyAlignment="0" applyProtection="0"/>
    <xf numFmtId="9" fontId="2" fillId="0" borderId="0" applyFont="0" applyFill="0" applyBorder="0" applyAlignment="0" applyProtection="0"/>
    <xf numFmtId="166" fontId="16" fillId="10" borderId="444">
      <alignment vertical="center"/>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6" fillId="0" borderId="444">
      <alignment vertical="center"/>
    </xf>
    <xf numFmtId="9" fontId="2" fillId="0" borderId="0" applyFont="0" applyFill="0" applyBorder="0" applyAlignment="0" applyProtection="0"/>
    <xf numFmtId="9" fontId="2" fillId="0" borderId="0" applyFont="0" applyFill="0" applyBorder="0" applyAlignment="0" applyProtection="0"/>
    <xf numFmtId="0" fontId="22" fillId="7" borderId="444">
      <alignment horizontal="center" vertical="center" wrapText="1"/>
      <protection locked="0"/>
    </xf>
    <xf numFmtId="166" fontId="16" fillId="26" borderId="444">
      <alignment vertical="center"/>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23" borderId="444">
      <alignment horizontal="left" vertical="center" indent="1"/>
    </xf>
    <xf numFmtId="166" fontId="17" fillId="23" borderId="444">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9" fontId="19" fillId="9" borderId="454">
      <alignment horizontal="center"/>
    </xf>
    <xf numFmtId="49" fontId="19" fillId="9" borderId="454">
      <alignment horizontal="center"/>
    </xf>
    <xf numFmtId="166" fontId="16" fillId="7" borderId="453">
      <alignment vertical="center"/>
      <protection locked="0"/>
    </xf>
    <xf numFmtId="166" fontId="16" fillId="7" borderId="453">
      <alignment vertical="center"/>
      <protection locked="0"/>
    </xf>
    <xf numFmtId="166" fontId="16" fillId="0" borderId="453">
      <alignment vertical="center"/>
    </xf>
    <xf numFmtId="49" fontId="19" fillId="9" borderId="453">
      <alignment horizontal="center" vertical="center"/>
    </xf>
    <xf numFmtId="166" fontId="16" fillId="14" borderId="455">
      <alignment horizontal="right" vertical="center"/>
      <protection locked="0"/>
    </xf>
    <xf numFmtId="49" fontId="19" fillId="9" borderId="453">
      <alignment horizontal="center" vertical="center"/>
    </xf>
    <xf numFmtId="9" fontId="2" fillId="0" borderId="0" applyFont="0" applyFill="0" applyBorder="0" applyAlignment="0" applyProtection="0"/>
    <xf numFmtId="0" fontId="2" fillId="0" borderId="0"/>
    <xf numFmtId="166" fontId="14" fillId="11" borderId="456">
      <alignment vertical="center"/>
    </xf>
    <xf numFmtId="49" fontId="19" fillId="9" borderId="454">
      <alignment horizontal="center"/>
    </xf>
    <xf numFmtId="49" fontId="19" fillId="9" borderId="453">
      <alignment horizontal="center" vertical="center"/>
    </xf>
    <xf numFmtId="166" fontId="16" fillId="7" borderId="453">
      <alignment vertical="center"/>
      <protection locked="0"/>
    </xf>
    <xf numFmtId="166" fontId="16" fillId="10" borderId="453">
      <alignment vertical="center"/>
      <protection locked="0"/>
    </xf>
    <xf numFmtId="166" fontId="16" fillId="14" borderId="455">
      <alignment horizontal="right" vertical="center"/>
      <protection locked="0"/>
    </xf>
    <xf numFmtId="166" fontId="17" fillId="0" borderId="453">
      <alignment horizontal="right" vertical="center"/>
    </xf>
    <xf numFmtId="166" fontId="17" fillId="0" borderId="453">
      <alignment horizontal="right" vertical="center"/>
    </xf>
    <xf numFmtId="166" fontId="16" fillId="14" borderId="455">
      <alignment horizontal="right" vertical="center"/>
      <protection locked="0"/>
    </xf>
    <xf numFmtId="0" fontId="2" fillId="0" borderId="0"/>
    <xf numFmtId="0" fontId="2" fillId="0" borderId="0"/>
    <xf numFmtId="0" fontId="2" fillId="0" borderId="0"/>
    <xf numFmtId="49" fontId="19" fillId="9" borderId="454">
      <alignment horizontal="center"/>
    </xf>
    <xf numFmtId="166" fontId="16" fillId="7" borderId="453">
      <alignment vertical="center"/>
      <protection locked="0"/>
    </xf>
    <xf numFmtId="166" fontId="14" fillId="11" borderId="456">
      <alignment vertical="center"/>
    </xf>
    <xf numFmtId="166" fontId="16" fillId="10" borderId="453">
      <alignment vertical="center"/>
      <protection locked="0"/>
    </xf>
    <xf numFmtId="166" fontId="16" fillId="0" borderId="453">
      <alignment vertical="center"/>
    </xf>
    <xf numFmtId="166" fontId="14" fillId="11" borderId="456">
      <alignment vertical="center"/>
    </xf>
    <xf numFmtId="166" fontId="17" fillId="0" borderId="453">
      <alignment horizontal="right" vertical="center"/>
    </xf>
    <xf numFmtId="49" fontId="19" fillId="9" borderId="454">
      <alignment horizont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6" fillId="10" borderId="453">
      <alignment vertical="center"/>
      <protection locked="0"/>
    </xf>
    <xf numFmtId="9" fontId="2" fillId="0" borderId="0" applyFont="0" applyFill="0" applyBorder="0" applyAlignment="0" applyProtection="0"/>
    <xf numFmtId="9" fontId="2" fillId="0" borderId="0" applyFont="0" applyFill="0" applyBorder="0" applyAlignment="0" applyProtection="0"/>
    <xf numFmtId="0" fontId="22" fillId="7" borderId="453">
      <alignment horizontal="center" vertical="center" wrapText="1"/>
      <protection locked="0"/>
    </xf>
    <xf numFmtId="0" fontId="2" fillId="0" borderId="0"/>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166" fontId="16" fillId="14" borderId="455">
      <alignment horizontal="right" vertical="center"/>
      <protection locked="0"/>
    </xf>
    <xf numFmtId="166" fontId="16" fillId="7" borderId="453">
      <alignment vertical="center"/>
      <protection locked="0"/>
    </xf>
    <xf numFmtId="166" fontId="14" fillId="11" borderId="456">
      <alignment vertical="center"/>
    </xf>
    <xf numFmtId="49" fontId="19" fillId="9" borderId="453">
      <alignment horizontal="center" vertical="center"/>
    </xf>
    <xf numFmtId="49" fontId="19" fillId="9" borderId="453">
      <alignment horizontal="center" vertical="center"/>
    </xf>
    <xf numFmtId="49" fontId="19" fillId="9" borderId="454">
      <alignment horizontal="center"/>
    </xf>
    <xf numFmtId="166" fontId="16" fillId="0" borderId="453">
      <alignment vertical="center"/>
    </xf>
    <xf numFmtId="166" fontId="16" fillId="14" borderId="455">
      <alignment horizontal="right" vertical="center"/>
      <protection locked="0"/>
    </xf>
    <xf numFmtId="0" fontId="22" fillId="7" borderId="453">
      <alignment horizontal="center" vertical="center" wrapText="1"/>
      <protection locked="0"/>
    </xf>
    <xf numFmtId="49" fontId="19" fillId="9" borderId="454">
      <alignment horizontal="center"/>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16" fillId="23" borderId="444">
      <alignment horizontal="left" vertical="center" indent="1"/>
    </xf>
    <xf numFmtId="166" fontId="17" fillId="23" borderId="444">
      <alignment horizontal="right" vertical="center"/>
    </xf>
    <xf numFmtId="49" fontId="19" fillId="9" borderId="454">
      <alignment horizontal="center"/>
    </xf>
    <xf numFmtId="49" fontId="19" fillId="9" borderId="454">
      <alignment horizontal="center"/>
    </xf>
    <xf numFmtId="166" fontId="16" fillId="7" borderId="453">
      <alignment vertical="center"/>
      <protection locked="0"/>
    </xf>
    <xf numFmtId="166" fontId="16" fillId="7" borderId="453">
      <alignment vertical="center"/>
      <protection locked="0"/>
    </xf>
    <xf numFmtId="166" fontId="16" fillId="0" borderId="453">
      <alignment vertical="center"/>
    </xf>
    <xf numFmtId="49" fontId="19" fillId="9" borderId="453">
      <alignment horizontal="center" vertical="center"/>
    </xf>
    <xf numFmtId="166" fontId="16" fillId="14" borderId="455">
      <alignment horizontal="right" vertical="center"/>
      <protection locked="0"/>
    </xf>
    <xf numFmtId="49" fontId="19" fillId="9" borderId="453">
      <alignment horizontal="center" vertical="center"/>
    </xf>
    <xf numFmtId="49" fontId="19" fillId="9" borderId="454">
      <alignment horizontal="center"/>
    </xf>
    <xf numFmtId="49" fontId="19" fillId="9" borderId="444">
      <alignment horizontal="center" vertical="center"/>
    </xf>
    <xf numFmtId="166" fontId="16" fillId="7" borderId="444">
      <alignment vertical="center"/>
      <protection locked="0"/>
    </xf>
    <xf numFmtId="166" fontId="16" fillId="10" borderId="453">
      <alignment vertical="center"/>
      <protection locked="0"/>
    </xf>
    <xf numFmtId="166" fontId="16" fillId="14" borderId="455">
      <alignment horizontal="right" vertical="center"/>
      <protection locked="0"/>
    </xf>
    <xf numFmtId="166" fontId="17" fillId="0" borderId="453">
      <alignment horizontal="right" vertical="center"/>
    </xf>
    <xf numFmtId="166" fontId="17" fillId="0" borderId="453">
      <alignment horizontal="right" vertical="center"/>
    </xf>
    <xf numFmtId="166" fontId="16" fillId="14" borderId="455">
      <alignment horizontal="right" vertical="center"/>
      <protection locked="0"/>
    </xf>
    <xf numFmtId="49" fontId="19" fillId="9" borderId="454">
      <alignment horizontal="center"/>
    </xf>
    <xf numFmtId="166" fontId="16" fillId="7" borderId="453">
      <alignment vertical="center"/>
      <protection locked="0"/>
    </xf>
    <xf numFmtId="166" fontId="16" fillId="10" borderId="453">
      <alignment vertical="center"/>
      <protection locked="0"/>
    </xf>
    <xf numFmtId="166" fontId="16" fillId="0" borderId="453">
      <alignment vertical="center"/>
    </xf>
    <xf numFmtId="166" fontId="17" fillId="0" borderId="453">
      <alignment horizontal="right" vertical="center"/>
    </xf>
    <xf numFmtId="49" fontId="19" fillId="9" borderId="454">
      <alignment horizontal="center"/>
    </xf>
    <xf numFmtId="166" fontId="16" fillId="10" borderId="453">
      <alignment vertical="center"/>
      <protection locked="0"/>
    </xf>
    <xf numFmtId="0" fontId="22" fillId="7" borderId="444">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166" fontId="16" fillId="14" borderId="455">
      <alignment horizontal="right" vertical="center"/>
      <protection locked="0"/>
    </xf>
    <xf numFmtId="166" fontId="16" fillId="7" borderId="453">
      <alignment vertical="center"/>
      <protection locked="0"/>
    </xf>
    <xf numFmtId="49" fontId="19" fillId="9" borderId="453">
      <alignment horizontal="center" vertical="center"/>
    </xf>
    <xf numFmtId="49" fontId="19" fillId="9" borderId="453">
      <alignment horizontal="center" vertical="center"/>
    </xf>
    <xf numFmtId="49" fontId="19" fillId="9" borderId="454">
      <alignment horizontal="center"/>
    </xf>
    <xf numFmtId="166" fontId="16" fillId="0" borderId="453">
      <alignment vertical="center"/>
    </xf>
    <xf numFmtId="166" fontId="16" fillId="14" borderId="455">
      <alignment horizontal="right" vertical="center"/>
      <protection locked="0"/>
    </xf>
    <xf numFmtId="0" fontId="22" fillId="7" borderId="453">
      <alignment horizontal="center" vertical="center" wrapText="1"/>
      <protection locked="0"/>
    </xf>
    <xf numFmtId="49" fontId="19" fillId="9" borderId="454">
      <alignment horizontal="center"/>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0" fontId="22" fillId="7" borderId="453">
      <alignment horizontal="center" vertical="center" wrapText="1"/>
      <protection locked="0"/>
    </xf>
    <xf numFmtId="0" fontId="13" fillId="9" borderId="453">
      <alignment horizontal="right" wrapText="1"/>
      <protection hidden="1"/>
    </xf>
    <xf numFmtId="172" fontId="45" fillId="2" borderId="453">
      <alignment vertical="center"/>
      <protection locked="0"/>
    </xf>
    <xf numFmtId="172" fontId="45" fillId="3" borderId="453" applyFont="0">
      <alignment vertical="center"/>
    </xf>
    <xf numFmtId="172" fontId="45" fillId="0" borderId="453">
      <alignment vertical="center"/>
    </xf>
    <xf numFmtId="172" fontId="34" fillId="0" borderId="453">
      <alignment vertical="center" shrinkToFit="1"/>
    </xf>
    <xf numFmtId="0" fontId="27" fillId="0" borderId="453">
      <alignment vertical="center" wrapText="1"/>
    </xf>
    <xf numFmtId="43" fontId="2" fillId="0" borderId="0" applyFont="0" applyFill="0" applyBorder="0" applyAlignment="0" applyProtection="0"/>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166" fontId="14" fillId="11" borderId="456">
      <alignment vertical="center"/>
    </xf>
    <xf numFmtId="172" fontId="45" fillId="2" borderId="444">
      <alignment vertical="center"/>
      <protection locked="0"/>
    </xf>
    <xf numFmtId="0" fontId="13" fillId="9" borderId="444">
      <alignment horizontal="right" wrapText="1"/>
      <protection hidden="1"/>
    </xf>
    <xf numFmtId="172" fontId="45" fillId="2" borderId="444">
      <alignment vertical="center"/>
      <protection locked="0"/>
    </xf>
    <xf numFmtId="166" fontId="16" fillId="14" borderId="455">
      <alignment horizontal="right" vertical="center"/>
      <protection locked="0"/>
    </xf>
    <xf numFmtId="166" fontId="16" fillId="14" borderId="455">
      <alignment horizontal="right" vertical="center"/>
      <protection locked="0"/>
    </xf>
    <xf numFmtId="166" fontId="14" fillId="11" borderId="456">
      <alignment vertical="center"/>
    </xf>
    <xf numFmtId="0" fontId="13" fillId="9" borderId="444">
      <alignment horizontal="right" wrapText="1"/>
      <protection hidden="1"/>
    </xf>
    <xf numFmtId="0" fontId="13" fillId="9" borderId="444">
      <alignment horizontal="right" wrapText="1"/>
      <protection hidden="1"/>
    </xf>
    <xf numFmtId="166" fontId="14" fillId="11" borderId="456">
      <alignment vertical="center"/>
    </xf>
    <xf numFmtId="166" fontId="16" fillId="7" borderId="444">
      <alignment vertical="center"/>
      <protection locked="0"/>
    </xf>
    <xf numFmtId="166" fontId="14" fillId="11" borderId="456">
      <alignment vertical="center"/>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166" fontId="16" fillId="0" borderId="444">
      <alignment vertical="center"/>
    </xf>
    <xf numFmtId="166" fontId="17" fillId="0" borderId="444">
      <alignment horizontal="right" vertical="center"/>
    </xf>
    <xf numFmtId="0" fontId="13" fillId="9" borderId="444">
      <alignment horizontal="right" wrapText="1"/>
      <protection hidden="1"/>
    </xf>
    <xf numFmtId="166" fontId="16" fillId="7" borderId="444">
      <alignment vertical="center"/>
      <protection locked="0"/>
    </xf>
    <xf numFmtId="166" fontId="16" fillId="14" borderId="455">
      <alignment horizontal="right" vertical="center"/>
      <protection locked="0"/>
    </xf>
    <xf numFmtId="0" fontId="13" fillId="9" borderId="444">
      <alignment horizontal="right" wrapText="1"/>
      <protection hidden="1"/>
    </xf>
    <xf numFmtId="166" fontId="16" fillId="14" borderId="455">
      <alignment horizontal="right" vertical="center"/>
      <protection locked="0"/>
    </xf>
    <xf numFmtId="0" fontId="13" fillId="9" borderId="444">
      <alignment horizontal="right" wrapText="1"/>
      <protection hidden="1"/>
    </xf>
    <xf numFmtId="166" fontId="16" fillId="0" borderId="444">
      <alignment vertical="center"/>
    </xf>
    <xf numFmtId="0" fontId="13" fillId="9" borderId="444">
      <alignment horizontal="right" wrapText="1"/>
      <protection hidden="1"/>
    </xf>
    <xf numFmtId="166" fontId="16" fillId="0" borderId="444">
      <alignment vertical="center"/>
    </xf>
    <xf numFmtId="166" fontId="17" fillId="0" borderId="444">
      <alignment horizontal="right" vertical="center"/>
    </xf>
    <xf numFmtId="0" fontId="13" fillId="9" borderId="444">
      <alignment horizontal="right" wrapText="1"/>
      <protection hidden="1"/>
    </xf>
    <xf numFmtId="0" fontId="13" fillId="9" borderId="444">
      <alignment horizontal="right" wrapText="1"/>
      <protection hidden="1"/>
    </xf>
    <xf numFmtId="166" fontId="14" fillId="11" borderId="456">
      <alignment vertical="center"/>
    </xf>
    <xf numFmtId="166" fontId="14" fillId="11" borderId="456">
      <alignment vertical="center"/>
    </xf>
    <xf numFmtId="166" fontId="16" fillId="10" borderId="453">
      <alignment vertical="center"/>
      <protection locked="0"/>
    </xf>
    <xf numFmtId="49" fontId="19" fillId="9" borderId="454">
      <alignment horizontal="center"/>
    </xf>
    <xf numFmtId="166" fontId="14" fillId="11" borderId="456">
      <alignment vertical="center"/>
    </xf>
    <xf numFmtId="49" fontId="19" fillId="9" borderId="454">
      <alignment horizontal="center"/>
    </xf>
    <xf numFmtId="49" fontId="19" fillId="9" borderId="454">
      <alignment horizontal="center"/>
    </xf>
    <xf numFmtId="0" fontId="13" fillId="9" borderId="444">
      <alignment horizontal="right" wrapText="1"/>
      <protection hidden="1"/>
    </xf>
    <xf numFmtId="172" fontId="45" fillId="3" borderId="453" applyFont="0">
      <alignment vertical="center"/>
    </xf>
    <xf numFmtId="0" fontId="27" fillId="0" borderId="453">
      <alignment vertical="center" wrapText="1"/>
    </xf>
    <xf numFmtId="0" fontId="13" fillId="9" borderId="453">
      <alignment horizontal="right" wrapText="1"/>
      <protection hidden="1"/>
    </xf>
    <xf numFmtId="172" fontId="45" fillId="2" borderId="453">
      <alignment vertical="center"/>
      <protection locked="0"/>
    </xf>
    <xf numFmtId="172" fontId="34" fillId="0" borderId="453">
      <alignment vertical="center" shrinkToFit="1"/>
    </xf>
    <xf numFmtId="0" fontId="13" fillId="9" borderId="444">
      <alignment horizontal="right" wrapText="1"/>
      <protection hidden="1"/>
    </xf>
    <xf numFmtId="172" fontId="45" fillId="3" borderId="453" applyFont="0">
      <alignment vertical="center"/>
    </xf>
    <xf numFmtId="172" fontId="45" fillId="0" borderId="453">
      <alignment vertical="center"/>
    </xf>
    <xf numFmtId="0" fontId="27" fillId="0" borderId="453">
      <alignment vertical="center" wrapText="1"/>
    </xf>
    <xf numFmtId="49" fontId="19" fillId="9" borderId="454">
      <alignment horizontal="center"/>
    </xf>
    <xf numFmtId="172" fontId="45" fillId="3" borderId="453" applyFont="0">
      <alignment vertical="center"/>
    </xf>
    <xf numFmtId="166" fontId="16" fillId="7" borderId="453">
      <alignment vertical="center"/>
      <protection locked="0"/>
    </xf>
    <xf numFmtId="172" fontId="34" fillId="0" borderId="453">
      <alignment vertical="center" shrinkToFit="1"/>
    </xf>
    <xf numFmtId="166" fontId="16" fillId="10" borderId="453">
      <alignment vertical="center"/>
      <protection locked="0"/>
    </xf>
    <xf numFmtId="172" fontId="45" fillId="3" borderId="453" applyFont="0">
      <alignment vertical="center"/>
    </xf>
    <xf numFmtId="0" fontId="13" fillId="9" borderId="453">
      <alignment horizontal="right" wrapText="1"/>
      <protection hidden="1"/>
    </xf>
    <xf numFmtId="172" fontId="45" fillId="2" borderId="453">
      <alignment vertical="center"/>
      <protection locked="0"/>
    </xf>
    <xf numFmtId="166" fontId="14" fillId="11" borderId="456">
      <alignment vertical="center"/>
    </xf>
    <xf numFmtId="172" fontId="45" fillId="0" borderId="453">
      <alignment vertical="center"/>
    </xf>
    <xf numFmtId="0" fontId="13" fillId="9" borderId="453">
      <alignment horizontal="right" wrapText="1"/>
      <protection hidden="1"/>
    </xf>
    <xf numFmtId="0" fontId="13" fillId="9" borderId="444">
      <alignment horizontal="right" wrapText="1"/>
      <protection hidden="1"/>
    </xf>
    <xf numFmtId="172" fontId="34" fillId="0" borderId="453">
      <alignment vertical="center" shrinkToFit="1"/>
    </xf>
    <xf numFmtId="166" fontId="14" fillId="11" borderId="456">
      <alignment vertical="center"/>
    </xf>
    <xf numFmtId="0" fontId="13" fillId="9" borderId="444">
      <alignment horizontal="right" wrapText="1"/>
      <protection hidden="1"/>
    </xf>
    <xf numFmtId="0" fontId="13" fillId="9" borderId="444">
      <alignment horizontal="right" wrapText="1"/>
      <protection hidden="1"/>
    </xf>
    <xf numFmtId="166" fontId="14" fillId="11" borderId="456">
      <alignment vertical="center"/>
    </xf>
    <xf numFmtId="0" fontId="13" fillId="9" borderId="444">
      <alignment horizontal="right" wrapText="1"/>
      <protection hidden="1"/>
    </xf>
    <xf numFmtId="172" fontId="34" fillId="0" borderId="453">
      <alignment vertical="center" shrinkToFit="1"/>
    </xf>
    <xf numFmtId="0" fontId="27" fillId="0" borderId="453">
      <alignment vertical="center" wrapText="1"/>
    </xf>
    <xf numFmtId="0" fontId="13" fillId="9" borderId="444">
      <alignment horizontal="right" wrapText="1"/>
      <protection hidden="1"/>
    </xf>
    <xf numFmtId="49" fontId="19" fillId="9" borderId="454">
      <alignment horizontal="center"/>
    </xf>
    <xf numFmtId="0" fontId="22" fillId="7" borderId="444">
      <alignment horizontal="center" vertical="center" wrapText="1"/>
      <protection locked="0"/>
    </xf>
    <xf numFmtId="172" fontId="34" fillId="0" borderId="453">
      <alignment vertical="center" shrinkToFit="1"/>
    </xf>
    <xf numFmtId="172" fontId="45" fillId="2" borderId="453">
      <alignment vertical="center"/>
      <protection locked="0"/>
    </xf>
    <xf numFmtId="0" fontId="27" fillId="0" borderId="453">
      <alignment vertical="center" wrapText="1"/>
    </xf>
    <xf numFmtId="0" fontId="13" fillId="9" borderId="444">
      <alignment horizontal="right" wrapText="1"/>
      <protection hidden="1"/>
    </xf>
    <xf numFmtId="172" fontId="45" fillId="0" borderId="453">
      <alignment vertical="center"/>
    </xf>
    <xf numFmtId="166" fontId="14" fillId="11" borderId="456">
      <alignment vertical="center"/>
    </xf>
    <xf numFmtId="172" fontId="45" fillId="2" borderId="453">
      <alignment vertical="center"/>
      <protection locked="0"/>
    </xf>
    <xf numFmtId="0" fontId="13" fillId="9" borderId="453">
      <alignment horizontal="right" wrapText="1"/>
      <protection hidden="1"/>
    </xf>
    <xf numFmtId="172" fontId="45" fillId="3" borderId="453" applyFont="0">
      <alignment vertical="center"/>
    </xf>
    <xf numFmtId="0" fontId="13" fillId="9" borderId="444">
      <alignment horizontal="right" wrapText="1"/>
      <protection hidden="1"/>
    </xf>
    <xf numFmtId="172" fontId="45" fillId="0" borderId="453">
      <alignment vertical="center"/>
    </xf>
    <xf numFmtId="0" fontId="22" fillId="7" borderId="453">
      <alignment horizontal="center" vertical="center" wrapText="1"/>
      <protection locked="0"/>
    </xf>
    <xf numFmtId="0" fontId="13" fillId="9" borderId="444">
      <alignment horizontal="right" wrapText="1"/>
      <protection hidden="1"/>
    </xf>
    <xf numFmtId="166" fontId="16" fillId="14" borderId="455">
      <alignment horizontal="right" vertical="center"/>
      <protection locked="0"/>
    </xf>
    <xf numFmtId="166" fontId="16" fillId="7" borderId="453">
      <alignment vertical="center"/>
      <protection locked="0"/>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22" fillId="7" borderId="453">
      <alignment horizontal="center" vertical="center" wrapText="1"/>
      <protection locked="0"/>
    </xf>
    <xf numFmtId="166" fontId="16" fillId="14" borderId="455">
      <alignment horizontal="right" vertical="center"/>
      <protection locked="0"/>
    </xf>
    <xf numFmtId="0" fontId="13" fillId="9" borderId="444">
      <alignment horizontal="right" wrapText="1"/>
      <protection hidden="1"/>
    </xf>
    <xf numFmtId="49" fontId="19" fillId="9" borderId="454">
      <alignment horizontal="center"/>
    </xf>
    <xf numFmtId="49" fontId="19" fillId="9" borderId="454">
      <alignment horizontal="center"/>
    </xf>
    <xf numFmtId="166" fontId="16" fillId="14" borderId="455">
      <alignment horizontal="right" vertical="center"/>
      <protection locked="0"/>
    </xf>
    <xf numFmtId="166" fontId="16" fillId="14" borderId="455">
      <alignment horizontal="right" vertical="center"/>
      <protection locked="0"/>
    </xf>
    <xf numFmtId="166" fontId="16" fillId="10" borderId="453">
      <alignment vertical="center"/>
      <protection locked="0"/>
    </xf>
    <xf numFmtId="166" fontId="14" fillId="11" borderId="456">
      <alignment vertical="center"/>
    </xf>
    <xf numFmtId="49" fontId="19" fillId="9" borderId="454">
      <alignment horizontal="center"/>
    </xf>
    <xf numFmtId="166" fontId="16" fillId="0" borderId="453">
      <alignment vertical="center"/>
    </xf>
    <xf numFmtId="0" fontId="13" fillId="9" borderId="444">
      <alignment horizontal="right" wrapText="1"/>
      <protection hidden="1"/>
    </xf>
    <xf numFmtId="166" fontId="16" fillId="0" borderId="453">
      <alignment vertical="center"/>
    </xf>
    <xf numFmtId="49" fontId="19" fillId="9" borderId="453">
      <alignment horizontal="center" vertical="center"/>
    </xf>
    <xf numFmtId="166" fontId="16" fillId="14" borderId="455">
      <alignment horizontal="right" vertical="center"/>
      <protection locked="0"/>
    </xf>
    <xf numFmtId="0" fontId="13" fillId="9" borderId="444">
      <alignment horizontal="right" wrapText="1"/>
      <protection hidden="1"/>
    </xf>
    <xf numFmtId="166" fontId="17" fillId="0" borderId="453">
      <alignment horizontal="right" vertical="center"/>
    </xf>
    <xf numFmtId="0" fontId="13" fillId="9" borderId="444">
      <alignment horizontal="right" wrapText="1"/>
      <protection hidden="1"/>
    </xf>
    <xf numFmtId="166" fontId="16" fillId="7" borderId="453">
      <alignment vertical="center"/>
      <protection locked="0"/>
    </xf>
    <xf numFmtId="49" fontId="19" fillId="9" borderId="453">
      <alignment horizontal="center" vertical="center"/>
    </xf>
    <xf numFmtId="166" fontId="14" fillId="11" borderId="456">
      <alignment vertical="center"/>
    </xf>
    <xf numFmtId="49" fontId="19" fillId="9" borderId="454">
      <alignment horizontal="center"/>
    </xf>
    <xf numFmtId="166" fontId="17" fillId="0" borderId="453">
      <alignment horizontal="right" vertical="center"/>
    </xf>
    <xf numFmtId="172" fontId="45" fillId="2" borderId="453">
      <alignment vertical="center"/>
      <protection locked="0"/>
    </xf>
    <xf numFmtId="166" fontId="14" fillId="11" borderId="456">
      <alignment vertical="center"/>
    </xf>
    <xf numFmtId="172" fontId="45" fillId="0" borderId="453">
      <alignment vertical="center"/>
    </xf>
    <xf numFmtId="166" fontId="14" fillId="11" borderId="456">
      <alignment vertical="center"/>
    </xf>
    <xf numFmtId="0" fontId="13" fillId="9" borderId="444">
      <alignment horizontal="right" wrapText="1"/>
      <protection hidden="1"/>
    </xf>
    <xf numFmtId="49" fontId="19" fillId="9" borderId="444">
      <alignment horizontal="center" vertical="center"/>
    </xf>
    <xf numFmtId="166" fontId="16" fillId="7" borderId="444">
      <alignment vertical="center"/>
      <protection locked="0"/>
    </xf>
    <xf numFmtId="0" fontId="13" fillId="9" borderId="444">
      <alignment horizontal="right" wrapText="1"/>
      <protection hidden="1"/>
    </xf>
    <xf numFmtId="172" fontId="34" fillId="0" borderId="453">
      <alignment vertical="center" shrinkToFit="1"/>
    </xf>
    <xf numFmtId="166" fontId="16" fillId="14" borderId="455">
      <alignment horizontal="right" vertical="center"/>
      <protection locked="0"/>
    </xf>
    <xf numFmtId="166" fontId="16" fillId="14" borderId="455">
      <alignment horizontal="right" vertical="center"/>
      <protection locked="0"/>
    </xf>
    <xf numFmtId="49" fontId="19" fillId="9" borderId="454">
      <alignment horizontal="center"/>
    </xf>
    <xf numFmtId="166" fontId="14" fillId="11" borderId="456">
      <alignment vertical="center"/>
    </xf>
    <xf numFmtId="0" fontId="13" fillId="9" borderId="453">
      <alignment horizontal="right" wrapText="1"/>
      <protection hidden="1"/>
    </xf>
    <xf numFmtId="0" fontId="22" fillId="7" borderId="453">
      <alignment horizontal="center" vertical="center" wrapText="1"/>
      <protection locked="0"/>
    </xf>
    <xf numFmtId="0" fontId="27" fillId="0" borderId="453">
      <alignment vertical="center" wrapText="1"/>
    </xf>
    <xf numFmtId="172" fontId="45" fillId="2" borderId="453">
      <alignment vertical="center"/>
      <protection locked="0"/>
    </xf>
    <xf numFmtId="172" fontId="45" fillId="0" borderId="453">
      <alignment vertical="center"/>
    </xf>
    <xf numFmtId="0" fontId="13" fillId="9" borderId="453">
      <alignment horizontal="right" wrapText="1"/>
      <protection hidden="1"/>
    </xf>
    <xf numFmtId="0" fontId="13" fillId="9" borderId="444">
      <alignment horizontal="right" wrapText="1"/>
      <protection hidden="1"/>
    </xf>
    <xf numFmtId="166" fontId="14" fillId="11" borderId="456">
      <alignment vertical="center"/>
    </xf>
    <xf numFmtId="0" fontId="27" fillId="0" borderId="453">
      <alignment vertical="center" wrapText="1"/>
    </xf>
    <xf numFmtId="172" fontId="45" fillId="3" borderId="453" applyFont="0">
      <alignment vertical="center"/>
    </xf>
    <xf numFmtId="0" fontId="13" fillId="9" borderId="444">
      <alignment horizontal="right" wrapText="1"/>
      <protection hidden="1"/>
    </xf>
    <xf numFmtId="49" fontId="19" fillId="9" borderId="454">
      <alignment horizontal="center"/>
    </xf>
    <xf numFmtId="49" fontId="19" fillId="9" borderId="453">
      <alignment horizontal="center" vertical="center"/>
    </xf>
    <xf numFmtId="0" fontId="13" fillId="9" borderId="444">
      <alignment horizontal="right" wrapText="1"/>
      <protection hidden="1"/>
    </xf>
    <xf numFmtId="49" fontId="19" fillId="9" borderId="454">
      <alignment horizontal="center"/>
    </xf>
    <xf numFmtId="49" fontId="19" fillId="9" borderId="454">
      <alignment horizontal="center"/>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166" fontId="14" fillId="11" borderId="456">
      <alignment vertical="center"/>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0" fontId="13" fillId="9" borderId="444">
      <alignment horizontal="right" wrapText="1"/>
      <protection hidden="1"/>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2" fontId="45" fillId="2" borderId="444">
      <alignment vertical="center"/>
      <protection locked="0"/>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176"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0" fontId="30" fillId="3" borderId="457">
      <alignment horizont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45"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34"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172" fontId="79" fillId="0" borderId="444">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0" fontId="13" fillId="0" borderId="458">
      <alignment horizontal="left" vertical="center" wrapText="1" indent="1"/>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172" fontId="45" fillId="30" borderId="444">
      <alignment vertical="center"/>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0" fontId="27" fillId="0" borderId="444">
      <alignment vertical="center" wrapText="1"/>
    </xf>
    <xf numFmtId="166" fontId="16" fillId="0" borderId="459">
      <alignment vertical="center"/>
    </xf>
    <xf numFmtId="49" fontId="19" fillId="9" borderId="460">
      <alignment horizontal="center"/>
    </xf>
    <xf numFmtId="166" fontId="16" fillId="10" borderId="459">
      <alignment vertical="center"/>
      <protection locked="0"/>
    </xf>
    <xf numFmtId="166" fontId="16" fillId="14" borderId="461">
      <alignment horizontal="right" vertical="center"/>
      <protection locked="0"/>
    </xf>
    <xf numFmtId="166" fontId="17" fillId="0" borderId="459">
      <alignment horizontal="righ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6" fillId="26" borderId="459">
      <alignment vertical="center"/>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23" borderId="459">
      <alignment horizontal="left" vertical="center" indent="1"/>
    </xf>
    <xf numFmtId="166" fontId="17" fillId="23" borderId="459">
      <alignment horizontal="righ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19" fillId="9" borderId="466">
      <alignment horizontal="center"/>
    </xf>
    <xf numFmtId="49" fontId="19" fillId="9" borderId="462">
      <alignment horizontal="center"/>
    </xf>
    <xf numFmtId="166" fontId="16" fillId="28" borderId="463">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7" fillId="23" borderId="467">
      <alignment horizontal="righ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45" fillId="2" borderId="463">
      <alignment vertical="center"/>
      <protection locked="0"/>
    </xf>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80">
    <xf numFmtId="0" fontId="0" fillId="0" borderId="0" xfId="0"/>
    <xf numFmtId="0" fontId="17" fillId="0" borderId="120" xfId="0" applyNumberFormat="1" applyFont="1" applyFill="1" applyBorder="1" applyAlignment="1" applyProtection="1">
      <alignment vertical="top" wrapText="1"/>
    </xf>
    <xf numFmtId="49" fontId="19" fillId="9" borderId="100" xfId="20" applyBorder="1">
      <alignment horizontal="center"/>
    </xf>
    <xf numFmtId="49" fontId="19" fillId="9" borderId="107" xfId="21" applyBorder="1">
      <alignment horizontal="center" vertical="center"/>
    </xf>
    <xf numFmtId="166" fontId="16" fillId="14" borderId="106" xfId="25" applyBorder="1">
      <alignment horizontal="right" vertical="center"/>
      <protection locked="0"/>
    </xf>
    <xf numFmtId="49" fontId="19" fillId="9" borderId="35" xfId="20" applyBorder="1">
      <alignment horizontal="center"/>
    </xf>
    <xf numFmtId="0" fontId="35" fillId="0" borderId="50" xfId="0" applyNumberFormat="1" applyFont="1" applyFill="1" applyBorder="1" applyAlignment="1" applyProtection="1"/>
    <xf numFmtId="0" fontId="13" fillId="0" borderId="24" xfId="0" applyNumberFormat="1" applyFont="1" applyFill="1" applyBorder="1" applyAlignment="1" applyProtection="1"/>
    <xf numFmtId="0" fontId="17" fillId="0" borderId="26" xfId="0" applyNumberFormat="1" applyFont="1" applyFill="1" applyBorder="1" applyAlignment="1" applyProtection="1">
      <alignment horizontal="center"/>
    </xf>
    <xf numFmtId="0" fontId="17" fillId="0" borderId="33" xfId="0" applyNumberFormat="1" applyFont="1" applyFill="1" applyBorder="1" applyAlignment="1" applyProtection="1">
      <alignment horizontal="center"/>
    </xf>
    <xf numFmtId="0" fontId="17" fillId="0" borderId="51" xfId="0" applyNumberFormat="1" applyFont="1" applyFill="1" applyBorder="1" applyAlignment="1" applyProtection="1">
      <alignment horizontal="center"/>
    </xf>
    <xf numFmtId="0" fontId="0" fillId="0" borderId="0" xfId="0" applyFill="1" applyProtection="1"/>
    <xf numFmtId="0" fontId="0" fillId="0" borderId="0" xfId="0" applyFill="1" applyAlignment="1" applyProtection="1">
      <alignment wrapText="1"/>
    </xf>
    <xf numFmtId="0" fontId="0" fillId="0" borderId="0" xfId="0" applyAlignment="1" applyProtection="1">
      <alignment wrapText="1"/>
    </xf>
    <xf numFmtId="0" fontId="14" fillId="0" borderId="0" xfId="0" applyFont="1" applyFill="1" applyProtection="1"/>
    <xf numFmtId="0" fontId="14" fillId="0" borderId="0" xfId="0" applyFont="1" applyAlignment="1" applyProtection="1"/>
    <xf numFmtId="0" fontId="0" fillId="0" borderId="0" xfId="0" applyAlignment="1" applyProtection="1">
      <alignment vertical="center" wrapText="1"/>
    </xf>
    <xf numFmtId="0" fontId="0" fillId="0" borderId="0" xfId="0" applyProtection="1"/>
    <xf numFmtId="0" fontId="0" fillId="0" borderId="0" xfId="0" applyAlignment="1" applyProtection="1">
      <alignment vertical="center"/>
    </xf>
    <xf numFmtId="0" fontId="0" fillId="0" borderId="0" xfId="0" applyAlignment="1" applyProtection="1"/>
    <xf numFmtId="0" fontId="14" fillId="0" borderId="0" xfId="0" applyFont="1" applyProtection="1"/>
    <xf numFmtId="0" fontId="14" fillId="0" borderId="0" xfId="0" applyFont="1"/>
    <xf numFmtId="0" fontId="0" fillId="6" borderId="0" xfId="0" applyFill="1" applyProtection="1"/>
    <xf numFmtId="0" fontId="0" fillId="6" borderId="0" xfId="0" applyFill="1" applyAlignment="1" applyProtection="1">
      <alignment vertical="center"/>
    </xf>
    <xf numFmtId="0" fontId="0" fillId="6" borderId="0" xfId="0" applyFill="1" applyAlignment="1" applyProtection="1"/>
    <xf numFmtId="0" fontId="0" fillId="8" borderId="0" xfId="0" applyFill="1" applyProtection="1"/>
    <xf numFmtId="0" fontId="0" fillId="8" borderId="0" xfId="0" applyFill="1" applyAlignment="1" applyProtection="1"/>
    <xf numFmtId="0" fontId="0" fillId="8" borderId="0" xfId="0" applyFill="1" applyAlignment="1" applyProtection="1">
      <alignment wrapText="1"/>
    </xf>
    <xf numFmtId="0" fontId="0" fillId="8" borderId="0" xfId="0" applyFill="1" applyAlignment="1" applyProtection="1">
      <alignment vertical="center"/>
    </xf>
    <xf numFmtId="0" fontId="14" fillId="0" borderId="0" xfId="0" applyFont="1" applyFill="1" applyBorder="1" applyProtection="1"/>
    <xf numFmtId="0" fontId="14" fillId="0" borderId="0" xfId="0" applyFont="1" applyAlignment="1" applyProtection="1">
      <alignment vertical="center"/>
    </xf>
    <xf numFmtId="0" fontId="14" fillId="0" borderId="0" xfId="0" applyFont="1"/>
    <xf numFmtId="0" fontId="14" fillId="0" borderId="0" xfId="0" applyNumberFormat="1" applyFont="1" applyFill="1" applyProtection="1"/>
    <xf numFmtId="0" fontId="0" fillId="0" borderId="0" xfId="0" applyNumberFormat="1" applyFill="1" applyProtection="1"/>
    <xf numFmtId="0" fontId="16" fillId="0" borderId="0" xfId="0" applyNumberFormat="1" applyFont="1" applyFill="1" applyProtection="1"/>
    <xf numFmtId="0" fontId="0" fillId="0" borderId="0" xfId="0" applyNumberFormat="1" applyFill="1" applyBorder="1" applyAlignment="1" applyProtection="1"/>
    <xf numFmtId="0" fontId="0" fillId="0" borderId="0" xfId="0" applyNumberFormat="1" applyFill="1" applyAlignment="1" applyProtection="1"/>
    <xf numFmtId="0" fontId="17" fillId="0" borderId="0" xfId="0" applyNumberFormat="1" applyFont="1" applyFill="1" applyAlignment="1" applyProtection="1"/>
    <xf numFmtId="0" fontId="26" fillId="0" borderId="0" xfId="0" applyNumberFormat="1" applyFont="1" applyFill="1" applyAlignment="1" applyProtection="1"/>
    <xf numFmtId="0" fontId="16" fillId="0" borderId="0" xfId="0" applyNumberFormat="1" applyFont="1" applyFill="1" applyAlignment="1" applyProtection="1">
      <alignment vertical="center"/>
    </xf>
    <xf numFmtId="0" fontId="24" fillId="0" borderId="0" xfId="0" applyNumberFormat="1" applyFont="1" applyFill="1" applyAlignment="1" applyProtection="1"/>
    <xf numFmtId="0" fontId="21" fillId="0" borderId="0" xfId="0" applyNumberFormat="1" applyFont="1" applyFill="1" applyAlignment="1" applyProtection="1"/>
    <xf numFmtId="0" fontId="17" fillId="0" borderId="0" xfId="0" applyNumberFormat="1" applyFont="1" applyFill="1" applyAlignment="1" applyProtection="1"/>
    <xf numFmtId="0" fontId="1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horizontal="left" vertical="center" wrapText="1" indent="1"/>
    </xf>
    <xf numFmtId="0" fontId="23" fillId="0" borderId="0" xfId="1" applyNumberFormat="1" applyFill="1" applyAlignment="1" applyProtection="1"/>
    <xf numFmtId="0" fontId="16" fillId="0" borderId="0" xfId="0" applyNumberFormat="1" applyFont="1" applyFill="1" applyBorder="1" applyAlignment="1" applyProtection="1">
      <alignment horizontal="right" vertical="center"/>
    </xf>
    <xf numFmtId="0" fontId="17" fillId="0" borderId="0" xfId="0" applyNumberFormat="1" applyFont="1" applyFill="1" applyBorder="1" applyAlignment="1" applyProtection="1">
      <alignment horizontal="right" vertical="center"/>
    </xf>
    <xf numFmtId="0" fontId="17" fillId="0" borderId="0" xfId="0" applyNumberFormat="1" applyFont="1" applyFill="1" applyAlignment="1" applyProtection="1">
      <alignment horizontal="right"/>
    </xf>
    <xf numFmtId="0" fontId="0" fillId="0" borderId="0" xfId="0" applyNumberFormat="1" applyFill="1" applyAlignment="1" applyProtection="1">
      <alignment horizontal="left"/>
    </xf>
    <xf numFmtId="0" fontId="0" fillId="0" borderId="0" xfId="0" applyNumberFormat="1" applyFill="1" applyAlignment="1" applyProtection="1">
      <alignment vertical="center"/>
    </xf>
    <xf numFmtId="0" fontId="16" fillId="0" borderId="0" xfId="0" applyNumberFormat="1" applyFont="1" applyFill="1" applyAlignment="1" applyProtection="1"/>
    <xf numFmtId="0" fontId="17"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0" fillId="0" borderId="0" xfId="0" applyNumberFormat="1" applyFill="1" applyAlignment="1" applyProtection="1">
      <alignment wrapText="1"/>
    </xf>
    <xf numFmtId="0" fontId="23" fillId="0" borderId="0" xfId="1" applyNumberFormat="1" applyFont="1" applyFill="1" applyAlignment="1" applyProtection="1"/>
    <xf numFmtId="0" fontId="0" fillId="0" borderId="0" xfId="0" applyNumberFormat="1" applyFill="1" applyAlignment="1" applyProtection="1">
      <alignment horizontal="left" vertical="center" indent="1"/>
    </xf>
    <xf numFmtId="0" fontId="16" fillId="0" borderId="0" xfId="0" applyNumberFormat="1" applyFont="1" applyFill="1" applyAlignment="1" applyProtection="1">
      <alignment wrapText="1"/>
    </xf>
    <xf numFmtId="0" fontId="16"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xf>
    <xf numFmtId="0" fontId="18" fillId="0" borderId="0" xfId="0" applyNumberFormat="1" applyFont="1" applyFill="1" applyAlignment="1" applyProtection="1"/>
    <xf numFmtId="0" fontId="0" fillId="0" borderId="0" xfId="0" applyNumberForma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0" xfId="0" applyNumberFormat="1" applyFont="1" applyFill="1" applyAlignment="1" applyProtection="1"/>
    <xf numFmtId="0" fontId="14" fillId="0" borderId="0" xfId="0" applyNumberFormat="1" applyFont="1" applyFill="1" applyAlignment="1" applyProtection="1">
      <alignment vertical="center"/>
    </xf>
    <xf numFmtId="0" fontId="14" fillId="0" borderId="0" xfId="0" applyNumberFormat="1" applyFont="1" applyFill="1" applyAlignment="1" applyProtection="1"/>
    <xf numFmtId="0" fontId="16" fillId="0" borderId="0" xfId="0" applyNumberFormat="1" applyFont="1" applyFill="1" applyAlignment="1" applyProtection="1">
      <alignment horizontal="center"/>
    </xf>
    <xf numFmtId="0" fontId="0" fillId="0" borderId="0" xfId="0" applyNumberFormat="1" applyFill="1" applyBorder="1" applyProtection="1"/>
    <xf numFmtId="0" fontId="27" fillId="0" borderId="0" xfId="0" applyNumberFormat="1" applyFont="1" applyFill="1" applyAlignment="1" applyProtection="1"/>
    <xf numFmtId="0" fontId="14" fillId="0" borderId="0"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right"/>
    </xf>
    <xf numFmtId="0" fontId="16" fillId="0" borderId="0" xfId="0" applyNumberFormat="1" applyFont="1" applyFill="1" applyBorder="1" applyProtection="1"/>
    <xf numFmtId="0" fontId="16" fillId="0" borderId="0" xfId="0" applyNumberFormat="1" applyFont="1" applyFill="1" applyBorder="1" applyAlignment="1" applyProtection="1">
      <alignment horizontal="left" vertical="center" indent="1"/>
    </xf>
    <xf numFmtId="0" fontId="17" fillId="0" borderId="0" xfId="0" applyNumberFormat="1" applyFont="1" applyFill="1" applyBorder="1" applyProtection="1"/>
    <xf numFmtId="0" fontId="16" fillId="0" borderId="7"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xf>
    <xf numFmtId="0" fontId="14" fillId="0" borderId="0" xfId="0" applyNumberFormat="1" applyFont="1" applyFill="1" applyBorder="1" applyProtection="1"/>
    <xf numFmtId="0" fontId="35" fillId="0" borderId="0" xfId="0" applyNumberFormat="1" applyFont="1" applyFill="1" applyBorder="1" applyAlignment="1" applyProtection="1">
      <alignment vertical="center"/>
    </xf>
    <xf numFmtId="0" fontId="37" fillId="0" borderId="0" xfId="0" applyNumberFormat="1" applyFont="1" applyFill="1" applyProtection="1"/>
    <xf numFmtId="0" fontId="13" fillId="0" borderId="0" xfId="0" applyNumberFormat="1" applyFont="1" applyFill="1" applyBorder="1" applyAlignment="1" applyProtection="1">
      <alignment vertical="center"/>
    </xf>
    <xf numFmtId="0" fontId="20" fillId="0" borderId="0" xfId="0" applyNumberFormat="1" applyFont="1" applyFill="1" applyAlignment="1" applyProtection="1">
      <alignment horizontal="right"/>
    </xf>
    <xf numFmtId="0" fontId="0" fillId="0" borderId="0" xfId="0" applyNumberFormat="1" applyFill="1" applyAlignment="1" applyProtection="1">
      <alignment vertical="center" wrapText="1"/>
    </xf>
    <xf numFmtId="0" fontId="1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0" fontId="0" fillId="0" borderId="0" xfId="0" applyNumberFormat="1" applyFont="1" applyFill="1" applyAlignment="1" applyProtection="1"/>
    <xf numFmtId="0" fontId="13" fillId="0" borderId="0" xfId="0" applyNumberFormat="1" applyFont="1" applyFill="1" applyProtection="1"/>
    <xf numFmtId="0" fontId="14" fillId="0" borderId="0" xfId="0" applyNumberFormat="1" applyFont="1" applyFill="1" applyProtection="1"/>
    <xf numFmtId="0" fontId="13" fillId="0" borderId="0" xfId="0" quotePrefix="1" applyNumberFormat="1" applyFont="1" applyFill="1" applyBorder="1" applyAlignment="1" applyProtection="1">
      <alignment horizontal="center"/>
    </xf>
    <xf numFmtId="0" fontId="14" fillId="0" borderId="0" xfId="0" applyFont="1" applyFill="1"/>
    <xf numFmtId="166" fontId="26" fillId="0" borderId="0" xfId="0" applyNumberFormat="1" applyFont="1" applyFill="1" applyAlignment="1" applyProtection="1"/>
    <xf numFmtId="166" fontId="16" fillId="0" borderId="0" xfId="0" applyNumberFormat="1" applyFont="1" applyFill="1" applyBorder="1" applyAlignment="1" applyProtection="1">
      <alignment horizontal="right" vertical="center"/>
    </xf>
    <xf numFmtId="166" fontId="17" fillId="0" borderId="0" xfId="0" applyNumberFormat="1" applyFont="1" applyFill="1" applyBorder="1" applyAlignment="1" applyProtection="1">
      <alignment horizontal="right" vertical="center"/>
    </xf>
    <xf numFmtId="166" fontId="16" fillId="0" borderId="0" xfId="0" applyNumberFormat="1" applyFont="1" applyFill="1" applyBorder="1" applyAlignment="1" applyProtection="1">
      <alignment vertical="center"/>
    </xf>
    <xf numFmtId="166" fontId="25" fillId="0" borderId="0" xfId="0" applyNumberFormat="1" applyFont="1" applyFill="1" applyAlignment="1" applyProtection="1"/>
    <xf numFmtId="0" fontId="0" fillId="0" borderId="0" xfId="0" applyProtection="1">
      <protection locked="0"/>
    </xf>
    <xf numFmtId="0" fontId="13" fillId="0" borderId="0" xfId="0" applyNumberFormat="1" applyFont="1" applyFill="1" applyBorder="1" applyAlignment="1" applyProtection="1"/>
    <xf numFmtId="166" fontId="13"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center" vertical="center"/>
    </xf>
    <xf numFmtId="0" fontId="0" fillId="0" borderId="0" xfId="0" applyBorder="1" applyProtection="1"/>
    <xf numFmtId="0" fontId="19" fillId="0" borderId="0" xfId="0" applyNumberFormat="1" applyFont="1" applyFill="1" applyBorder="1" applyAlignment="1" applyProtection="1">
      <alignment horizontal="center" vertical="top"/>
    </xf>
    <xf numFmtId="0" fontId="14" fillId="0" borderId="0" xfId="0" applyFont="1" applyBorder="1" applyProtection="1"/>
    <xf numFmtId="0" fontId="13" fillId="0" borderId="0" xfId="0" applyNumberFormat="1" applyFont="1" applyFill="1" applyBorder="1" applyAlignment="1" applyProtection="1">
      <alignment horizontal="right"/>
    </xf>
    <xf numFmtId="0" fontId="0" fillId="0" borderId="0" xfId="0" applyFill="1" applyAlignment="1" applyProtection="1">
      <alignment vertical="center"/>
    </xf>
    <xf numFmtId="0" fontId="14" fillId="0" borderId="0" xfId="0" applyNumberFormat="1" applyFont="1" applyFill="1" applyBorder="1" applyAlignment="1" applyProtection="1"/>
    <xf numFmtId="0" fontId="46" fillId="0" borderId="0" xfId="0" applyFont="1" applyProtection="1"/>
    <xf numFmtId="0" fontId="46" fillId="0" borderId="0" xfId="0" applyNumberFormat="1" applyFont="1" applyFill="1" applyProtection="1"/>
    <xf numFmtId="0" fontId="29" fillId="0" borderId="0" xfId="0" applyFont="1" applyProtection="1"/>
    <xf numFmtId="0" fontId="14" fillId="0" borderId="0" xfId="0" applyFont="1" applyBorder="1"/>
    <xf numFmtId="166" fontId="19" fillId="0" borderId="0" xfId="0" applyNumberFormat="1" applyFont="1" applyFill="1" applyBorder="1" applyAlignment="1" applyProtection="1">
      <alignment horizontal="center"/>
    </xf>
    <xf numFmtId="0" fontId="21" fillId="0" borderId="8" xfId="0" applyNumberFormat="1" applyFont="1" applyFill="1" applyBorder="1" applyAlignment="1" applyProtection="1"/>
    <xf numFmtId="0" fontId="17" fillId="0" borderId="8" xfId="0" applyNumberFormat="1" applyFont="1" applyFill="1" applyBorder="1" applyAlignment="1" applyProtection="1"/>
    <xf numFmtId="166" fontId="26" fillId="0" borderId="8" xfId="0" applyNumberFormat="1" applyFont="1" applyFill="1" applyBorder="1" applyAlignment="1" applyProtection="1"/>
    <xf numFmtId="0" fontId="16" fillId="0" borderId="8" xfId="0" applyNumberFormat="1" applyFont="1" applyFill="1" applyBorder="1" applyProtection="1"/>
    <xf numFmtId="0" fontId="19" fillId="0" borderId="3" xfId="0" applyNumberFormat="1" applyFont="1" applyFill="1" applyBorder="1" applyAlignment="1" applyProtection="1">
      <alignment horizontal="center"/>
    </xf>
    <xf numFmtId="0" fontId="47" fillId="0" borderId="0" xfId="0" applyNumberFormat="1" applyFont="1" applyFill="1" applyBorder="1" applyProtection="1"/>
    <xf numFmtId="0" fontId="29" fillId="0" borderId="0" xfId="0" applyNumberFormat="1" applyFont="1" applyFill="1" applyBorder="1" applyAlignment="1" applyProtection="1">
      <alignment horizontal="center" vertical="center"/>
    </xf>
    <xf numFmtId="0" fontId="0" fillId="0" borderId="0" xfId="0" applyNumberFormat="1" applyFill="1" applyAlignment="1" applyProtection="1"/>
    <xf numFmtId="0" fontId="0" fillId="0" borderId="0" xfId="0" applyNumberFormat="1" applyFill="1" applyBorder="1" applyProtection="1"/>
    <xf numFmtId="0" fontId="0" fillId="0" borderId="0" xfId="0" applyFill="1" applyProtection="1"/>
    <xf numFmtId="0" fontId="0" fillId="0" borderId="0" xfId="0" applyProtection="1"/>
    <xf numFmtId="0" fontId="0" fillId="0" borderId="0" xfId="0" applyAlignment="1" applyProtection="1"/>
    <xf numFmtId="0" fontId="14" fillId="0" borderId="0" xfId="0" applyFont="1" applyProtection="1"/>
    <xf numFmtId="0" fontId="14" fillId="0" borderId="0" xfId="0" applyNumberFormat="1" applyFont="1" applyFill="1" applyProtection="1"/>
    <xf numFmtId="0" fontId="0" fillId="0" borderId="0" xfId="0" applyNumberFormat="1" applyFill="1" applyProtection="1"/>
    <xf numFmtId="0" fontId="16" fillId="0" borderId="0" xfId="0" applyNumberFormat="1" applyFont="1" applyFill="1" applyProtection="1"/>
    <xf numFmtId="0" fontId="17" fillId="0" borderId="0" xfId="0" applyNumberFormat="1" applyFont="1" applyFill="1" applyAlignment="1" applyProtection="1"/>
    <xf numFmtId="0" fontId="17" fillId="0" borderId="0" xfId="0" applyNumberFormat="1" applyFont="1" applyFill="1" applyAlignment="1" applyProtection="1">
      <alignment horizontal="right"/>
    </xf>
    <xf numFmtId="0" fontId="16" fillId="0" borderId="0" xfId="0" applyNumberFormat="1" applyFont="1" applyFill="1" applyBorder="1" applyAlignment="1" applyProtection="1">
      <alignment horizontal="center"/>
    </xf>
    <xf numFmtId="0" fontId="14" fillId="0" borderId="0" xfId="0" applyNumberFormat="1" applyFont="1" applyFill="1" applyAlignment="1" applyProtection="1"/>
    <xf numFmtId="0" fontId="16" fillId="0" borderId="0" xfId="0" applyNumberFormat="1" applyFont="1" applyFill="1" applyBorder="1" applyProtection="1"/>
    <xf numFmtId="0" fontId="0" fillId="0" borderId="0" xfId="0" applyFill="1" applyBorder="1" applyProtection="1"/>
    <xf numFmtId="0" fontId="17"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xf>
    <xf numFmtId="0" fontId="0" fillId="0" borderId="0" xfId="0" applyProtection="1"/>
    <xf numFmtId="0" fontId="19" fillId="0" borderId="13" xfId="0" applyNumberFormat="1" applyFont="1" applyFill="1" applyBorder="1" applyAlignment="1" applyProtection="1">
      <alignment horizontal="center"/>
    </xf>
    <xf numFmtId="0" fontId="19" fillId="0" borderId="12" xfId="0" applyNumberFormat="1" applyFont="1" applyFill="1" applyBorder="1" applyAlignment="1" applyProtection="1">
      <alignment horizontal="center" vertical="center"/>
    </xf>
    <xf numFmtId="0" fontId="14" fillId="0" borderId="0" xfId="0" applyFont="1" applyFill="1" applyProtection="1"/>
    <xf numFmtId="0" fontId="0" fillId="0" borderId="0" xfId="0" applyProtection="1"/>
    <xf numFmtId="0" fontId="16" fillId="0" borderId="0" xfId="0" applyNumberFormat="1" applyFont="1" applyFill="1" applyProtection="1"/>
    <xf numFmtId="0" fontId="19" fillId="0" borderId="11"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46" fillId="0" borderId="0" xfId="0" applyFont="1" applyProtection="1"/>
    <xf numFmtId="166" fontId="17" fillId="0" borderId="0" xfId="0" applyNumberFormat="1" applyFont="1" applyFill="1" applyBorder="1" applyAlignment="1" applyProtection="1">
      <alignment vertical="center"/>
    </xf>
    <xf numFmtId="0" fontId="16" fillId="0" borderId="16"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wrapText="1"/>
    </xf>
    <xf numFmtId="0" fontId="19" fillId="0" borderId="29" xfId="0" applyNumberFormat="1" applyFont="1" applyFill="1" applyBorder="1" applyAlignment="1" applyProtection="1">
      <alignment horizontal="center"/>
    </xf>
    <xf numFmtId="0" fontId="19" fillId="0" borderId="28"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xf>
    <xf numFmtId="0" fontId="19" fillId="0" borderId="33" xfId="0" applyNumberFormat="1" applyFont="1" applyFill="1" applyBorder="1" applyAlignment="1" applyProtection="1">
      <alignment horizontal="center"/>
    </xf>
    <xf numFmtId="0" fontId="19" fillId="0" borderId="34" xfId="0" applyNumberFormat="1" applyFont="1" applyFill="1" applyBorder="1" applyAlignment="1" applyProtection="1">
      <alignment horizontal="center" wrapText="1"/>
    </xf>
    <xf numFmtId="166" fontId="16" fillId="0" borderId="36" xfId="0" applyNumberFormat="1" applyFont="1" applyFill="1" applyBorder="1" applyAlignment="1" applyProtection="1">
      <alignment vertical="center"/>
    </xf>
    <xf numFmtId="166" fontId="16" fillId="0" borderId="33" xfId="0" applyNumberFormat="1" applyFont="1" applyFill="1" applyBorder="1" applyAlignment="1" applyProtection="1">
      <alignment vertical="center"/>
    </xf>
    <xf numFmtId="0" fontId="0" fillId="0" borderId="8" xfId="0" applyBorder="1"/>
    <xf numFmtId="0" fontId="16" fillId="0" borderId="39" xfId="0" applyNumberFormat="1" applyFont="1" applyFill="1" applyBorder="1" applyAlignment="1" applyProtection="1">
      <alignment horizontal="right" vertical="center"/>
    </xf>
    <xf numFmtId="0" fontId="16" fillId="0" borderId="40" xfId="0" applyNumberFormat="1" applyFont="1" applyFill="1" applyBorder="1" applyAlignment="1" applyProtection="1">
      <alignment horizontal="right" vertical="center"/>
    </xf>
    <xf numFmtId="0" fontId="29" fillId="0" borderId="0" xfId="0" applyNumberFormat="1" applyFont="1" applyFill="1" applyProtection="1"/>
    <xf numFmtId="0" fontId="0" fillId="0" borderId="8" xfId="0" applyBorder="1" applyAlignment="1">
      <alignment horizontal="center" vertical="center"/>
    </xf>
    <xf numFmtId="0" fontId="46" fillId="6" borderId="0" xfId="0" applyFont="1" applyFill="1" applyProtection="1"/>
    <xf numFmtId="0" fontId="56" fillId="0" borderId="0" xfId="0" applyFont="1" applyProtection="1"/>
    <xf numFmtId="0" fontId="57" fillId="0" borderId="0" xfId="0" applyFont="1" applyProtection="1"/>
    <xf numFmtId="0" fontId="57" fillId="0" borderId="0" xfId="0" applyNumberFormat="1" applyFont="1" applyFill="1" applyProtection="1"/>
    <xf numFmtId="166" fontId="14" fillId="11" borderId="14" xfId="18" applyBorder="1">
      <alignment vertical="center"/>
    </xf>
    <xf numFmtId="49" fontId="19" fillId="9" borderId="43" xfId="21" applyBorder="1">
      <alignment horizontal="center" vertical="center"/>
    </xf>
    <xf numFmtId="166" fontId="16" fillId="7" borderId="43" xfId="22" applyBorder="1">
      <alignment vertical="center"/>
      <protection locked="0"/>
    </xf>
    <xf numFmtId="166" fontId="16" fillId="10" borderId="43" xfId="23">
      <alignment vertical="center"/>
      <protection locked="0"/>
    </xf>
    <xf numFmtId="0" fontId="59" fillId="0" borderId="0" xfId="0" applyNumberFormat="1" applyFont="1" applyFill="1" applyBorder="1" applyAlignment="1" applyProtection="1">
      <alignment horizontal="left"/>
    </xf>
    <xf numFmtId="0" fontId="29" fillId="0" borderId="0" xfId="0" applyNumberFormat="1" applyFont="1" applyFill="1" applyBorder="1" applyAlignment="1" applyProtection="1">
      <alignment horizontal="left" vertical="center"/>
    </xf>
    <xf numFmtId="0" fontId="29" fillId="0" borderId="0" xfId="24">
      <alignment horizontal="left" vertical="center"/>
    </xf>
    <xf numFmtId="166" fontId="16" fillId="0" borderId="43" xfId="2">
      <alignment vertical="center"/>
    </xf>
    <xf numFmtId="166" fontId="17" fillId="0" borderId="48" xfId="19">
      <alignment horizontal="right" vertical="center"/>
    </xf>
    <xf numFmtId="166" fontId="17" fillId="0" borderId="43" xfId="26">
      <alignment horizontal="right" vertical="center"/>
    </xf>
    <xf numFmtId="0" fontId="13" fillId="0" borderId="52" xfId="0" applyNumberFormat="1" applyFont="1" applyFill="1" applyBorder="1" applyAlignment="1" applyProtection="1"/>
    <xf numFmtId="0" fontId="13" fillId="0" borderId="47" xfId="0" applyNumberFormat="1" applyFont="1" applyFill="1" applyBorder="1" applyAlignment="1" applyProtection="1">
      <alignment vertical="center"/>
    </xf>
    <xf numFmtId="0" fontId="17" fillId="0" borderId="45" xfId="0" applyNumberFormat="1" applyFont="1" applyFill="1" applyBorder="1" applyAlignment="1" applyProtection="1">
      <alignment horizontal="center"/>
    </xf>
    <xf numFmtId="0" fontId="17" fillId="0" borderId="46" xfId="0" applyNumberFormat="1" applyFont="1" applyFill="1" applyBorder="1" applyAlignment="1" applyProtection="1">
      <alignment horizontal="center"/>
    </xf>
    <xf numFmtId="0" fontId="17" fillId="0" borderId="43" xfId="0" applyNumberFormat="1" applyFont="1" applyFill="1" applyBorder="1" applyAlignment="1" applyProtection="1">
      <alignment horizontal="center"/>
    </xf>
    <xf numFmtId="0" fontId="14" fillId="0" borderId="31" xfId="0" applyNumberFormat="1" applyFont="1" applyFill="1" applyBorder="1" applyProtection="1"/>
    <xf numFmtId="0" fontId="14" fillId="15" borderId="43" xfId="0" applyNumberFormat="1" applyFont="1" applyFill="1" applyBorder="1" applyAlignment="1" applyProtection="1">
      <alignment horizontal="left" vertical="center" wrapText="1" indent="1"/>
    </xf>
    <xf numFmtId="166" fontId="16" fillId="10" borderId="43" xfId="23" applyBorder="1">
      <alignment vertical="center"/>
      <protection locked="0"/>
    </xf>
    <xf numFmtId="0" fontId="16" fillId="0" borderId="43" xfId="0" applyNumberFormat="1" applyFont="1" applyFill="1" applyBorder="1" applyAlignment="1" applyProtection="1">
      <alignment horizontal="center" vertical="center"/>
    </xf>
    <xf numFmtId="0" fontId="14" fillId="0" borderId="43" xfId="0" applyNumberFormat="1" applyFont="1" applyFill="1" applyBorder="1" applyAlignment="1" applyProtection="1">
      <alignment horizontal="left" vertical="center" wrapText="1" indent="1"/>
    </xf>
    <xf numFmtId="0" fontId="13" fillId="0" borderId="43" xfId="0" applyNumberFormat="1" applyFont="1" applyFill="1" applyBorder="1" applyAlignment="1" applyProtection="1">
      <alignment vertical="center"/>
    </xf>
    <xf numFmtId="166" fontId="17" fillId="0" borderId="49" xfId="19" applyBorder="1">
      <alignment horizontal="right" vertical="center"/>
    </xf>
    <xf numFmtId="0" fontId="17" fillId="0" borderId="46" xfId="0" applyNumberFormat="1" applyFont="1" applyFill="1" applyBorder="1" applyAlignment="1" applyProtection="1">
      <alignment horizontal="right" vertical="center"/>
    </xf>
    <xf numFmtId="0" fontId="17" fillId="0" borderId="43" xfId="0" applyNumberFormat="1" applyFont="1" applyFill="1" applyBorder="1" applyAlignment="1" applyProtection="1">
      <alignment horizontal="center" vertical="center"/>
    </xf>
    <xf numFmtId="0" fontId="17" fillId="0" borderId="41" xfId="0" applyNumberFormat="1" applyFont="1" applyFill="1" applyBorder="1" applyAlignment="1" applyProtection="1">
      <alignment vertical="center"/>
    </xf>
    <xf numFmtId="0" fontId="16" fillId="0" borderId="53" xfId="0" applyNumberFormat="1" applyFont="1" applyFill="1" applyBorder="1" applyAlignment="1" applyProtection="1">
      <alignment horizontal="left" vertical="center" indent="1"/>
    </xf>
    <xf numFmtId="0" fontId="16" fillId="0" borderId="22" xfId="0" applyNumberFormat="1" applyFont="1" applyFill="1" applyBorder="1" applyAlignment="1" applyProtection="1">
      <alignment horizontal="center" vertical="center"/>
    </xf>
    <xf numFmtId="0" fontId="16" fillId="0" borderId="54" xfId="0" applyNumberFormat="1" applyFont="1" applyFill="1" applyBorder="1" applyAlignment="1" applyProtection="1">
      <alignment horizontal="center" vertical="center"/>
    </xf>
    <xf numFmtId="0" fontId="16" fillId="0" borderId="55" xfId="0" applyNumberFormat="1" applyFont="1" applyFill="1" applyBorder="1" applyAlignment="1" applyProtection="1">
      <alignment horizontal="center" vertical="center"/>
    </xf>
    <xf numFmtId="0" fontId="58" fillId="0" borderId="0" xfId="24" applyFont="1">
      <alignment horizontal="left" vertical="center"/>
    </xf>
    <xf numFmtId="0" fontId="19" fillId="0" borderId="26" xfId="0" applyNumberFormat="1" applyFont="1" applyFill="1" applyBorder="1" applyAlignment="1" applyProtection="1">
      <alignment horizontal="center"/>
    </xf>
    <xf numFmtId="0" fontId="0" fillId="0" borderId="41" xfId="0" applyFill="1" applyBorder="1"/>
    <xf numFmtId="0" fontId="19" fillId="0" borderId="51" xfId="0" applyNumberFormat="1" applyFont="1" applyFill="1" applyBorder="1" applyAlignment="1" applyProtection="1">
      <alignment horizontal="center"/>
    </xf>
    <xf numFmtId="0" fontId="19" fillId="0" borderId="57" xfId="0" applyNumberFormat="1" applyFont="1" applyFill="1" applyBorder="1" applyAlignment="1" applyProtection="1">
      <alignment horizontal="center"/>
    </xf>
    <xf numFmtId="0" fontId="19" fillId="0" borderId="44" xfId="0" applyNumberFormat="1" applyFont="1" applyFill="1" applyBorder="1" applyAlignment="1" applyProtection="1">
      <alignment horizontal="center"/>
    </xf>
    <xf numFmtId="0" fontId="0" fillId="0" borderId="52" xfId="0" applyFill="1" applyBorder="1" applyAlignment="1">
      <alignment horizontal="left" vertical="center" indent="1"/>
    </xf>
    <xf numFmtId="0" fontId="13" fillId="0" borderId="24" xfId="0" applyNumberFormat="1" applyFont="1" applyFill="1" applyBorder="1" applyAlignment="1" applyProtection="1">
      <alignment vertical="top"/>
    </xf>
    <xf numFmtId="0" fontId="0" fillId="0" borderId="0" xfId="0" applyBorder="1" applyAlignment="1" applyProtection="1">
      <alignment vertical="center"/>
    </xf>
    <xf numFmtId="0" fontId="14" fillId="0" borderId="43" xfId="0" applyNumberFormat="1" applyFont="1" applyFill="1" applyBorder="1" applyAlignment="1" applyProtection="1">
      <alignment horizontal="left" vertical="center" indent="1"/>
    </xf>
    <xf numFmtId="0" fontId="17" fillId="0" borderId="52" xfId="0" applyFont="1" applyFill="1" applyBorder="1" applyAlignment="1">
      <alignment wrapText="1"/>
    </xf>
    <xf numFmtId="0" fontId="17" fillId="0" borderId="50" xfId="0" applyNumberFormat="1" applyFont="1" applyFill="1" applyBorder="1" applyAlignment="1" applyProtection="1">
      <alignment vertical="center"/>
    </xf>
    <xf numFmtId="0" fontId="17" fillId="0" borderId="24" xfId="0" applyNumberFormat="1" applyFont="1" applyFill="1" applyBorder="1" applyAlignment="1" applyProtection="1">
      <alignment vertical="center" wrapText="1"/>
    </xf>
    <xf numFmtId="0" fontId="19" fillId="0" borderId="57" xfId="0" applyNumberFormat="1" applyFont="1" applyFill="1" applyBorder="1" applyAlignment="1" applyProtection="1">
      <alignment horizontal="center" vertical="top"/>
    </xf>
    <xf numFmtId="0" fontId="19" fillId="0" borderId="56" xfId="0" applyNumberFormat="1" applyFont="1" applyFill="1" applyBorder="1" applyAlignment="1" applyProtection="1">
      <alignment horizontal="center" vertical="top"/>
    </xf>
    <xf numFmtId="0" fontId="19" fillId="0" borderId="56" xfId="0" applyNumberFormat="1" applyFont="1" applyFill="1" applyBorder="1" applyAlignment="1" applyProtection="1">
      <alignment horizontal="center"/>
    </xf>
    <xf numFmtId="0" fontId="19" fillId="0" borderId="60" xfId="0" applyNumberFormat="1" applyFont="1" applyFill="1" applyBorder="1" applyAlignment="1" applyProtection="1">
      <alignment horizontal="center" vertical="top"/>
    </xf>
    <xf numFmtId="0" fontId="21" fillId="0" borderId="24" xfId="0" applyNumberFormat="1" applyFont="1" applyFill="1" applyBorder="1" applyAlignment="1" applyProtection="1"/>
    <xf numFmtId="0" fontId="16" fillId="0" borderId="43" xfId="0" applyNumberFormat="1" applyFont="1" applyFill="1" applyBorder="1" applyAlignment="1" applyProtection="1">
      <alignment horizontal="left" vertical="center" indent="1"/>
    </xf>
    <xf numFmtId="0" fontId="14" fillId="0" borderId="43" xfId="0" applyNumberFormat="1" applyFont="1" applyFill="1" applyBorder="1" applyAlignment="1" applyProtection="1">
      <alignment horizontal="left" vertical="center" wrapText="1" indent="1"/>
    </xf>
    <xf numFmtId="0" fontId="14" fillId="15" borderId="43" xfId="0" applyNumberFormat="1" applyFont="1" applyFill="1" applyBorder="1" applyAlignment="1" applyProtection="1">
      <alignment horizontal="left" vertical="center" indent="1"/>
    </xf>
    <xf numFmtId="0" fontId="17" fillId="0" borderId="38" xfId="0" applyNumberFormat="1" applyFont="1" applyFill="1" applyBorder="1" applyAlignment="1" applyProtection="1">
      <alignment horizontal="left" vertical="center"/>
    </xf>
    <xf numFmtId="166" fontId="17" fillId="0" borderId="48" xfId="19" applyBorder="1">
      <alignment horizontal="right" vertical="center"/>
    </xf>
    <xf numFmtId="0" fontId="13" fillId="0" borderId="38" xfId="0" applyNumberFormat="1" applyFont="1" applyFill="1" applyBorder="1" applyAlignment="1" applyProtection="1">
      <alignment horizontal="left" vertical="center" wrapText="1"/>
    </xf>
    <xf numFmtId="0" fontId="16" fillId="0" borderId="59" xfId="0" applyNumberFormat="1" applyFont="1" applyFill="1" applyBorder="1" applyAlignment="1" applyProtection="1">
      <alignment horizontal="center" vertical="center"/>
    </xf>
    <xf numFmtId="49" fontId="19" fillId="0" borderId="33"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xf>
    <xf numFmtId="0" fontId="17" fillId="0" borderId="50" xfId="0" applyNumberFormat="1" applyFont="1" applyFill="1" applyBorder="1" applyAlignment="1" applyProtection="1">
      <alignment vertical="center" wrapText="1"/>
    </xf>
    <xf numFmtId="0" fontId="16" fillId="0" borderId="30" xfId="0" applyNumberFormat="1" applyFont="1" applyFill="1" applyBorder="1" applyAlignment="1" applyProtection="1">
      <alignment horizontal="center" vertical="center"/>
    </xf>
    <xf numFmtId="0" fontId="17" fillId="0" borderId="38" xfId="0" applyNumberFormat="1" applyFont="1" applyFill="1" applyBorder="1" applyAlignment="1" applyProtection="1">
      <alignment vertical="center"/>
    </xf>
    <xf numFmtId="0" fontId="16" fillId="0" borderId="47" xfId="0" applyNumberFormat="1" applyFont="1" applyFill="1" applyBorder="1" applyAlignment="1" applyProtection="1">
      <alignment horizontal="left" vertical="center" indent="1"/>
    </xf>
    <xf numFmtId="166" fontId="17" fillId="0" borderId="45" xfId="0" applyNumberFormat="1" applyFont="1" applyFill="1" applyBorder="1" applyAlignment="1" applyProtection="1">
      <alignment vertical="center"/>
    </xf>
    <xf numFmtId="0" fontId="16" fillId="0" borderId="61" xfId="0" applyNumberFormat="1" applyFont="1" applyFill="1" applyBorder="1" applyAlignment="1" applyProtection="1">
      <alignment horizontal="center" vertical="center"/>
    </xf>
    <xf numFmtId="0" fontId="16" fillId="0" borderId="32" xfId="0" applyNumberFormat="1" applyFont="1" applyFill="1" applyBorder="1" applyAlignment="1" applyProtection="1">
      <alignment vertical="center"/>
    </xf>
    <xf numFmtId="49" fontId="19" fillId="9" borderId="37" xfId="20">
      <alignment horizontal="center"/>
    </xf>
    <xf numFmtId="0" fontId="16" fillId="0" borderId="65" xfId="0" applyNumberFormat="1" applyFont="1" applyFill="1" applyBorder="1" applyAlignment="1" applyProtection="1">
      <alignment horizontal="left" vertical="center" indent="1"/>
    </xf>
    <xf numFmtId="0" fontId="14" fillId="0" borderId="62" xfId="0" applyNumberFormat="1" applyFont="1" applyFill="1" applyBorder="1" applyAlignment="1" applyProtection="1">
      <alignment horizontal="left" vertical="center" indent="1"/>
    </xf>
    <xf numFmtId="166" fontId="14" fillId="11" borderId="58" xfId="18" applyBorder="1">
      <alignment vertical="center"/>
    </xf>
    <xf numFmtId="0" fontId="0" fillId="0" borderId="32" xfId="0" applyBorder="1" applyAlignment="1">
      <alignment horizontal="center" vertical="center"/>
    </xf>
    <xf numFmtId="0" fontId="17" fillId="0" borderId="11" xfId="0" applyFont="1" applyBorder="1" applyAlignment="1">
      <alignment horizontal="center"/>
    </xf>
    <xf numFmtId="0" fontId="17" fillId="0" borderId="32" xfId="0" applyFont="1" applyBorder="1" applyAlignment="1">
      <alignment horizontal="center" vertical="center"/>
    </xf>
    <xf numFmtId="0" fontId="17" fillId="0" borderId="25" xfId="0" applyNumberFormat="1" applyFont="1" applyFill="1" applyBorder="1" applyAlignment="1" applyProtection="1">
      <alignment horizontal="center"/>
    </xf>
    <xf numFmtId="0" fontId="19" fillId="0" borderId="25" xfId="0" applyNumberFormat="1" applyFont="1" applyFill="1" applyBorder="1" applyAlignment="1" applyProtection="1">
      <alignment horizontal="center"/>
    </xf>
    <xf numFmtId="0" fontId="16" fillId="0" borderId="26" xfId="0" applyNumberFormat="1" applyFont="1" applyFill="1" applyBorder="1" applyAlignment="1" applyProtection="1">
      <alignment horizontal="center" vertical="center"/>
    </xf>
    <xf numFmtId="166" fontId="14" fillId="11" borderId="68" xfId="18" applyBorder="1">
      <alignment vertical="center"/>
    </xf>
    <xf numFmtId="0" fontId="16" fillId="0" borderId="70" xfId="0" applyNumberFormat="1" applyFont="1" applyFill="1" applyBorder="1" applyAlignment="1" applyProtection="1">
      <alignment horizontal="center" vertical="center"/>
    </xf>
    <xf numFmtId="49" fontId="19" fillId="0" borderId="69" xfId="0" applyNumberFormat="1" applyFont="1" applyFill="1" applyBorder="1" applyAlignment="1" applyProtection="1">
      <alignment horizontal="center"/>
    </xf>
    <xf numFmtId="49" fontId="19" fillId="9" borderId="75" xfId="20" applyBorder="1">
      <alignment horizontal="center"/>
    </xf>
    <xf numFmtId="0" fontId="16" fillId="0" borderId="45" xfId="0" applyNumberFormat="1" applyFont="1" applyFill="1" applyBorder="1" applyAlignment="1" applyProtection="1">
      <alignment vertical="center" wrapText="1"/>
    </xf>
    <xf numFmtId="49" fontId="19" fillId="0" borderId="43" xfId="21" applyFill="1" applyBorder="1">
      <alignment horizontal="center" vertical="center"/>
    </xf>
    <xf numFmtId="0" fontId="16" fillId="0" borderId="51" xfId="0" applyNumberFormat="1" applyFont="1" applyFill="1" applyBorder="1" applyAlignment="1" applyProtection="1">
      <alignment horizontal="center" vertical="center"/>
    </xf>
    <xf numFmtId="0" fontId="17" fillId="0" borderId="24" xfId="0" applyNumberFormat="1" applyFont="1" applyFill="1" applyBorder="1" applyAlignment="1" applyProtection="1">
      <alignment vertical="top"/>
    </xf>
    <xf numFmtId="0" fontId="17" fillId="0" borderId="52" xfId="0" applyNumberFormat="1" applyFont="1" applyFill="1" applyBorder="1" applyAlignment="1" applyProtection="1">
      <alignment vertical="top"/>
    </xf>
    <xf numFmtId="0" fontId="19" fillId="0" borderId="80" xfId="0" applyNumberFormat="1" applyFont="1" applyFill="1" applyBorder="1" applyAlignment="1" applyProtection="1">
      <alignment horizontal="center"/>
    </xf>
    <xf numFmtId="166" fontId="16" fillId="0" borderId="53" xfId="0" applyNumberFormat="1" applyFont="1" applyFill="1" applyBorder="1" applyAlignment="1" applyProtection="1">
      <alignment horizontal="left" vertical="center" indent="1"/>
    </xf>
    <xf numFmtId="166" fontId="14" fillId="0" borderId="23" xfId="0" applyNumberFormat="1" applyFont="1" applyFill="1" applyBorder="1" applyAlignment="1" applyProtection="1">
      <alignment horizontal="left" vertical="center" indent="1"/>
    </xf>
    <xf numFmtId="166" fontId="13" fillId="0" borderId="78" xfId="0" applyNumberFormat="1" applyFont="1" applyFill="1" applyBorder="1" applyAlignment="1" applyProtection="1">
      <alignment horizontal="left" vertical="center" indent="1"/>
    </xf>
    <xf numFmtId="0" fontId="16" fillId="0" borderId="81" xfId="0" applyNumberFormat="1" applyFont="1" applyFill="1" applyBorder="1" applyAlignment="1" applyProtection="1">
      <alignment vertical="center"/>
    </xf>
    <xf numFmtId="0" fontId="16" fillId="0" borderId="67" xfId="0" applyNumberFormat="1" applyFont="1" applyFill="1" applyBorder="1" applyAlignment="1" applyProtection="1">
      <alignment vertical="center"/>
    </xf>
    <xf numFmtId="0" fontId="14" fillId="0" borderId="43" xfId="0" applyNumberFormat="1" applyFont="1" applyFill="1" applyBorder="1" applyAlignment="1" applyProtection="1">
      <alignment horizontal="left" vertical="center" indent="2"/>
    </xf>
    <xf numFmtId="0" fontId="14" fillId="0" borderId="38" xfId="0" applyNumberFormat="1" applyFont="1" applyFill="1" applyBorder="1" applyAlignment="1" applyProtection="1">
      <alignment horizontal="left" vertical="center" indent="2"/>
    </xf>
    <xf numFmtId="166" fontId="14" fillId="0" borderId="53" xfId="0" applyNumberFormat="1" applyFont="1" applyFill="1" applyBorder="1" applyAlignment="1" applyProtection="1">
      <alignment horizontal="left" vertical="center" indent="1"/>
    </xf>
    <xf numFmtId="0" fontId="16" fillId="0" borderId="72" xfId="0" applyNumberFormat="1" applyFont="1" applyFill="1" applyBorder="1" applyAlignment="1" applyProtection="1">
      <alignment horizontal="center" vertical="center"/>
    </xf>
    <xf numFmtId="0" fontId="14" fillId="0" borderId="71" xfId="0" applyNumberFormat="1" applyFont="1" applyFill="1" applyBorder="1" applyAlignment="1" applyProtection="1">
      <alignment horizontal="left" vertical="center" indent="2"/>
    </xf>
    <xf numFmtId="0" fontId="14" fillId="0" borderId="25" xfId="0" applyNumberFormat="1" applyFont="1" applyFill="1" applyBorder="1" applyAlignment="1" applyProtection="1">
      <alignment horizontal="left" vertical="center" indent="2"/>
    </xf>
    <xf numFmtId="0" fontId="16" fillId="0" borderId="38" xfId="0" applyNumberFormat="1" applyFont="1" applyFill="1" applyBorder="1" applyAlignment="1" applyProtection="1">
      <alignment horizontal="center" vertical="center" wrapText="1"/>
    </xf>
    <xf numFmtId="0" fontId="13" fillId="0" borderId="43" xfId="0" applyNumberFormat="1" applyFont="1" applyFill="1" applyBorder="1" applyAlignment="1" applyProtection="1">
      <alignment horizontal="left" vertical="center"/>
    </xf>
    <xf numFmtId="0" fontId="16" fillId="0" borderId="43" xfId="0" quotePrefix="1" applyNumberFormat="1" applyFont="1" applyFill="1" applyBorder="1" applyAlignment="1" applyProtection="1">
      <alignment horizontal="center" vertical="center" wrapText="1"/>
    </xf>
    <xf numFmtId="166" fontId="17" fillId="0" borderId="82" xfId="19" applyBorder="1">
      <alignment horizontal="right" vertical="center"/>
    </xf>
    <xf numFmtId="0" fontId="16" fillId="0" borderId="45" xfId="0" applyNumberFormat="1" applyFont="1" applyFill="1" applyBorder="1" applyAlignment="1" applyProtection="1">
      <alignment vertical="center"/>
    </xf>
    <xf numFmtId="166" fontId="14" fillId="0" borderId="43" xfId="0" applyNumberFormat="1" applyFont="1" applyFill="1" applyBorder="1" applyAlignment="1" applyProtection="1">
      <alignment horizontal="left" vertical="center" wrapText="1" indent="1"/>
    </xf>
    <xf numFmtId="0" fontId="16" fillId="0" borderId="43" xfId="0" applyNumberFormat="1" applyFont="1" applyFill="1" applyBorder="1" applyAlignment="1" applyProtection="1">
      <alignment horizontal="center" vertical="center" wrapText="1"/>
    </xf>
    <xf numFmtId="166" fontId="13" fillId="0" borderId="47" xfId="0" applyNumberFormat="1" applyFont="1" applyFill="1" applyBorder="1" applyAlignment="1" applyProtection="1">
      <alignment horizontal="left" vertical="center" wrapText="1" indent="1"/>
    </xf>
    <xf numFmtId="0" fontId="14" fillId="0" borderId="83" xfId="0" applyNumberFormat="1" applyFont="1" applyFill="1" applyBorder="1" applyAlignment="1" applyProtection="1">
      <alignment horizontal="left" vertical="center" indent="2"/>
    </xf>
    <xf numFmtId="0" fontId="16" fillId="0" borderId="83" xfId="0" applyNumberFormat="1" applyFont="1" applyFill="1" applyBorder="1" applyAlignment="1" applyProtection="1">
      <alignment horizontal="center" vertical="center" wrapText="1"/>
    </xf>
    <xf numFmtId="0" fontId="13" fillId="0" borderId="84" xfId="0" applyNumberFormat="1" applyFont="1" applyFill="1" applyBorder="1" applyAlignment="1" applyProtection="1">
      <alignment vertical="center"/>
    </xf>
    <xf numFmtId="0" fontId="16" fillId="0" borderId="85" xfId="0" applyNumberFormat="1" applyFont="1" applyFill="1" applyBorder="1" applyAlignment="1" applyProtection="1">
      <alignment horizontal="center" vertical="center"/>
    </xf>
    <xf numFmtId="0" fontId="19" fillId="0" borderId="86" xfId="0" applyNumberFormat="1" applyFont="1" applyFill="1" applyBorder="1" applyAlignment="1" applyProtection="1">
      <alignment horizontal="center"/>
    </xf>
    <xf numFmtId="0" fontId="19" fillId="0" borderId="87" xfId="0" applyNumberFormat="1" applyFont="1" applyFill="1" applyBorder="1" applyAlignment="1" applyProtection="1">
      <alignment horizontal="center"/>
    </xf>
    <xf numFmtId="0" fontId="13" fillId="0" borderId="52" xfId="0" applyNumberFormat="1" applyFont="1" applyFill="1" applyBorder="1" applyAlignment="1" applyProtection="1">
      <alignment vertical="top"/>
    </xf>
    <xf numFmtId="166" fontId="14" fillId="0" borderId="43" xfId="0" applyNumberFormat="1" applyFont="1" applyFill="1" applyBorder="1" applyAlignment="1" applyProtection="1">
      <alignment horizontal="left" vertical="center" indent="1"/>
    </xf>
    <xf numFmtId="49" fontId="19" fillId="9" borderId="69" xfId="21" applyBorder="1">
      <alignment horizontal="center" vertical="center"/>
    </xf>
    <xf numFmtId="166" fontId="19" fillId="0" borderId="88" xfId="0" applyNumberFormat="1" applyFont="1" applyFill="1" applyBorder="1" applyAlignment="1" applyProtection="1">
      <alignment horizontal="center"/>
    </xf>
    <xf numFmtId="0" fontId="0" fillId="0" borderId="84" xfId="0" applyNumberFormat="1" applyFill="1" applyBorder="1" applyAlignment="1" applyProtection="1"/>
    <xf numFmtId="0" fontId="17" fillId="0" borderId="87" xfId="0" applyNumberFormat="1" applyFont="1" applyFill="1" applyBorder="1" applyAlignment="1" applyProtection="1">
      <alignment horizontal="right"/>
    </xf>
    <xf numFmtId="0" fontId="14" fillId="0" borderId="79" xfId="0" applyNumberFormat="1" applyFont="1" applyFill="1" applyBorder="1" applyProtection="1"/>
    <xf numFmtId="0" fontId="14" fillId="0" borderId="69" xfId="0" applyNumberFormat="1" applyFont="1" applyFill="1" applyBorder="1" applyAlignment="1" applyProtection="1">
      <alignment horizontal="left" vertical="center" indent="1"/>
    </xf>
    <xf numFmtId="0" fontId="16" fillId="0" borderId="89" xfId="0" applyNumberFormat="1" applyFont="1" applyFill="1" applyBorder="1" applyAlignment="1" applyProtection="1">
      <alignment horizontal="center" vertical="center"/>
    </xf>
    <xf numFmtId="0" fontId="14" fillId="0" borderId="84" xfId="0" applyNumberFormat="1" applyFont="1" applyFill="1" applyBorder="1" applyAlignment="1" applyProtection="1">
      <alignment horizontal="left" vertical="center" indent="1"/>
    </xf>
    <xf numFmtId="0" fontId="14" fillId="0" borderId="44" xfId="0" quotePrefix="1" applyNumberFormat="1" applyFont="1" applyFill="1" applyBorder="1" applyAlignment="1" applyProtection="1">
      <alignment horizontal="center"/>
    </xf>
    <xf numFmtId="0" fontId="13" fillId="0" borderId="50" xfId="0" applyNumberFormat="1" applyFont="1" applyFill="1" applyBorder="1" applyAlignment="1" applyProtection="1"/>
    <xf numFmtId="0" fontId="13" fillId="0" borderId="24" xfId="0" applyNumberFormat="1" applyFont="1" applyFill="1" applyBorder="1" applyAlignment="1" applyProtection="1">
      <alignment vertical="top" wrapText="1"/>
    </xf>
    <xf numFmtId="0" fontId="17" fillId="0" borderId="91" xfId="0" applyNumberFormat="1" applyFont="1" applyFill="1" applyBorder="1" applyAlignment="1" applyProtection="1"/>
    <xf numFmtId="166" fontId="17" fillId="0" borderId="66" xfId="0" applyNumberFormat="1" applyFont="1" applyFill="1" applyBorder="1" applyAlignment="1" applyProtection="1">
      <alignment horizontal="left" vertical="center"/>
    </xf>
    <xf numFmtId="0" fontId="14" fillId="0" borderId="53" xfId="0" applyNumberFormat="1" applyFont="1" applyFill="1" applyBorder="1" applyAlignment="1" applyProtection="1">
      <alignment horizontal="left" vertical="center" indent="1"/>
    </xf>
    <xf numFmtId="0" fontId="14" fillId="12" borderId="73" xfId="0" applyNumberFormat="1" applyFont="1" applyFill="1" applyBorder="1" applyAlignment="1" applyProtection="1">
      <alignment horizontal="left" vertical="center" wrapText="1" indent="1"/>
    </xf>
    <xf numFmtId="0" fontId="16" fillId="0" borderId="66" xfId="0" applyNumberFormat="1" applyFont="1" applyFill="1" applyBorder="1" applyAlignment="1" applyProtection="1">
      <alignment horizontal="left" vertical="center" indent="1"/>
    </xf>
    <xf numFmtId="0" fontId="19" fillId="0" borderId="89" xfId="0" applyNumberFormat="1" applyFont="1" applyFill="1" applyBorder="1" applyAlignment="1" applyProtection="1">
      <alignment horizontal="center" vertical="center"/>
    </xf>
    <xf numFmtId="0" fontId="14" fillId="0" borderId="43" xfId="0" quotePrefix="1" applyNumberFormat="1" applyFont="1" applyFill="1" applyBorder="1" applyAlignment="1" applyProtection="1">
      <alignment horizontal="left" vertical="center" indent="1"/>
    </xf>
    <xf numFmtId="0" fontId="14" fillId="0" borderId="66" xfId="0" applyNumberFormat="1" applyFont="1" applyFill="1" applyBorder="1" applyAlignment="1" applyProtection="1">
      <alignment horizontal="left" vertical="center" indent="1"/>
    </xf>
    <xf numFmtId="0" fontId="16" fillId="0" borderId="92" xfId="0" applyNumberFormat="1" applyFont="1" applyFill="1" applyBorder="1" applyAlignment="1" applyProtection="1">
      <alignment horizontal="center" vertical="center"/>
    </xf>
    <xf numFmtId="0" fontId="13" fillId="0" borderId="76" xfId="0" applyNumberFormat="1" applyFont="1" applyFill="1" applyBorder="1" applyAlignment="1" applyProtection="1">
      <alignment vertical="center"/>
    </xf>
    <xf numFmtId="0" fontId="13" fillId="0" borderId="79" xfId="0" applyNumberFormat="1" applyFont="1" applyFill="1" applyBorder="1" applyAlignment="1" applyProtection="1">
      <alignment vertical="center"/>
    </xf>
    <xf numFmtId="0" fontId="17" fillId="0" borderId="88" xfId="0" applyNumberFormat="1" applyFont="1" applyFill="1" applyBorder="1" applyAlignment="1" applyProtection="1">
      <alignment vertical="center"/>
    </xf>
    <xf numFmtId="0" fontId="0" fillId="0" borderId="88" xfId="0" applyNumberFormat="1" applyFill="1" applyBorder="1" applyAlignment="1" applyProtection="1">
      <alignment vertical="center"/>
    </xf>
    <xf numFmtId="0" fontId="16" fillId="0" borderId="88" xfId="0" applyNumberFormat="1" applyFont="1" applyFill="1" applyBorder="1" applyAlignment="1" applyProtection="1">
      <alignment vertical="center"/>
    </xf>
    <xf numFmtId="0" fontId="0" fillId="0" borderId="88" xfId="0" applyBorder="1" applyAlignment="1" applyProtection="1">
      <alignment vertical="center"/>
    </xf>
    <xf numFmtId="166" fontId="13" fillId="0" borderId="76" xfId="0" applyNumberFormat="1" applyFont="1" applyFill="1" applyBorder="1" applyAlignment="1" applyProtection="1">
      <alignment vertical="center"/>
    </xf>
    <xf numFmtId="0" fontId="0" fillId="0" borderId="43" xfId="0" applyNumberFormat="1" applyFill="1" applyBorder="1" applyAlignment="1" applyProtection="1">
      <alignment vertical="center"/>
    </xf>
    <xf numFmtId="166" fontId="16" fillId="10" borderId="69" xfId="23" applyBorder="1">
      <alignment vertical="center"/>
      <protection locked="0"/>
    </xf>
    <xf numFmtId="0" fontId="53" fillId="0" borderId="79" xfId="0" applyNumberFormat="1" applyFont="1" applyFill="1" applyBorder="1" applyAlignment="1" applyProtection="1">
      <alignment vertical="top"/>
    </xf>
    <xf numFmtId="0" fontId="19" fillId="0" borderId="88" xfId="0" applyNumberFormat="1" applyFont="1" applyFill="1" applyBorder="1" applyAlignment="1" applyProtection="1">
      <alignment horizontal="center"/>
    </xf>
    <xf numFmtId="0" fontId="19" fillId="0" borderId="70" xfId="0" applyNumberFormat="1" applyFont="1" applyFill="1" applyBorder="1" applyAlignment="1" applyProtection="1">
      <alignment horizontal="center"/>
    </xf>
    <xf numFmtId="166" fontId="13" fillId="0" borderId="23" xfId="0" applyNumberFormat="1" applyFont="1" applyFill="1" applyBorder="1" applyAlignment="1" applyProtection="1">
      <alignment vertical="center"/>
    </xf>
    <xf numFmtId="0" fontId="13" fillId="0" borderId="77" xfId="0" applyNumberFormat="1" applyFont="1" applyFill="1" applyBorder="1" applyAlignment="1" applyProtection="1">
      <alignment vertical="center"/>
    </xf>
    <xf numFmtId="0" fontId="17" fillId="0" borderId="45" xfId="0" applyNumberFormat="1" applyFont="1" applyFill="1" applyBorder="1" applyAlignment="1" applyProtection="1">
      <alignment vertical="center"/>
    </xf>
    <xf numFmtId="0" fontId="0" fillId="0" borderId="45" xfId="0" applyNumberFormat="1" applyFill="1" applyBorder="1" applyAlignment="1" applyProtection="1">
      <alignment vertical="center"/>
    </xf>
    <xf numFmtId="0" fontId="0" fillId="0" borderId="45" xfId="0" applyBorder="1" applyAlignment="1" applyProtection="1">
      <alignment vertical="center"/>
    </xf>
    <xf numFmtId="0" fontId="17" fillId="0" borderId="84" xfId="0" applyNumberFormat="1" applyFont="1" applyFill="1" applyBorder="1" applyAlignment="1" applyProtection="1">
      <alignment vertical="center"/>
    </xf>
    <xf numFmtId="166" fontId="19" fillId="0" borderId="86" xfId="0" applyNumberFormat="1" applyFont="1" applyFill="1" applyBorder="1" applyAlignment="1" applyProtection="1">
      <alignment horizontal="center"/>
    </xf>
    <xf numFmtId="166" fontId="17" fillId="0" borderId="10" xfId="19" applyBorder="1">
      <alignment horizontal="right" vertical="center"/>
    </xf>
    <xf numFmtId="0" fontId="16" fillId="15" borderId="0" xfId="0" applyNumberFormat="1" applyFont="1" applyFill="1" applyBorder="1" applyAlignment="1" applyProtection="1">
      <alignment horizontal="left" vertical="center" indent="1"/>
    </xf>
    <xf numFmtId="0" fontId="17" fillId="0" borderId="79" xfId="0" applyNumberFormat="1" applyFont="1" applyFill="1" applyBorder="1" applyAlignment="1" applyProtection="1">
      <alignment vertical="top"/>
    </xf>
    <xf numFmtId="0" fontId="16" fillId="0" borderId="93" xfId="0" applyNumberFormat="1" applyFont="1" applyFill="1" applyBorder="1" applyAlignment="1" applyProtection="1">
      <alignment horizontal="left" vertical="center" indent="1"/>
    </xf>
    <xf numFmtId="49" fontId="19" fillId="0" borderId="90" xfId="0" applyNumberFormat="1" applyFont="1" applyFill="1" applyBorder="1" applyAlignment="1" applyProtection="1">
      <alignment horizontal="center" vertical="center"/>
    </xf>
    <xf numFmtId="0" fontId="16" fillId="15" borderId="53" xfId="0" applyNumberFormat="1" applyFont="1" applyFill="1" applyBorder="1" applyAlignment="1" applyProtection="1">
      <alignment horizontal="left" vertical="center" indent="1"/>
    </xf>
    <xf numFmtId="0" fontId="16" fillId="15" borderId="26" xfId="0" applyNumberFormat="1" applyFont="1" applyFill="1" applyBorder="1" applyAlignment="1" applyProtection="1">
      <alignment horizontal="center" vertical="center"/>
    </xf>
    <xf numFmtId="0" fontId="16" fillId="15" borderId="74" xfId="0" applyNumberFormat="1" applyFont="1" applyFill="1" applyBorder="1" applyAlignment="1" applyProtection="1">
      <alignment horizontal="center" vertical="center"/>
    </xf>
    <xf numFmtId="0" fontId="16" fillId="15" borderId="24" xfId="0" applyNumberFormat="1" applyFont="1" applyFill="1" applyBorder="1" applyAlignment="1" applyProtection="1">
      <alignment horizontal="left" vertical="center" indent="1"/>
    </xf>
    <xf numFmtId="0" fontId="16" fillId="15" borderId="70" xfId="0" applyNumberFormat="1" applyFont="1" applyFill="1" applyBorder="1" applyAlignment="1" applyProtection="1">
      <alignment horizontal="center" vertical="center"/>
    </xf>
    <xf numFmtId="0" fontId="16" fillId="0" borderId="76" xfId="0" applyNumberFormat="1" applyFont="1" applyFill="1" applyBorder="1" applyAlignment="1" applyProtection="1">
      <alignment horizontal="left" vertical="center" indent="1"/>
    </xf>
    <xf numFmtId="0" fontId="17" fillId="0" borderId="24" xfId="0" applyNumberFormat="1" applyFont="1" applyFill="1" applyBorder="1" applyAlignment="1" applyProtection="1">
      <alignment horizontal="left" vertical="center"/>
    </xf>
    <xf numFmtId="0" fontId="17" fillId="0" borderId="73" xfId="0" applyNumberFormat="1" applyFont="1" applyFill="1" applyBorder="1" applyAlignment="1" applyProtection="1">
      <alignment horizontal="left" vertical="center"/>
    </xf>
    <xf numFmtId="0" fontId="16" fillId="0" borderId="70" xfId="0" quotePrefix="1" applyNumberFormat="1" applyFont="1" applyFill="1" applyBorder="1" applyAlignment="1" applyProtection="1">
      <alignment horizontal="center" vertical="center"/>
    </xf>
    <xf numFmtId="0" fontId="13" fillId="0" borderId="110" xfId="0" applyNumberFormat="1" applyFont="1" applyFill="1" applyBorder="1" applyAlignment="1" applyProtection="1">
      <alignment horizontal="left" vertical="center"/>
    </xf>
    <xf numFmtId="0" fontId="14" fillId="0" borderId="69" xfId="0" applyNumberFormat="1" applyFont="1" applyFill="1" applyBorder="1" applyAlignment="1" applyProtection="1">
      <alignment horizontal="left" vertical="center" wrapText="1" indent="1"/>
    </xf>
    <xf numFmtId="166" fontId="17" fillId="0" borderId="107" xfId="26" applyBorder="1">
      <alignment horizontal="right" vertical="center"/>
    </xf>
    <xf numFmtId="166" fontId="16" fillId="0" borderId="107" xfId="2" applyBorder="1">
      <alignment vertical="center"/>
    </xf>
    <xf numFmtId="49" fontId="19" fillId="0" borderId="109" xfId="0" applyNumberFormat="1" applyFont="1" applyFill="1" applyBorder="1" applyAlignment="1" applyProtection="1">
      <alignment horizontal="center" vertical="center"/>
    </xf>
    <xf numFmtId="0" fontId="14" fillId="0" borderId="103" xfId="0" applyNumberFormat="1" applyFont="1" applyFill="1" applyBorder="1" applyAlignment="1" applyProtection="1">
      <alignment horizontal="left" vertical="center" wrapText="1" indent="1"/>
    </xf>
    <xf numFmtId="0" fontId="19" fillId="0" borderId="102" xfId="0" applyNumberFormat="1" applyFont="1" applyFill="1" applyBorder="1" applyAlignment="1" applyProtection="1">
      <alignment horizontal="center" wrapText="1"/>
    </xf>
    <xf numFmtId="49" fontId="19" fillId="9" borderId="101" xfId="20" applyBorder="1">
      <alignment horizontal="center"/>
    </xf>
    <xf numFmtId="0" fontId="14" fillId="0" borderId="107" xfId="0" applyNumberFormat="1" applyFont="1" applyFill="1" applyBorder="1" applyAlignment="1" applyProtection="1">
      <alignment horizontal="left" vertical="center"/>
    </xf>
    <xf numFmtId="166" fontId="16" fillId="10" borderId="107" xfId="23" applyBorder="1">
      <alignment vertical="center"/>
      <protection locked="0"/>
    </xf>
    <xf numFmtId="0" fontId="54" fillId="0" borderId="107" xfId="0" applyNumberFormat="1" applyFont="1" applyFill="1" applyBorder="1" applyAlignment="1" applyProtection="1">
      <alignment horizontal="left" vertical="center" wrapText="1" indent="1"/>
    </xf>
    <xf numFmtId="0" fontId="16" fillId="0" borderId="107" xfId="0" applyNumberFormat="1" applyFont="1" applyFill="1" applyBorder="1" applyAlignment="1" applyProtection="1">
      <alignment horizontal="left" vertical="center"/>
    </xf>
    <xf numFmtId="0" fontId="16" fillId="0" borderId="69" xfId="0" applyNumberFormat="1" applyFont="1" applyFill="1" applyBorder="1" applyAlignment="1" applyProtection="1">
      <alignment horizontal="left" vertical="center"/>
    </xf>
    <xf numFmtId="49" fontId="19" fillId="9" borderId="103" xfId="21" applyBorder="1">
      <alignment horizontal="center" vertical="center"/>
    </xf>
    <xf numFmtId="0" fontId="0" fillId="0" borderId="120" xfId="0" applyNumberFormat="1" applyFill="1" applyBorder="1" applyAlignment="1" applyProtection="1"/>
    <xf numFmtId="0" fontId="14" fillId="0" borderId="107" xfId="0" applyNumberFormat="1" applyFont="1" applyFill="1" applyBorder="1" applyAlignment="1" applyProtection="1">
      <alignment horizontal="left" vertical="center" wrapText="1" indent="3"/>
    </xf>
    <xf numFmtId="0" fontId="17" fillId="0" borderId="76" xfId="0" applyNumberFormat="1" applyFont="1" applyFill="1" applyBorder="1" applyAlignment="1" applyProtection="1">
      <alignment vertical="center"/>
    </xf>
    <xf numFmtId="0" fontId="14" fillId="0" borderId="122" xfId="0" applyNumberFormat="1" applyFont="1" applyFill="1" applyBorder="1" applyAlignment="1" applyProtection="1">
      <alignment horizontal="left" vertical="center" wrapText="1" indent="1"/>
    </xf>
    <xf numFmtId="0" fontId="14" fillId="0" borderId="118" xfId="0" applyNumberFormat="1" applyFont="1" applyFill="1" applyBorder="1" applyAlignment="1" applyProtection="1">
      <alignment horizontal="left" vertical="center" wrapText="1" indent="1"/>
    </xf>
    <xf numFmtId="0" fontId="19" fillId="0" borderId="116" xfId="0" applyNumberFormat="1" applyFont="1" applyFill="1" applyBorder="1" applyAlignment="1" applyProtection="1">
      <alignment horizontal="center"/>
    </xf>
    <xf numFmtId="0" fontId="13" fillId="0" borderId="107" xfId="0" applyNumberFormat="1" applyFont="1" applyFill="1" applyBorder="1" applyAlignment="1" applyProtection="1">
      <alignment horizontal="left" vertical="center" wrapText="1" indent="1"/>
    </xf>
    <xf numFmtId="0" fontId="13" fillId="0" borderId="120" xfId="0" applyNumberFormat="1" applyFont="1" applyFill="1" applyBorder="1" applyAlignment="1" applyProtection="1">
      <alignment vertical="center"/>
    </xf>
    <xf numFmtId="0" fontId="13" fillId="0" borderId="120" xfId="0" applyNumberFormat="1" applyFont="1" applyFill="1" applyBorder="1" applyAlignment="1" applyProtection="1">
      <alignment vertical="top"/>
    </xf>
    <xf numFmtId="0" fontId="17" fillId="0" borderId="120" xfId="0" applyNumberFormat="1" applyFont="1" applyFill="1" applyBorder="1" applyAlignment="1" applyProtection="1"/>
    <xf numFmtId="0" fontId="13" fillId="0" borderId="120" xfId="0" applyNumberFormat="1" applyFont="1" applyFill="1" applyBorder="1" applyAlignment="1" applyProtection="1">
      <alignment wrapText="1"/>
    </xf>
    <xf numFmtId="166" fontId="17" fillId="0" borderId="124" xfId="19" applyBorder="1">
      <alignment horizontal="right" vertical="center"/>
    </xf>
    <xf numFmtId="0" fontId="14" fillId="0" borderId="95" xfId="0" applyNumberFormat="1" applyFont="1" applyFill="1" applyBorder="1" applyProtection="1"/>
    <xf numFmtId="0" fontId="17" fillId="0" borderId="13" xfId="0" applyNumberFormat="1" applyFont="1" applyFill="1" applyBorder="1" applyAlignment="1" applyProtection="1">
      <alignment horizontal="center"/>
    </xf>
    <xf numFmtId="0" fontId="14" fillId="0" borderId="117" xfId="0" applyNumberFormat="1" applyFont="1" applyFill="1" applyBorder="1" applyAlignment="1" applyProtection="1">
      <alignment horizontal="left" vertical="center" wrapText="1" indent="1"/>
    </xf>
    <xf numFmtId="0" fontId="16" fillId="0" borderId="107" xfId="0" quotePrefix="1" applyNumberFormat="1" applyFont="1" applyFill="1" applyBorder="1" applyAlignment="1" applyProtection="1">
      <alignment horizontal="center" vertical="center"/>
    </xf>
    <xf numFmtId="0" fontId="17" fillId="0" borderId="120" xfId="0" applyNumberFormat="1" applyFont="1" applyFill="1" applyBorder="1" applyAlignment="1" applyProtection="1">
      <alignment vertical="center"/>
    </xf>
    <xf numFmtId="0" fontId="17" fillId="0" borderId="107" xfId="0" applyNumberFormat="1" applyFont="1" applyFill="1" applyBorder="1" applyAlignment="1" applyProtection="1">
      <alignment horizontal="left" vertical="center" wrapText="1"/>
    </xf>
    <xf numFmtId="166" fontId="16" fillId="0" borderId="119" xfId="0" applyNumberFormat="1" applyFont="1" applyFill="1" applyBorder="1" applyAlignment="1" applyProtection="1">
      <alignment vertical="center"/>
    </xf>
    <xf numFmtId="0" fontId="14" fillId="0" borderId="95" xfId="0" applyNumberFormat="1" applyFont="1" applyFill="1" applyBorder="1" applyProtection="1"/>
    <xf numFmtId="0" fontId="13" fillId="0" borderId="120" xfId="0" applyNumberFormat="1" applyFont="1" applyFill="1" applyBorder="1" applyAlignment="1" applyProtection="1"/>
    <xf numFmtId="0" fontId="16" fillId="0" borderId="123" xfId="0" applyNumberFormat="1" applyFont="1" applyFill="1" applyBorder="1" applyAlignment="1" applyProtection="1">
      <alignment horizontal="center" vertical="center"/>
    </xf>
    <xf numFmtId="0" fontId="13" fillId="0" borderId="107" xfId="0" applyNumberFormat="1" applyFont="1" applyFill="1" applyBorder="1" applyAlignment="1" applyProtection="1">
      <alignment horizontal="left" vertical="center" wrapText="1"/>
    </xf>
    <xf numFmtId="0" fontId="13" fillId="0" borderId="120" xfId="0" applyNumberFormat="1" applyFont="1" applyFill="1" applyBorder="1" applyProtection="1"/>
    <xf numFmtId="0" fontId="14" fillId="0" borderId="105" xfId="0" applyNumberFormat="1" applyFont="1" applyFill="1" applyBorder="1" applyAlignment="1" applyProtection="1">
      <alignment horizontal="left" vertical="center" wrapText="1" indent="1"/>
    </xf>
    <xf numFmtId="0" fontId="19" fillId="0" borderId="17" xfId="0" applyNumberFormat="1" applyFont="1" applyFill="1" applyBorder="1" applyAlignment="1" applyProtection="1">
      <alignment horizontal="center"/>
    </xf>
    <xf numFmtId="0" fontId="17" fillId="0" borderId="120" xfId="0" applyNumberFormat="1" applyFont="1" applyFill="1" applyBorder="1" applyAlignment="1" applyProtection="1">
      <alignment vertical="center" wrapText="1"/>
    </xf>
    <xf numFmtId="0" fontId="13" fillId="0" borderId="104" xfId="0" applyNumberFormat="1" applyFont="1" applyFill="1" applyBorder="1" applyAlignment="1" applyProtection="1">
      <alignment wrapText="1"/>
    </xf>
    <xf numFmtId="166" fontId="16" fillId="7" borderId="69" xfId="22" applyBorder="1">
      <alignment vertical="center"/>
      <protection locked="0"/>
    </xf>
    <xf numFmtId="166" fontId="17" fillId="0" borderId="96" xfId="19" applyBorder="1">
      <alignment horizontal="right" vertical="center"/>
    </xf>
    <xf numFmtId="166" fontId="16" fillId="7" borderId="107" xfId="22" applyBorder="1">
      <alignment vertical="center"/>
      <protection locked="0"/>
    </xf>
    <xf numFmtId="0" fontId="0" fillId="0" borderId="0" xfId="0" applyProtection="1"/>
    <xf numFmtId="0" fontId="0" fillId="0" borderId="0" xfId="0" applyNumberFormat="1" applyFill="1" applyProtection="1"/>
    <xf numFmtId="0" fontId="16" fillId="0" borderId="0" xfId="0" applyNumberFormat="1" applyFont="1" applyFill="1" applyProtection="1"/>
    <xf numFmtId="0" fontId="0" fillId="0" borderId="0" xfId="0" applyNumberFormat="1" applyFill="1" applyAlignment="1" applyProtection="1"/>
    <xf numFmtId="0" fontId="17" fillId="0" borderId="0" xfId="0" applyNumberFormat="1" applyFont="1" applyFill="1" applyBorder="1" applyAlignment="1" applyProtection="1"/>
    <xf numFmtId="0" fontId="19" fillId="0" borderId="69"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xf>
    <xf numFmtId="0" fontId="19" fillId="0" borderId="29"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center" vertical="center" wrapText="1"/>
    </xf>
    <xf numFmtId="0" fontId="17" fillId="0" borderId="0" xfId="0" applyNumberFormat="1" applyFont="1" applyFill="1" applyBorder="1" applyProtection="1"/>
    <xf numFmtId="0" fontId="17" fillId="0" borderId="0" xfId="0" applyNumberFormat="1" applyFont="1" applyFill="1" applyBorder="1" applyAlignment="1" applyProtection="1">
      <alignment horizontal="center"/>
    </xf>
    <xf numFmtId="0" fontId="14" fillId="0" borderId="0" xfId="0" applyNumberFormat="1" applyFont="1" applyFill="1" applyBorder="1" applyProtection="1"/>
    <xf numFmtId="0" fontId="14" fillId="0" borderId="0" xfId="0" applyNumberFormat="1" applyFont="1" applyFill="1" applyBorder="1" applyProtection="1"/>
    <xf numFmtId="0" fontId="19" fillId="0" borderId="63" xfId="0" applyNumberFormat="1" applyFont="1" applyFill="1" applyBorder="1" applyAlignment="1" applyProtection="1">
      <alignment horizontal="center"/>
    </xf>
    <xf numFmtId="166" fontId="19" fillId="0" borderId="0" xfId="0" applyNumberFormat="1" applyFont="1" applyFill="1" applyBorder="1" applyAlignment="1" applyProtection="1">
      <alignment horizontal="center"/>
    </xf>
    <xf numFmtId="0" fontId="13" fillId="0" borderId="0" xfId="0" quotePrefix="1" applyNumberFormat="1" applyFont="1" applyFill="1" applyBorder="1" applyAlignment="1" applyProtection="1">
      <alignment horizontal="right"/>
    </xf>
    <xf numFmtId="0" fontId="0" fillId="0" borderId="0" xfId="0" applyBorder="1"/>
    <xf numFmtId="0" fontId="17" fillId="0" borderId="95" xfId="0" applyNumberFormat="1" applyFont="1" applyFill="1" applyBorder="1" applyAlignment="1" applyProtection="1">
      <alignment horizontal="center"/>
    </xf>
    <xf numFmtId="0" fontId="19" fillId="0" borderId="99" xfId="0" applyNumberFormat="1" applyFont="1" applyFill="1" applyBorder="1" applyAlignment="1" applyProtection="1">
      <alignment horizontal="center"/>
    </xf>
    <xf numFmtId="0" fontId="57" fillId="0" borderId="0" xfId="0" applyFont="1" applyProtection="1"/>
    <xf numFmtId="0" fontId="13" fillId="0" borderId="110" xfId="0" applyNumberFormat="1" applyFont="1" applyFill="1" applyBorder="1" applyAlignment="1" applyProtection="1">
      <alignment vertical="center"/>
    </xf>
    <xf numFmtId="0" fontId="14" fillId="15" borderId="107" xfId="0" applyNumberFormat="1" applyFont="1" applyFill="1" applyBorder="1" applyAlignment="1" applyProtection="1">
      <alignment horizontal="left" vertical="center" wrapText="1" indent="1"/>
    </xf>
    <xf numFmtId="0" fontId="16" fillId="0" borderId="107" xfId="0" applyNumberFormat="1" applyFont="1" applyFill="1" applyBorder="1" applyAlignment="1" applyProtection="1">
      <alignment horizontal="center" vertical="center"/>
    </xf>
    <xf numFmtId="0" fontId="14" fillId="0" borderId="107" xfId="0" applyNumberFormat="1" applyFont="1" applyFill="1" applyBorder="1" applyAlignment="1" applyProtection="1">
      <alignment horizontal="left" vertical="center" wrapText="1" indent="1"/>
    </xf>
    <xf numFmtId="0" fontId="13" fillId="0" borderId="107" xfId="0" applyNumberFormat="1" applyFont="1" applyFill="1" applyBorder="1" applyAlignment="1" applyProtection="1">
      <alignment vertical="center"/>
    </xf>
    <xf numFmtId="0" fontId="16" fillId="15" borderId="107" xfId="0" applyNumberFormat="1" applyFont="1" applyFill="1" applyBorder="1" applyAlignment="1" applyProtection="1">
      <alignment horizontal="left" vertical="center" indent="1"/>
    </xf>
    <xf numFmtId="0" fontId="13" fillId="0" borderId="104" xfId="0" applyNumberFormat="1" applyFont="1" applyFill="1" applyBorder="1" applyAlignment="1" applyProtection="1">
      <alignment horizontal="left"/>
    </xf>
    <xf numFmtId="0" fontId="13" fillId="0" borderId="114" xfId="0" applyNumberFormat="1" applyFont="1" applyFill="1" applyBorder="1" applyAlignment="1" applyProtection="1">
      <alignment horizontal="center"/>
    </xf>
    <xf numFmtId="0" fontId="19" fillId="0" borderId="98" xfId="0" applyNumberFormat="1" applyFont="1" applyFill="1" applyBorder="1" applyAlignment="1" applyProtection="1">
      <alignment horizontal="center"/>
    </xf>
    <xf numFmtId="0" fontId="19" fillId="0" borderId="112" xfId="0" applyNumberFormat="1" applyFont="1" applyFill="1" applyBorder="1" applyAlignment="1" applyProtection="1">
      <alignment horizontal="center"/>
    </xf>
    <xf numFmtId="0" fontId="19" fillId="0" borderId="16" xfId="0" applyNumberFormat="1" applyFont="1" applyFill="1" applyBorder="1" applyAlignment="1" applyProtection="1">
      <alignment horizontal="center"/>
    </xf>
    <xf numFmtId="0" fontId="14" fillId="0" borderId="107" xfId="0" applyNumberFormat="1" applyFont="1" applyFill="1" applyBorder="1" applyAlignment="1" applyProtection="1">
      <alignment horizontal="left" vertical="center" indent="1"/>
    </xf>
    <xf numFmtId="0" fontId="16" fillId="0" borderId="69" xfId="0" applyNumberFormat="1" applyFont="1" applyFill="1" applyBorder="1" applyAlignment="1" applyProtection="1">
      <alignment horizontal="center" vertical="center"/>
    </xf>
    <xf numFmtId="0" fontId="17" fillId="0" borderId="111" xfId="0" applyNumberFormat="1" applyFont="1" applyFill="1" applyBorder="1" applyAlignment="1" applyProtection="1">
      <alignment vertical="center"/>
    </xf>
    <xf numFmtId="0" fontId="16" fillId="0" borderId="107" xfId="0" applyNumberFormat="1" applyFont="1" applyFill="1" applyBorder="1" applyAlignment="1" applyProtection="1">
      <alignment horizontal="left" vertical="center" indent="1"/>
    </xf>
    <xf numFmtId="0" fontId="14" fillId="0" borderId="107" xfId="0" applyNumberFormat="1" applyFont="1" applyFill="1" applyBorder="1" applyAlignment="1" applyProtection="1">
      <alignment horizontal="left" vertical="center" wrapText="1" indent="1"/>
    </xf>
    <xf numFmtId="0" fontId="14" fillId="15" borderId="107" xfId="0" applyNumberFormat="1" applyFont="1" applyFill="1" applyBorder="1" applyAlignment="1" applyProtection="1">
      <alignment horizontal="left" vertical="center" indent="1"/>
    </xf>
    <xf numFmtId="0" fontId="16" fillId="0" borderId="115" xfId="0" applyNumberFormat="1" applyFont="1" applyFill="1" applyBorder="1" applyAlignment="1" applyProtection="1">
      <alignment horizontal="center" vertical="center"/>
    </xf>
    <xf numFmtId="0" fontId="17" fillId="0" borderId="107" xfId="0" applyNumberFormat="1" applyFont="1" applyFill="1" applyBorder="1" applyAlignment="1" applyProtection="1">
      <alignment vertical="center"/>
    </xf>
    <xf numFmtId="0" fontId="17" fillId="0" borderId="111" xfId="0" applyNumberFormat="1" applyFont="1" applyFill="1" applyBorder="1" applyAlignment="1" applyProtection="1">
      <alignment vertical="center" wrapText="1"/>
    </xf>
    <xf numFmtId="166" fontId="17" fillId="0" borderId="108" xfId="0" applyNumberFormat="1" applyFont="1" applyFill="1" applyBorder="1" applyAlignment="1" applyProtection="1">
      <alignment vertical="center"/>
    </xf>
    <xf numFmtId="0" fontId="16" fillId="0" borderId="70" xfId="0" applyNumberFormat="1" applyFont="1" applyFill="1" applyBorder="1" applyAlignment="1" applyProtection="1">
      <alignment horizontal="center" vertical="center"/>
    </xf>
    <xf numFmtId="0" fontId="19" fillId="0" borderId="103" xfId="0" applyNumberFormat="1" applyFont="1" applyFill="1" applyBorder="1" applyAlignment="1" applyProtection="1">
      <alignment horizontal="center"/>
    </xf>
    <xf numFmtId="0" fontId="19" fillId="0" borderId="70" xfId="0" applyNumberFormat="1" applyFont="1" applyFill="1" applyBorder="1" applyAlignment="1" applyProtection="1">
      <alignment horizontal="center"/>
    </xf>
    <xf numFmtId="0" fontId="19" fillId="0" borderId="80" xfId="0" applyNumberFormat="1" applyFont="1" applyFill="1" applyBorder="1" applyAlignment="1" applyProtection="1">
      <alignment horizontal="center"/>
    </xf>
    <xf numFmtId="166" fontId="19" fillId="0" borderId="11" xfId="0" applyNumberFormat="1" applyFont="1" applyFill="1" applyBorder="1" applyAlignment="1" applyProtection="1">
      <alignment horizontal="center"/>
    </xf>
    <xf numFmtId="0" fontId="14" fillId="0" borderId="79" xfId="0" applyNumberFormat="1" applyFont="1" applyFill="1" applyBorder="1" applyProtection="1"/>
    <xf numFmtId="0" fontId="16" fillId="0" borderId="22" xfId="0" applyNumberFormat="1" applyFont="1" applyFill="1" applyBorder="1" applyAlignment="1" applyProtection="1">
      <alignment horizontal="center" vertical="center"/>
    </xf>
    <xf numFmtId="0" fontId="13" fillId="0" borderId="111" xfId="0" applyNumberFormat="1" applyFont="1" applyFill="1" applyBorder="1" applyAlignment="1" applyProtection="1"/>
    <xf numFmtId="0" fontId="13" fillId="0" borderId="79" xfId="0" applyNumberFormat="1" applyFont="1" applyFill="1" applyBorder="1" applyAlignment="1" applyProtection="1">
      <alignment vertical="center"/>
    </xf>
    <xf numFmtId="0" fontId="16" fillId="0" borderId="11" xfId="0" applyNumberFormat="1" applyFont="1" applyFill="1" applyBorder="1" applyAlignment="1" applyProtection="1">
      <alignment vertical="center"/>
    </xf>
    <xf numFmtId="0" fontId="19" fillId="0" borderId="11" xfId="0" applyNumberFormat="1" applyFont="1" applyFill="1" applyBorder="1" applyAlignment="1" applyProtection="1">
      <alignment horizontal="center"/>
    </xf>
    <xf numFmtId="0" fontId="16" fillId="0" borderId="70" xfId="0" quotePrefix="1" applyNumberFormat="1" applyFont="1" applyFill="1" applyBorder="1" applyAlignment="1" applyProtection="1">
      <alignment horizontal="center" vertical="center"/>
    </xf>
    <xf numFmtId="0" fontId="17" fillId="0" borderId="107" xfId="0" applyNumberFormat="1" applyFont="1" applyFill="1" applyBorder="1" applyAlignment="1" applyProtection="1">
      <alignment horizontal="left" vertical="center"/>
    </xf>
    <xf numFmtId="0" fontId="16" fillId="0" borderId="22" xfId="0" quotePrefix="1" applyNumberFormat="1" applyFont="1" applyFill="1" applyBorder="1" applyAlignment="1" applyProtection="1">
      <alignment horizontal="center" vertical="center"/>
    </xf>
    <xf numFmtId="0" fontId="14" fillId="0" borderId="107" xfId="0" applyNumberFormat="1" applyFont="1" applyFill="1" applyBorder="1" applyAlignment="1" applyProtection="1">
      <alignment horizontal="left" vertical="center" wrapText="1" indent="2"/>
    </xf>
    <xf numFmtId="0" fontId="17" fillId="0" borderId="79" xfId="0" applyNumberFormat="1" applyFont="1" applyFill="1" applyBorder="1" applyAlignment="1" applyProtection="1"/>
    <xf numFmtId="0" fontId="17" fillId="0" borderId="69" xfId="0" applyNumberFormat="1" applyFont="1" applyFill="1" applyBorder="1" applyAlignment="1" applyProtection="1">
      <alignment horizontal="left" vertical="center"/>
    </xf>
    <xf numFmtId="166" fontId="14" fillId="11" borderId="90" xfId="18" applyBorder="1">
      <alignment vertical="center"/>
    </xf>
    <xf numFmtId="0" fontId="17" fillId="0" borderId="103" xfId="0" applyNumberFormat="1" applyFont="1" applyFill="1" applyBorder="1" applyAlignment="1" applyProtection="1">
      <alignment vertical="center"/>
    </xf>
    <xf numFmtId="0" fontId="13" fillId="0" borderId="120" xfId="0" applyNumberFormat="1" applyFont="1" applyFill="1" applyBorder="1" applyAlignment="1" applyProtection="1">
      <alignment vertical="top" wrapText="1"/>
    </xf>
    <xf numFmtId="0" fontId="19" fillId="0" borderId="94" xfId="0" applyNumberFormat="1" applyFont="1" applyFill="1" applyBorder="1" applyAlignment="1" applyProtection="1">
      <alignment horizontal="center"/>
    </xf>
    <xf numFmtId="0" fontId="13" fillId="0" borderId="79" xfId="0" applyNumberFormat="1" applyFont="1" applyFill="1" applyBorder="1" applyAlignment="1" applyProtection="1">
      <alignment vertical="top" wrapText="1"/>
    </xf>
    <xf numFmtId="0" fontId="13" fillId="0" borderId="107" xfId="0" applyNumberFormat="1" applyFont="1" applyFill="1" applyBorder="1" applyAlignment="1" applyProtection="1">
      <alignment horizontal="left" vertical="center"/>
    </xf>
    <xf numFmtId="0" fontId="13" fillId="0" borderId="110" xfId="0" applyNumberFormat="1" applyFont="1" applyFill="1" applyBorder="1" applyAlignment="1" applyProtection="1">
      <alignment horizontal="right" vertical="center"/>
    </xf>
    <xf numFmtId="0" fontId="17" fillId="0" borderId="108" xfId="0" applyNumberFormat="1" applyFont="1" applyFill="1" applyBorder="1" applyAlignment="1" applyProtection="1">
      <alignment horizontal="right" vertical="center"/>
    </xf>
    <xf numFmtId="0" fontId="19" fillId="0" borderId="109" xfId="0" applyNumberFormat="1" applyFont="1" applyFill="1" applyBorder="1" applyAlignment="1" applyProtection="1">
      <alignment horizontal="center" vertical="center"/>
    </xf>
    <xf numFmtId="0" fontId="13" fillId="0" borderId="103" xfId="0" applyNumberFormat="1" applyFont="1" applyFill="1" applyBorder="1" applyAlignment="1" applyProtection="1">
      <alignment vertical="top" wrapText="1"/>
    </xf>
    <xf numFmtId="0" fontId="19" fillId="0" borderId="109" xfId="0" applyNumberFormat="1" applyFont="1" applyFill="1" applyBorder="1" applyAlignment="1" applyProtection="1">
      <alignment horizontal="center"/>
    </xf>
    <xf numFmtId="0" fontId="0" fillId="0" borderId="107" xfId="0" quotePrefix="1" applyNumberFormat="1" applyFill="1" applyBorder="1" applyAlignment="1" applyProtection="1">
      <alignment horizontal="center" vertical="center"/>
    </xf>
    <xf numFmtId="0" fontId="19" fillId="0" borderId="114" xfId="0" applyNumberFormat="1" applyFont="1" applyFill="1" applyBorder="1" applyAlignment="1" applyProtection="1">
      <alignment horizontal="center"/>
    </xf>
    <xf numFmtId="49" fontId="19" fillId="9" borderId="90" xfId="0" applyNumberFormat="1" applyFont="1" applyFill="1" applyBorder="1" applyAlignment="1" applyProtection="1">
      <alignment horizontal="center" vertical="center"/>
    </xf>
    <xf numFmtId="0" fontId="35" fillId="0" borderId="111" xfId="0" applyNumberFormat="1" applyFont="1" applyFill="1" applyBorder="1" applyAlignment="1" applyProtection="1"/>
    <xf numFmtId="0" fontId="16" fillId="0" borderId="112" xfId="0" applyNumberFormat="1" applyFont="1" applyFill="1" applyBorder="1" applyAlignment="1" applyProtection="1">
      <alignment horizontal="center" vertical="center"/>
    </xf>
    <xf numFmtId="0" fontId="34" fillId="0" borderId="120" xfId="0" applyNumberFormat="1" applyFont="1" applyFill="1" applyBorder="1" applyAlignment="1" applyProtection="1">
      <alignment wrapText="1"/>
    </xf>
    <xf numFmtId="0" fontId="19" fillId="0" borderId="116" xfId="0" applyNumberFormat="1" applyFont="1" applyFill="1" applyBorder="1" applyAlignment="1" applyProtection="1">
      <alignment horizontal="center" wrapText="1"/>
    </xf>
    <xf numFmtId="0" fontId="21" fillId="0" borderId="120" xfId="0" applyNumberFormat="1" applyFont="1" applyFill="1" applyBorder="1" applyAlignment="1" applyProtection="1"/>
    <xf numFmtId="0" fontId="19" fillId="0" borderId="128" xfId="0" applyNumberFormat="1" applyFont="1" applyFill="1" applyBorder="1" applyAlignment="1" applyProtection="1">
      <alignment horizontal="center"/>
    </xf>
    <xf numFmtId="0" fontId="17" fillId="0" borderId="27" xfId="0" applyNumberFormat="1" applyFont="1" applyFill="1" applyBorder="1" applyAlignment="1" applyProtection="1"/>
    <xf numFmtId="0" fontId="16" fillId="0" borderId="109" xfId="0" applyNumberFormat="1" applyFont="1" applyFill="1" applyBorder="1" applyAlignment="1" applyProtection="1">
      <alignment vertical="center"/>
    </xf>
    <xf numFmtId="0" fontId="14" fillId="12" borderId="107" xfId="0" applyNumberFormat="1" applyFont="1" applyFill="1" applyBorder="1" applyAlignment="1" applyProtection="1">
      <alignment horizontal="left" vertical="center" indent="1"/>
    </xf>
    <xf numFmtId="0" fontId="54" fillId="0" borderId="107" xfId="0" applyNumberFormat="1" applyFont="1" applyFill="1" applyBorder="1" applyAlignment="1" applyProtection="1">
      <alignment horizontal="left" vertical="center" indent="1"/>
    </xf>
    <xf numFmtId="0" fontId="13" fillId="0" borderId="69" xfId="0" applyNumberFormat="1" applyFont="1" applyFill="1" applyBorder="1" applyAlignment="1" applyProtection="1">
      <alignment horizontal="left" vertical="center"/>
    </xf>
    <xf numFmtId="0" fontId="21" fillId="0" borderId="79" xfId="0" applyNumberFormat="1" applyFont="1" applyFill="1" applyBorder="1" applyAlignment="1" applyProtection="1"/>
    <xf numFmtId="0" fontId="16" fillId="0" borderId="117" xfId="0" applyNumberFormat="1" applyFont="1" applyFill="1" applyBorder="1" applyAlignment="1" applyProtection="1">
      <alignment horizontal="left" vertical="center" indent="1"/>
    </xf>
    <xf numFmtId="0" fontId="16" fillId="0" borderId="76" xfId="0" quotePrefix="1" applyNumberFormat="1" applyFont="1" applyFill="1" applyBorder="1" applyAlignment="1" applyProtection="1">
      <alignment horizontal="left" vertical="center" indent="1"/>
    </xf>
    <xf numFmtId="0" fontId="14" fillId="0" borderId="79" xfId="0" applyNumberFormat="1" applyFont="1" applyFill="1" applyBorder="1" applyAlignment="1" applyProtection="1">
      <alignment horizontal="left" vertical="center" indent="1"/>
    </xf>
    <xf numFmtId="49" fontId="19" fillId="0" borderId="116" xfId="0" applyNumberFormat="1" applyFont="1" applyFill="1" applyBorder="1" applyAlignment="1" applyProtection="1">
      <alignment horizontal="center"/>
    </xf>
    <xf numFmtId="0" fontId="13" fillId="0" borderId="79" xfId="0" applyNumberFormat="1" applyFont="1" applyFill="1" applyBorder="1" applyAlignment="1" applyProtection="1"/>
    <xf numFmtId="0" fontId="19" fillId="0" borderId="69" xfId="0" applyNumberFormat="1" applyFont="1" applyFill="1" applyBorder="1" applyAlignment="1" applyProtection="1">
      <alignment horizontal="center" vertical="center"/>
    </xf>
    <xf numFmtId="0" fontId="13" fillId="0" borderId="104" xfId="0" applyNumberFormat="1" applyFont="1" applyFill="1" applyBorder="1" applyAlignment="1" applyProtection="1">
      <alignment vertical="center"/>
    </xf>
    <xf numFmtId="0" fontId="19" fillId="0" borderId="108" xfId="0" applyNumberFormat="1" applyFont="1" applyFill="1" applyBorder="1" applyAlignment="1" applyProtection="1">
      <alignment horizontal="center" vertical="center"/>
    </xf>
    <xf numFmtId="0" fontId="14" fillId="0" borderId="129" xfId="0" applyFont="1" applyBorder="1" applyProtection="1"/>
    <xf numFmtId="0" fontId="13" fillId="0" borderId="79" xfId="0" applyNumberFormat="1" applyFont="1" applyFill="1" applyBorder="1" applyProtection="1"/>
    <xf numFmtId="0" fontId="42" fillId="0" borderId="94" xfId="0" applyNumberFormat="1" applyFont="1" applyFill="1" applyBorder="1" applyAlignment="1" applyProtection="1">
      <alignment horizontal="center"/>
    </xf>
    <xf numFmtId="0" fontId="14" fillId="0" borderId="120" xfId="0" applyNumberFormat="1" applyFont="1" applyFill="1" applyBorder="1" applyAlignment="1" applyProtection="1">
      <alignment horizontal="left" wrapText="1" indent="1"/>
    </xf>
    <xf numFmtId="0" fontId="14" fillId="0" borderId="120" xfId="0" applyNumberFormat="1" applyFont="1" applyFill="1" applyBorder="1" applyAlignment="1" applyProtection="1">
      <alignment horizontal="left" indent="1"/>
    </xf>
    <xf numFmtId="0" fontId="14" fillId="0" borderId="120" xfId="0" applyNumberFormat="1" applyFont="1" applyFill="1" applyBorder="1" applyProtection="1"/>
    <xf numFmtId="0" fontId="19" fillId="0" borderId="103" xfId="0" applyNumberFormat="1" applyFont="1" applyFill="1" applyBorder="1" applyAlignment="1" applyProtection="1">
      <alignment horizontal="center" vertical="center"/>
    </xf>
    <xf numFmtId="0" fontId="38" fillId="15" borderId="102" xfId="0" applyNumberFormat="1" applyFont="1" applyFill="1" applyBorder="1" applyAlignment="1" applyProtection="1">
      <alignment horizontal="center" wrapText="1"/>
    </xf>
    <xf numFmtId="0" fontId="38" fillId="15" borderId="114" xfId="0" applyNumberFormat="1" applyFont="1" applyFill="1" applyBorder="1" applyAlignment="1" applyProtection="1">
      <alignment horizontal="center" wrapText="1"/>
    </xf>
    <xf numFmtId="0" fontId="19" fillId="0" borderId="107" xfId="0" applyNumberFormat="1" applyFont="1" applyFill="1" applyBorder="1" applyAlignment="1" applyProtection="1">
      <alignment horizontal="center" wrapText="1"/>
    </xf>
    <xf numFmtId="0" fontId="16" fillId="0" borderId="79" xfId="0" applyNumberFormat="1" applyFont="1" applyFill="1" applyBorder="1" applyAlignment="1" applyProtection="1"/>
    <xf numFmtId="0" fontId="19" fillId="15" borderId="88" xfId="0" applyNumberFormat="1" applyFont="1" applyFill="1" applyBorder="1" applyAlignment="1" applyProtection="1">
      <alignment horizontal="center"/>
    </xf>
    <xf numFmtId="0" fontId="16" fillId="0" borderId="107" xfId="0" applyNumberFormat="1" applyFont="1" applyFill="1" applyBorder="1" applyAlignment="1" applyProtection="1">
      <alignment horizontal="left" vertical="center" wrapText="1" indent="1"/>
    </xf>
    <xf numFmtId="6" fontId="38" fillId="15" borderId="88" xfId="0" quotePrefix="1" applyNumberFormat="1" applyFont="1" applyFill="1" applyBorder="1" applyAlignment="1" applyProtection="1">
      <alignment horizontal="center"/>
    </xf>
    <xf numFmtId="0" fontId="38" fillId="15" borderId="88" xfId="0" quotePrefix="1" applyNumberFormat="1" applyFont="1" applyFill="1" applyBorder="1" applyAlignment="1" applyProtection="1">
      <alignment horizontal="center"/>
    </xf>
    <xf numFmtId="0" fontId="14" fillId="0" borderId="120" xfId="0" applyNumberFormat="1" applyFont="1" applyFill="1" applyBorder="1" applyAlignment="1" applyProtection="1">
      <alignment horizontal="left" vertical="center" wrapText="1" indent="1"/>
    </xf>
    <xf numFmtId="0" fontId="17" fillId="0" borderId="104" xfId="0" applyNumberFormat="1" applyFont="1" applyFill="1" applyBorder="1" applyAlignment="1" applyProtection="1">
      <alignment vertical="center"/>
    </xf>
    <xf numFmtId="166" fontId="17" fillId="0" borderId="107" xfId="0" applyNumberFormat="1" applyFont="1" applyFill="1" applyBorder="1" applyAlignment="1" applyProtection="1">
      <alignment horizontal="left" vertical="center"/>
    </xf>
    <xf numFmtId="0" fontId="17" fillId="0" borderId="120" xfId="0" applyNumberFormat="1" applyFont="1" applyFill="1" applyBorder="1" applyAlignment="1" applyProtection="1">
      <alignment vertical="top"/>
    </xf>
    <xf numFmtId="0" fontId="19" fillId="0" borderId="95" xfId="0" applyNumberFormat="1" applyFont="1" applyFill="1" applyBorder="1" applyAlignment="1" applyProtection="1">
      <alignment horizontal="center"/>
    </xf>
    <xf numFmtId="0" fontId="17" fillId="0" borderId="104" xfId="0" applyNumberFormat="1" applyFont="1" applyFill="1" applyBorder="1" applyAlignment="1" applyProtection="1">
      <alignment wrapText="1"/>
    </xf>
    <xf numFmtId="0" fontId="17" fillId="0" borderId="112" xfId="0" applyNumberFormat="1" applyFont="1" applyFill="1" applyBorder="1" applyAlignment="1" applyProtection="1">
      <alignment horizontal="center"/>
    </xf>
    <xf numFmtId="0" fontId="17" fillId="0" borderId="116" xfId="0" applyNumberFormat="1" applyFont="1" applyFill="1" applyBorder="1" applyAlignment="1" applyProtection="1">
      <alignment horizontal="center"/>
    </xf>
    <xf numFmtId="0" fontId="17" fillId="0" borderId="98" xfId="0" applyNumberFormat="1" applyFont="1" applyFill="1" applyBorder="1" applyAlignment="1" applyProtection="1">
      <alignment horizontal="center"/>
    </xf>
    <xf numFmtId="0" fontId="17" fillId="0" borderId="128" xfId="0" applyNumberFormat="1" applyFont="1" applyFill="1" applyBorder="1" applyAlignment="1" applyProtection="1">
      <alignment horizontal="center"/>
    </xf>
    <xf numFmtId="0" fontId="13" fillId="0" borderId="27" xfId="0" applyNumberFormat="1" applyFont="1" applyFill="1" applyBorder="1" applyAlignment="1" applyProtection="1"/>
    <xf numFmtId="0" fontId="17" fillId="0" borderId="70" xfId="0" applyNumberFormat="1" applyFont="1" applyFill="1" applyBorder="1" applyAlignment="1" applyProtection="1">
      <alignment horizontal="center"/>
    </xf>
    <xf numFmtId="0" fontId="13" fillId="0" borderId="110" xfId="0" applyNumberFormat="1" applyFont="1" applyFill="1" applyBorder="1" applyAlignment="1" applyProtection="1">
      <alignment vertical="center" wrapText="1"/>
    </xf>
    <xf numFmtId="0" fontId="17" fillId="0" borderId="109" xfId="0" applyNumberFormat="1" applyFont="1" applyFill="1" applyBorder="1" applyAlignment="1" applyProtection="1">
      <alignment horizontal="right" vertical="center"/>
    </xf>
    <xf numFmtId="0" fontId="17" fillId="0" borderId="107" xfId="0" applyNumberFormat="1" applyFont="1" applyFill="1" applyBorder="1" applyAlignment="1" applyProtection="1">
      <alignment horizontal="center" vertical="center"/>
    </xf>
    <xf numFmtId="0" fontId="17" fillId="0" borderId="107" xfId="0" applyNumberFormat="1" applyFont="1" applyFill="1" applyBorder="1" applyAlignment="1" applyProtection="1">
      <alignment horizontal="center"/>
    </xf>
    <xf numFmtId="0" fontId="14" fillId="0" borderId="107" xfId="0" quotePrefix="1" applyNumberFormat="1" applyFont="1" applyFill="1" applyBorder="1" applyAlignment="1" applyProtection="1">
      <alignment horizontal="left" vertical="center" indent="1"/>
    </xf>
    <xf numFmtId="0" fontId="17" fillId="0" borderId="120" xfId="0" applyNumberFormat="1" applyFont="1" applyFill="1" applyBorder="1" applyAlignment="1" applyProtection="1">
      <alignment wrapText="1"/>
    </xf>
    <xf numFmtId="0" fontId="17" fillId="0" borderId="79" xfId="0" applyNumberFormat="1" applyFont="1" applyFill="1" applyBorder="1" applyAlignment="1" applyProtection="1">
      <alignment wrapText="1"/>
    </xf>
    <xf numFmtId="0" fontId="17" fillId="0" borderId="69" xfId="0" applyNumberFormat="1" applyFont="1" applyFill="1" applyBorder="1" applyAlignment="1" applyProtection="1">
      <alignment vertical="center" wrapText="1"/>
    </xf>
    <xf numFmtId="0" fontId="17" fillId="0" borderId="69" xfId="0" quotePrefix="1" applyNumberFormat="1" applyFont="1" applyFill="1" applyBorder="1" applyAlignment="1" applyProtection="1">
      <alignment horizontal="center"/>
    </xf>
    <xf numFmtId="0" fontId="14" fillId="0" borderId="113" xfId="0" applyNumberFormat="1" applyFont="1" applyFill="1" applyBorder="1" applyAlignment="1" applyProtection="1">
      <alignment horizontal="left" vertical="center" indent="1"/>
    </xf>
    <xf numFmtId="0" fontId="17" fillId="0" borderId="111" xfId="0" applyNumberFormat="1" applyFont="1" applyFill="1" applyBorder="1" applyAlignment="1" applyProtection="1">
      <alignment wrapText="1"/>
    </xf>
    <xf numFmtId="0" fontId="17" fillId="0" borderId="114" xfId="0" applyNumberFormat="1" applyFont="1" applyFill="1" applyBorder="1" applyAlignment="1" applyProtection="1">
      <alignment horizontal="center"/>
    </xf>
    <xf numFmtId="0" fontId="17" fillId="0" borderId="94" xfId="0" applyNumberFormat="1" applyFont="1" applyFill="1" applyBorder="1" applyAlignment="1" applyProtection="1">
      <alignment horizontal="center"/>
    </xf>
    <xf numFmtId="0" fontId="16" fillId="0" borderId="120" xfId="0" applyNumberFormat="1" applyFont="1" applyFill="1" applyBorder="1" applyAlignment="1" applyProtection="1">
      <alignment vertical="center"/>
    </xf>
    <xf numFmtId="0" fontId="17" fillId="0" borderId="63" xfId="0" applyNumberFormat="1" applyFont="1" applyFill="1" applyBorder="1" applyAlignment="1" applyProtection="1">
      <alignment horizontal="center" vertical="center"/>
    </xf>
    <xf numFmtId="49" fontId="17" fillId="12" borderId="97" xfId="0" applyNumberFormat="1" applyFont="1" applyFill="1" applyBorder="1" applyAlignment="1" applyProtection="1">
      <alignment horizontal="center" vertical="center"/>
    </xf>
    <xf numFmtId="0" fontId="17" fillId="0" borderId="98" xfId="0" applyNumberFormat="1" applyFont="1" applyFill="1" applyBorder="1" applyAlignment="1" applyProtection="1">
      <alignment horizontal="center" vertical="center"/>
    </xf>
    <xf numFmtId="0" fontId="16" fillId="0" borderId="130" xfId="0" applyNumberFormat="1" applyFont="1" applyFill="1" applyBorder="1" applyAlignment="1" applyProtection="1">
      <alignment horizontal="center" vertical="center"/>
    </xf>
    <xf numFmtId="0" fontId="17" fillId="0" borderId="118" xfId="0" applyNumberFormat="1" applyFont="1" applyFill="1" applyBorder="1" applyAlignment="1" applyProtection="1">
      <alignment horizontal="left" vertical="center"/>
    </xf>
    <xf numFmtId="0" fontId="16" fillId="0" borderId="131" xfId="0" applyNumberFormat="1" applyFont="1" applyFill="1" applyBorder="1" applyAlignment="1" applyProtection="1">
      <alignment horizontal="center" vertical="center"/>
    </xf>
    <xf numFmtId="49" fontId="19" fillId="9" borderId="132" xfId="20" applyBorder="1">
      <alignment horizontal="center"/>
    </xf>
    <xf numFmtId="49" fontId="19" fillId="9" borderId="133" xfId="21" applyBorder="1">
      <alignment horizontal="center" vertical="center"/>
    </xf>
    <xf numFmtId="166" fontId="16" fillId="7" borderId="133" xfId="22" applyBorder="1">
      <alignment vertical="center"/>
      <protection locked="0"/>
    </xf>
    <xf numFmtId="166" fontId="16" fillId="10" borderId="133" xfId="23" applyBorder="1">
      <alignment vertical="center"/>
      <protection locked="0"/>
    </xf>
    <xf numFmtId="0" fontId="16" fillId="0" borderId="134" xfId="0" applyNumberFormat="1" applyFont="1" applyFill="1" applyBorder="1" applyAlignment="1" applyProtection="1">
      <alignment horizontal="center" vertical="center"/>
    </xf>
    <xf numFmtId="0" fontId="19" fillId="0" borderId="116" xfId="0" applyNumberFormat="1" applyFont="1" applyFill="1" applyBorder="1" applyAlignment="1" applyProtection="1">
      <alignment horizontal="center" vertical="center"/>
    </xf>
    <xf numFmtId="0" fontId="16" fillId="0" borderId="120" xfId="0" applyNumberFormat="1" applyFont="1" applyFill="1" applyBorder="1" applyAlignment="1" applyProtection="1"/>
    <xf numFmtId="166" fontId="17" fillId="0" borderId="69" xfId="26" applyBorder="1">
      <alignment horizontal="right" vertical="center"/>
    </xf>
    <xf numFmtId="0" fontId="16" fillId="0" borderId="105" xfId="0" applyNumberFormat="1" applyFont="1" applyFill="1" applyBorder="1" applyAlignment="1" applyProtection="1">
      <alignment horizontal="left" vertical="center" wrapText="1" indent="1"/>
    </xf>
    <xf numFmtId="0" fontId="16" fillId="0" borderId="117" xfId="0" applyNumberFormat="1" applyFont="1" applyFill="1" applyBorder="1" applyAlignment="1" applyProtection="1">
      <alignment horizontal="left" vertical="center" wrapText="1" indent="1"/>
    </xf>
    <xf numFmtId="0" fontId="16" fillId="0" borderId="76" xfId="0" applyNumberFormat="1" applyFont="1" applyFill="1" applyBorder="1" applyAlignment="1" applyProtection="1">
      <alignment horizontal="left" vertical="center" wrapText="1" indent="1"/>
    </xf>
    <xf numFmtId="0" fontId="16" fillId="0" borderId="105" xfId="0" applyNumberFormat="1" applyFont="1" applyFill="1" applyBorder="1" applyAlignment="1" applyProtection="1">
      <alignment horizontal="left" vertical="center" indent="1"/>
    </xf>
    <xf numFmtId="49" fontId="19" fillId="9" borderId="132" xfId="0" applyNumberFormat="1" applyFont="1" applyFill="1" applyBorder="1" applyAlignment="1" applyProtection="1">
      <alignment horizontal="center" vertical="center"/>
    </xf>
    <xf numFmtId="49" fontId="19" fillId="9" borderId="136" xfId="0" applyNumberFormat="1" applyFont="1" applyFill="1" applyBorder="1" applyAlignment="1" applyProtection="1">
      <alignment horizontal="center" vertical="center"/>
    </xf>
    <xf numFmtId="0" fontId="16" fillId="0" borderId="137" xfId="0" applyNumberFormat="1" applyFont="1" applyFill="1" applyBorder="1" applyAlignment="1" applyProtection="1">
      <alignment horizontal="center" vertical="center"/>
    </xf>
    <xf numFmtId="0" fontId="13" fillId="0" borderId="76" xfId="0" applyNumberFormat="1" applyFont="1" applyFill="1" applyBorder="1" applyAlignment="1" applyProtection="1">
      <alignment horizontal="left" vertical="center" indent="1"/>
    </xf>
    <xf numFmtId="0" fontId="17" fillId="0" borderId="111" xfId="0" applyNumberFormat="1" applyFont="1" applyFill="1" applyBorder="1" applyAlignment="1" applyProtection="1"/>
    <xf numFmtId="0" fontId="13" fillId="0" borderId="104" xfId="0" applyNumberFormat="1" applyFont="1" applyFill="1" applyBorder="1" applyAlignment="1" applyProtection="1"/>
    <xf numFmtId="0" fontId="16" fillId="0" borderId="135" xfId="0" applyNumberFormat="1" applyFont="1" applyFill="1" applyBorder="1" applyAlignment="1" applyProtection="1">
      <alignment vertical="center"/>
    </xf>
    <xf numFmtId="0" fontId="16" fillId="0" borderId="138" xfId="0" applyNumberFormat="1" applyFont="1" applyFill="1" applyBorder="1" applyAlignment="1" applyProtection="1">
      <alignment vertical="center"/>
    </xf>
    <xf numFmtId="0" fontId="19" fillId="0" borderId="133" xfId="0" applyNumberFormat="1" applyFont="1" applyFill="1" applyBorder="1" applyAlignment="1" applyProtection="1">
      <alignment horizontal="center"/>
    </xf>
    <xf numFmtId="0" fontId="14" fillId="15" borderId="117" xfId="0" applyNumberFormat="1" applyFont="1" applyFill="1" applyBorder="1" applyAlignment="1" applyProtection="1">
      <alignment horizontal="left" vertical="center" wrapText="1" indent="1"/>
    </xf>
    <xf numFmtId="166" fontId="17" fillId="0" borderId="133" xfId="26" applyBorder="1">
      <alignment horizontal="right" vertical="center"/>
    </xf>
    <xf numFmtId="0" fontId="16" fillId="0" borderId="133" xfId="0" applyNumberFormat="1" applyFont="1" applyFill="1" applyBorder="1" applyAlignment="1" applyProtection="1">
      <alignment horizontal="center" vertical="center"/>
    </xf>
    <xf numFmtId="0" fontId="14" fillId="0" borderId="133" xfId="0" applyNumberFormat="1" applyFont="1" applyFill="1" applyBorder="1" applyAlignment="1" applyProtection="1">
      <alignment horizontal="left" vertical="center" wrapText="1" indent="1"/>
    </xf>
    <xf numFmtId="0" fontId="13" fillId="0" borderId="113" xfId="0" applyNumberFormat="1" applyFont="1" applyFill="1" applyBorder="1" applyAlignment="1" applyProtection="1">
      <alignment vertical="center"/>
    </xf>
    <xf numFmtId="0" fontId="16" fillId="0" borderId="139" xfId="0" applyNumberFormat="1" applyFont="1" applyFill="1" applyBorder="1" applyAlignment="1" applyProtection="1">
      <alignment horizontal="center" vertical="center"/>
    </xf>
    <xf numFmtId="0" fontId="17" fillId="0" borderId="140" xfId="0" applyNumberFormat="1" applyFont="1" applyFill="1" applyBorder="1" applyAlignment="1" applyProtection="1"/>
    <xf numFmtId="0" fontId="19" fillId="0" borderId="141" xfId="0" applyNumberFormat="1" applyFont="1" applyFill="1" applyBorder="1" applyAlignment="1" applyProtection="1">
      <alignment horizontal="center"/>
    </xf>
    <xf numFmtId="0" fontId="13" fillId="0" borderId="142" xfId="0" applyNumberFormat="1" applyFont="1" applyFill="1" applyBorder="1" applyAlignment="1" applyProtection="1">
      <alignment vertical="center"/>
    </xf>
    <xf numFmtId="0" fontId="16" fillId="0" borderId="143" xfId="0" applyNumberFormat="1" applyFont="1" applyFill="1" applyBorder="1" applyAlignment="1" applyProtection="1">
      <alignment vertical="center"/>
    </xf>
    <xf numFmtId="0" fontId="16" fillId="0" borderId="144" xfId="0" applyNumberFormat="1" applyFont="1" applyFill="1" applyBorder="1" applyAlignment="1" applyProtection="1">
      <alignment vertical="center"/>
    </xf>
    <xf numFmtId="0" fontId="16" fillId="0" borderId="145" xfId="0" applyNumberFormat="1" applyFont="1" applyFill="1" applyBorder="1" applyAlignment="1" applyProtection="1">
      <alignment vertical="center"/>
    </xf>
    <xf numFmtId="0" fontId="14" fillId="0" borderId="117" xfId="0" applyNumberFormat="1" applyFont="1" applyFill="1" applyBorder="1" applyAlignment="1" applyProtection="1">
      <alignment horizontal="left" vertical="center" indent="1"/>
    </xf>
    <xf numFmtId="0" fontId="14" fillId="0" borderId="113" xfId="0" applyNumberFormat="1" applyFont="1" applyFill="1" applyBorder="1" applyAlignment="1" applyProtection="1">
      <alignment horizontal="left" vertical="center" wrapText="1" indent="1"/>
    </xf>
    <xf numFmtId="49" fontId="19" fillId="9" borderId="115" xfId="20" applyBorder="1">
      <alignment horizontal="center"/>
    </xf>
    <xf numFmtId="0" fontId="19" fillId="0" borderId="144" xfId="0" applyNumberFormat="1" applyFont="1" applyFill="1" applyBorder="1" applyAlignment="1" applyProtection="1">
      <alignment horizontal="center"/>
    </xf>
    <xf numFmtId="0" fontId="19" fillId="0" borderId="146" xfId="0" applyNumberFormat="1" applyFont="1" applyFill="1" applyBorder="1" applyAlignment="1" applyProtection="1">
      <alignment horizontal="center"/>
    </xf>
    <xf numFmtId="0" fontId="16" fillId="0" borderId="145" xfId="0" applyNumberFormat="1" applyFont="1" applyFill="1" applyBorder="1" applyAlignment="1" applyProtection="1">
      <alignment horizontal="left" vertical="center" wrapText="1" indent="1"/>
    </xf>
    <xf numFmtId="0" fontId="19" fillId="0" borderId="148" xfId="0" applyNumberFormat="1" applyFont="1" applyFill="1" applyBorder="1" applyAlignment="1" applyProtection="1">
      <alignment horizontal="center"/>
    </xf>
    <xf numFmtId="0" fontId="19" fillId="0" borderId="149" xfId="0" applyNumberFormat="1" applyFont="1" applyFill="1" applyBorder="1" applyAlignment="1" applyProtection="1">
      <alignment horizontal="center"/>
    </xf>
    <xf numFmtId="0" fontId="29" fillId="0" borderId="0" xfId="0" applyNumberFormat="1" applyFont="1" applyFill="1" applyAlignment="1" applyProtection="1">
      <alignment vertical="center"/>
    </xf>
    <xf numFmtId="0" fontId="16" fillId="0" borderId="63" xfId="0" applyNumberFormat="1" applyFont="1" applyFill="1" applyBorder="1" applyAlignment="1" applyProtection="1">
      <alignment vertical="center"/>
    </xf>
    <xf numFmtId="0" fontId="16" fillId="0" borderId="97" xfId="0" applyNumberFormat="1" applyFont="1" applyFill="1" applyBorder="1" applyAlignment="1" applyProtection="1">
      <alignment vertical="center"/>
    </xf>
    <xf numFmtId="0" fontId="16" fillId="0" borderId="102" xfId="0" applyNumberFormat="1" applyFont="1" applyFill="1" applyBorder="1" applyAlignment="1" applyProtection="1">
      <alignment vertical="center"/>
    </xf>
    <xf numFmtId="0" fontId="16" fillId="0" borderId="116" xfId="0" applyNumberFormat="1" applyFont="1" applyFill="1" applyBorder="1" applyAlignment="1" applyProtection="1">
      <alignment vertical="center"/>
    </xf>
    <xf numFmtId="0" fontId="16" fillId="0" borderId="150" xfId="0" applyNumberFormat="1" applyFont="1" applyFill="1" applyBorder="1" applyAlignment="1" applyProtection="1">
      <alignment vertical="center"/>
    </xf>
    <xf numFmtId="0" fontId="16" fillId="0" borderId="98" xfId="0" applyNumberFormat="1" applyFont="1" applyFill="1" applyBorder="1" applyAlignment="1" applyProtection="1">
      <alignment horizontal="center" vertical="center"/>
    </xf>
    <xf numFmtId="0" fontId="16" fillId="0" borderId="23" xfId="0" applyNumberFormat="1" applyFont="1" applyFill="1" applyBorder="1" applyAlignment="1" applyProtection="1">
      <alignment horizontal="left" vertical="center" indent="1"/>
    </xf>
    <xf numFmtId="0" fontId="16" fillId="0" borderId="147" xfId="0" applyNumberFormat="1" applyFont="1" applyFill="1" applyBorder="1" applyAlignment="1" applyProtection="1">
      <alignment horizontal="center" vertical="center"/>
    </xf>
    <xf numFmtId="0" fontId="16" fillId="0" borderId="23" xfId="0" applyNumberFormat="1" applyFont="1" applyFill="1" applyBorder="1" applyAlignment="1" applyProtection="1">
      <alignment vertical="center"/>
    </xf>
    <xf numFmtId="166" fontId="14" fillId="0" borderId="88" xfId="0" applyNumberFormat="1" applyFont="1" applyFill="1" applyBorder="1" applyAlignment="1" applyProtection="1">
      <alignment horizontal="right" vertical="center" wrapText="1"/>
    </xf>
    <xf numFmtId="0" fontId="16" fillId="0" borderId="148" xfId="0" applyNumberFormat="1" applyFont="1" applyFill="1" applyBorder="1" applyAlignment="1" applyProtection="1">
      <alignment vertical="center"/>
    </xf>
    <xf numFmtId="0" fontId="17" fillId="12" borderId="120" xfId="0" applyNumberFormat="1" applyFont="1" applyFill="1" applyBorder="1" applyAlignment="1" applyProtection="1">
      <alignment wrapText="1"/>
    </xf>
    <xf numFmtId="0" fontId="19" fillId="0" borderId="102" xfId="0" applyNumberFormat="1" applyFont="1" applyFill="1" applyBorder="1" applyAlignment="1" applyProtection="1">
      <alignment horizontal="center" vertical="top"/>
    </xf>
    <xf numFmtId="49" fontId="19" fillId="9" borderId="145" xfId="0" applyNumberFormat="1" applyFont="1" applyFill="1" applyBorder="1" applyAlignment="1" applyProtection="1">
      <alignment horizontal="center" vertical="center"/>
    </xf>
    <xf numFmtId="0" fontId="16" fillId="15" borderId="23" xfId="0" applyNumberFormat="1" applyFont="1" applyFill="1" applyBorder="1" applyAlignment="1" applyProtection="1">
      <alignment horizontal="left" vertical="center" wrapText="1" indent="1"/>
    </xf>
    <xf numFmtId="0" fontId="16" fillId="15" borderId="23" xfId="0" applyNumberFormat="1" applyFont="1" applyFill="1" applyBorder="1" applyAlignment="1" applyProtection="1">
      <alignment horizontal="left" vertical="center" indent="1"/>
    </xf>
    <xf numFmtId="0" fontId="17" fillId="0" borderId="23" xfId="0" applyNumberFormat="1" applyFont="1" applyFill="1" applyBorder="1" applyAlignment="1" applyProtection="1">
      <alignment vertical="center"/>
    </xf>
    <xf numFmtId="49" fontId="19" fillId="9" borderId="97" xfId="0" applyNumberFormat="1" applyFont="1" applyFill="1" applyBorder="1" applyAlignment="1" applyProtection="1">
      <alignment horizontal="center" vertical="center"/>
    </xf>
    <xf numFmtId="0" fontId="17" fillId="0" borderId="105" xfId="0" applyNumberFormat="1" applyFont="1" applyFill="1" applyBorder="1" applyAlignment="1" applyProtection="1">
      <alignment vertical="center"/>
    </xf>
    <xf numFmtId="166" fontId="17" fillId="0" borderId="107" xfId="19" applyBorder="1">
      <alignment horizontal="right" vertical="center"/>
    </xf>
    <xf numFmtId="0" fontId="16" fillId="0" borderId="25" xfId="0" applyNumberFormat="1" applyFont="1" applyFill="1" applyBorder="1" applyAlignment="1" applyProtection="1">
      <alignment vertical="center"/>
    </xf>
    <xf numFmtId="0" fontId="16" fillId="15" borderId="25" xfId="0" applyNumberFormat="1" applyFont="1" applyFill="1" applyBorder="1" applyAlignment="1" applyProtection="1">
      <alignment vertical="center"/>
    </xf>
    <xf numFmtId="0" fontId="16" fillId="15" borderId="69" xfId="0" applyNumberFormat="1" applyFont="1" applyFill="1" applyBorder="1" applyAlignment="1" applyProtection="1">
      <alignment vertical="center"/>
    </xf>
    <xf numFmtId="0" fontId="17" fillId="12" borderId="120" xfId="0" applyNumberFormat="1" applyFont="1" applyFill="1" applyBorder="1" applyAlignment="1" applyProtection="1"/>
    <xf numFmtId="0" fontId="16" fillId="0" borderId="105" xfId="0" applyNumberFormat="1" applyFont="1" applyFill="1" applyBorder="1" applyAlignment="1" applyProtection="1">
      <alignment vertical="center"/>
    </xf>
    <xf numFmtId="0" fontId="0" fillId="0" borderId="94" xfId="0" applyBorder="1"/>
    <xf numFmtId="166" fontId="16" fillId="14" borderId="155" xfId="25" applyBorder="1">
      <alignment horizontal="right" vertical="center"/>
      <protection locked="0"/>
    </xf>
    <xf numFmtId="0" fontId="19" fillId="0" borderId="142" xfId="0" applyNumberFormat="1" applyFont="1" applyFill="1" applyBorder="1" applyAlignment="1" applyProtection="1">
      <alignment horizontal="center" vertical="center"/>
    </xf>
    <xf numFmtId="0" fontId="19" fillId="0" borderId="144" xfId="0" applyNumberFormat="1" applyFont="1" applyFill="1" applyBorder="1" applyAlignment="1" applyProtection="1">
      <alignment horizontal="center" vertical="center"/>
    </xf>
    <xf numFmtId="49" fontId="19" fillId="9" borderId="153" xfId="21" applyBorder="1">
      <alignment horizontal="center" vertical="center"/>
    </xf>
    <xf numFmtId="0" fontId="14" fillId="0" borderId="149" xfId="0" applyFont="1" applyBorder="1" applyAlignment="1" applyProtection="1">
      <alignment vertical="center"/>
    </xf>
    <xf numFmtId="0" fontId="19" fillId="0" borderId="142" xfId="0" applyNumberFormat="1" applyFont="1" applyFill="1" applyBorder="1" applyAlignment="1" applyProtection="1">
      <alignment horizontal="center" vertical="top"/>
    </xf>
    <xf numFmtId="0" fontId="14" fillId="0" borderId="95" xfId="0" applyFont="1" applyBorder="1" applyProtection="1"/>
    <xf numFmtId="0" fontId="0" fillId="0" borderId="25" xfId="0" applyBorder="1" applyProtection="1"/>
    <xf numFmtId="0" fontId="38" fillId="0" borderId="120" xfId="0" applyNumberFormat="1" applyFont="1" applyFill="1" applyBorder="1" applyAlignment="1" applyProtection="1">
      <alignment horizontal="center" vertical="center" wrapText="1"/>
    </xf>
    <xf numFmtId="0" fontId="38" fillId="0" borderId="95" xfId="0" applyNumberFormat="1" applyFont="1" applyFill="1" applyBorder="1" applyAlignment="1" applyProtection="1">
      <alignment horizontal="center" vertical="center" wrapText="1"/>
    </xf>
    <xf numFmtId="0" fontId="14" fillId="0" borderId="76" xfId="0" applyNumberFormat="1" applyFont="1" applyFill="1" applyBorder="1" applyAlignment="1" applyProtection="1">
      <alignment horizontal="left" vertical="center" indent="1"/>
    </xf>
    <xf numFmtId="0" fontId="14" fillId="0" borderId="105" xfId="0" applyNumberFormat="1" applyFont="1" applyFill="1" applyBorder="1" applyAlignment="1" applyProtection="1">
      <alignment horizontal="left" vertical="center" indent="1"/>
    </xf>
    <xf numFmtId="0" fontId="14" fillId="0" borderId="120" xfId="0" applyNumberFormat="1" applyFont="1" applyFill="1" applyBorder="1" applyAlignment="1" applyProtection="1">
      <alignment horizontal="left" vertical="center" indent="1"/>
    </xf>
    <xf numFmtId="0" fontId="19" fillId="0" borderId="120" xfId="0" applyNumberFormat="1" applyFont="1" applyFill="1" applyBorder="1" applyAlignment="1" applyProtection="1">
      <alignment horizontal="center"/>
    </xf>
    <xf numFmtId="0" fontId="17" fillId="0" borderId="153" xfId="0" applyNumberFormat="1" applyFont="1" applyFill="1" applyBorder="1" applyAlignment="1" applyProtection="1">
      <alignment wrapText="1"/>
    </xf>
    <xf numFmtId="0" fontId="19" fillId="0" borderId="153" xfId="0" applyNumberFormat="1" applyFont="1" applyFill="1" applyBorder="1" applyAlignment="1" applyProtection="1">
      <alignment horizontal="center"/>
    </xf>
    <xf numFmtId="0" fontId="19" fillId="0" borderId="153" xfId="0" applyNumberFormat="1" applyFont="1" applyFill="1" applyBorder="1" applyAlignment="1" applyProtection="1">
      <alignment horizontal="center" vertical="top"/>
    </xf>
    <xf numFmtId="0" fontId="19" fillId="0" borderId="69" xfId="0" applyNumberFormat="1" applyFont="1" applyFill="1" applyBorder="1" applyAlignment="1" applyProtection="1">
      <alignment horizontal="center" vertical="top"/>
    </xf>
    <xf numFmtId="0" fontId="16" fillId="0" borderId="107" xfId="0" applyNumberFormat="1" applyFont="1" applyFill="1" applyBorder="1" applyAlignment="1" applyProtection="1">
      <alignment vertical="center"/>
    </xf>
    <xf numFmtId="0" fontId="13" fillId="0" borderId="107" xfId="0" applyNumberFormat="1" applyFont="1" applyFill="1" applyBorder="1" applyAlignment="1" applyProtection="1">
      <alignment vertical="center" wrapText="1"/>
    </xf>
    <xf numFmtId="0" fontId="21" fillId="0" borderId="25" xfId="0" applyNumberFormat="1" applyFont="1" applyFill="1" applyBorder="1" applyAlignment="1" applyProtection="1"/>
    <xf numFmtId="0" fontId="17" fillId="0" borderId="140" xfId="0" applyNumberFormat="1" applyFont="1" applyFill="1" applyBorder="1" applyAlignment="1" applyProtection="1">
      <alignment vertical="center"/>
    </xf>
    <xf numFmtId="0" fontId="17" fillId="0" borderId="153" xfId="0" applyNumberFormat="1" applyFont="1" applyFill="1" applyBorder="1" applyAlignment="1" applyProtection="1">
      <alignment horizontal="center"/>
    </xf>
    <xf numFmtId="0" fontId="17" fillId="0" borderId="144" xfId="0" applyNumberFormat="1" applyFont="1" applyFill="1" applyBorder="1" applyAlignment="1" applyProtection="1">
      <alignment horizontal="center"/>
    </xf>
    <xf numFmtId="169" fontId="13" fillId="12" borderId="136" xfId="0" applyNumberFormat="1" applyFont="1" applyFill="1" applyBorder="1" applyAlignment="1" applyProtection="1">
      <alignment horizontal="center" wrapText="1"/>
    </xf>
    <xf numFmtId="0" fontId="16" fillId="0" borderId="157" xfId="0" applyNumberFormat="1" applyFont="1" applyFill="1" applyBorder="1" applyAlignment="1" applyProtection="1">
      <alignment horizontal="left" vertical="center" indent="1"/>
    </xf>
    <xf numFmtId="0" fontId="16" fillId="0" borderId="146" xfId="0" applyNumberFormat="1" applyFont="1" applyFill="1" applyBorder="1" applyAlignment="1" applyProtection="1">
      <alignment horizontal="center" vertical="center"/>
    </xf>
    <xf numFmtId="49" fontId="19" fillId="9" borderId="107" xfId="21" quotePrefix="1" applyBorder="1">
      <alignment horizontal="center" vertical="center"/>
    </xf>
    <xf numFmtId="166" fontId="13" fillId="0" borderId="113" xfId="0" applyNumberFormat="1" applyFont="1" applyFill="1" applyBorder="1" applyAlignment="1" applyProtection="1">
      <alignment vertical="center"/>
    </xf>
    <xf numFmtId="0" fontId="13" fillId="0" borderId="140" xfId="0" applyNumberFormat="1" applyFont="1" applyFill="1" applyBorder="1" applyAlignment="1" applyProtection="1">
      <alignment vertical="center"/>
    </xf>
    <xf numFmtId="0" fontId="19" fillId="0" borderId="154" xfId="0" applyNumberFormat="1" applyFont="1" applyFill="1" applyBorder="1" applyAlignment="1" applyProtection="1">
      <alignment horizontal="center"/>
    </xf>
    <xf numFmtId="166" fontId="13" fillId="0" borderId="117" xfId="0" applyNumberFormat="1" applyFont="1" applyFill="1" applyBorder="1" applyAlignment="1" applyProtection="1">
      <alignment horizontal="left" vertical="center" wrapText="1"/>
    </xf>
    <xf numFmtId="0" fontId="16" fillId="0" borderId="159" xfId="0" applyNumberFormat="1" applyFont="1" applyFill="1" applyBorder="1" applyAlignment="1" applyProtection="1">
      <alignment horizontal="center" vertical="center"/>
    </xf>
    <xf numFmtId="166" fontId="13" fillId="0" borderId="117" xfId="0" applyNumberFormat="1" applyFont="1" applyFill="1" applyBorder="1" applyAlignment="1" applyProtection="1">
      <alignment horizontal="left" vertical="center"/>
    </xf>
    <xf numFmtId="0" fontId="13" fillId="0" borderId="117" xfId="0" applyNumberFormat="1" applyFont="1" applyFill="1" applyBorder="1" applyAlignment="1" applyProtection="1">
      <alignment horizontal="left" vertical="center"/>
    </xf>
    <xf numFmtId="0" fontId="14" fillId="15" borderId="117" xfId="0" applyNumberFormat="1" applyFont="1" applyFill="1" applyBorder="1" applyAlignment="1" applyProtection="1">
      <alignment horizontal="left" vertical="center" indent="1"/>
    </xf>
    <xf numFmtId="0" fontId="0" fillId="0" borderId="89" xfId="0" applyNumberFormat="1" applyFill="1" applyBorder="1" applyAlignment="1" applyProtection="1">
      <alignment horizontal="center" vertical="center"/>
    </xf>
    <xf numFmtId="166" fontId="13" fillId="0" borderId="117" xfId="0" applyNumberFormat="1" applyFont="1" applyFill="1" applyBorder="1" applyAlignment="1" applyProtection="1">
      <alignment vertical="center"/>
    </xf>
    <xf numFmtId="0" fontId="13" fillId="0" borderId="117" xfId="0" applyNumberFormat="1" applyFont="1" applyFill="1" applyBorder="1" applyAlignment="1" applyProtection="1">
      <alignment horizontal="left" vertical="center" wrapText="1"/>
    </xf>
    <xf numFmtId="0" fontId="16" fillId="0" borderId="160" xfId="0" applyNumberFormat="1" applyFont="1" applyFill="1" applyBorder="1" applyAlignment="1" applyProtection="1">
      <alignment horizontal="center" vertical="center"/>
    </xf>
    <xf numFmtId="0" fontId="14" fillId="0" borderId="161" xfId="0" applyNumberFormat="1" applyFont="1" applyFill="1" applyBorder="1" applyAlignment="1" applyProtection="1">
      <alignment horizontal="left" vertical="center" wrapText="1" indent="1"/>
    </xf>
    <xf numFmtId="166" fontId="13" fillId="0" borderId="105" xfId="0" applyNumberFormat="1" applyFont="1" applyFill="1" applyBorder="1" applyAlignment="1" applyProtection="1">
      <alignment horizontal="left" vertical="center" wrapText="1"/>
    </xf>
    <xf numFmtId="0" fontId="19" fillId="0" borderId="162" xfId="0" applyNumberFormat="1" applyFont="1" applyFill="1" applyBorder="1" applyAlignment="1" applyProtection="1">
      <alignment horizontal="center"/>
    </xf>
    <xf numFmtId="166" fontId="16" fillId="0" borderId="164" xfId="0" applyNumberFormat="1" applyFont="1" applyFill="1" applyBorder="1" applyAlignment="1" applyProtection="1">
      <alignment horizontal="center" vertical="center"/>
    </xf>
    <xf numFmtId="166" fontId="16" fillId="0" borderId="166" xfId="0" applyNumberFormat="1" applyFont="1" applyFill="1" applyBorder="1" applyAlignment="1" applyProtection="1">
      <alignment horizontal="center" vertical="center"/>
    </xf>
    <xf numFmtId="0" fontId="17" fillId="0" borderId="140" xfId="0" applyNumberFormat="1" applyFont="1" applyFill="1" applyBorder="1" applyAlignment="1" applyProtection="1">
      <alignment vertical="center" wrapText="1"/>
    </xf>
    <xf numFmtId="166" fontId="16" fillId="0" borderId="117" xfId="0" applyNumberFormat="1" applyFont="1" applyFill="1" applyBorder="1" applyAlignment="1" applyProtection="1">
      <alignment horizontal="left" vertical="center" wrapText="1" indent="1"/>
    </xf>
    <xf numFmtId="0" fontId="16" fillId="0" borderId="161" xfId="0" applyNumberFormat="1" applyFont="1" applyFill="1" applyBorder="1" applyAlignment="1" applyProtection="1">
      <alignment horizontal="left" vertical="center" wrapText="1" indent="1"/>
    </xf>
    <xf numFmtId="0" fontId="16" fillId="0" borderId="89" xfId="0" quotePrefix="1" applyNumberFormat="1" applyFont="1" applyFill="1" applyBorder="1" applyAlignment="1" applyProtection="1">
      <alignment horizontal="center" vertical="center"/>
    </xf>
    <xf numFmtId="166" fontId="17" fillId="0" borderId="157" xfId="0" applyNumberFormat="1" applyFont="1" applyFill="1" applyBorder="1" applyAlignment="1" applyProtection="1">
      <alignment horizontal="left" vertical="center" wrapText="1" indent="1"/>
    </xf>
    <xf numFmtId="0" fontId="16" fillId="0" borderId="69" xfId="0" applyNumberFormat="1" applyFont="1" applyFill="1" applyBorder="1" applyAlignment="1" applyProtection="1">
      <alignment horizontal="left" vertical="center" indent="1"/>
    </xf>
    <xf numFmtId="166" fontId="17" fillId="0" borderId="105" xfId="0" applyNumberFormat="1" applyFont="1" applyFill="1" applyBorder="1" applyAlignment="1" applyProtection="1">
      <alignment horizontal="left" vertical="center" wrapText="1" indent="1"/>
    </xf>
    <xf numFmtId="166" fontId="16" fillId="14" borderId="90" xfId="25" applyBorder="1">
      <alignment horizontal="right" vertical="center"/>
      <protection locked="0"/>
    </xf>
    <xf numFmtId="166" fontId="16" fillId="0" borderId="105" xfId="0" applyNumberFormat="1" applyFont="1" applyFill="1" applyBorder="1" applyAlignment="1" applyProtection="1">
      <alignment horizontal="left" vertical="center" wrapText="1" indent="1"/>
    </xf>
    <xf numFmtId="6" fontId="19" fillId="0" borderId="0" xfId="0" applyNumberFormat="1" applyFont="1" applyFill="1" applyBorder="1" applyAlignment="1" applyProtection="1">
      <alignment horizontal="center"/>
    </xf>
    <xf numFmtId="0" fontId="16" fillId="0" borderId="113" xfId="0" applyNumberFormat="1" applyFont="1" applyFill="1" applyBorder="1" applyAlignment="1" applyProtection="1">
      <alignment vertical="center"/>
    </xf>
    <xf numFmtId="166" fontId="16" fillId="0" borderId="168" xfId="0" applyNumberFormat="1" applyFont="1" applyFill="1" applyBorder="1" applyAlignment="1" applyProtection="1">
      <alignment vertical="center"/>
    </xf>
    <xf numFmtId="0" fontId="13" fillId="0" borderId="140" xfId="0" applyNumberFormat="1" applyFont="1" applyFill="1" applyBorder="1" applyAlignment="1" applyProtection="1"/>
    <xf numFmtId="0" fontId="17" fillId="0" borderId="117" xfId="0" applyNumberFormat="1" applyFont="1" applyFill="1" applyBorder="1" applyAlignment="1" applyProtection="1">
      <alignment horizontal="left" vertical="center"/>
    </xf>
    <xf numFmtId="166" fontId="16" fillId="0" borderId="110" xfId="0" applyNumberFormat="1" applyFont="1" applyFill="1" applyBorder="1" applyAlignment="1" applyProtection="1">
      <alignment vertical="center"/>
    </xf>
    <xf numFmtId="0" fontId="16" fillId="0" borderId="167" xfId="0" applyNumberFormat="1" applyFont="1" applyFill="1" applyBorder="1" applyAlignment="1" applyProtection="1">
      <alignment vertical="center"/>
    </xf>
    <xf numFmtId="0" fontId="16" fillId="0" borderId="152" xfId="0" applyNumberFormat="1" applyFont="1" applyFill="1" applyBorder="1" applyAlignment="1" applyProtection="1">
      <alignment horizontal="left" vertical="center" indent="1"/>
    </xf>
    <xf numFmtId="0" fontId="16" fillId="0" borderId="169" xfId="0" applyNumberFormat="1" applyFont="1" applyFill="1" applyBorder="1" applyAlignment="1" applyProtection="1">
      <alignment vertical="center"/>
    </xf>
    <xf numFmtId="0" fontId="19" fillId="0" borderId="107" xfId="0" applyNumberFormat="1" applyFont="1" applyFill="1" applyBorder="1" applyAlignment="1" applyProtection="1">
      <alignment horizontal="center"/>
    </xf>
    <xf numFmtId="0" fontId="16" fillId="0" borderId="110" xfId="0" applyNumberFormat="1" applyFont="1" applyFill="1" applyBorder="1" applyAlignment="1" applyProtection="1">
      <alignment vertical="center"/>
    </xf>
    <xf numFmtId="0" fontId="17" fillId="0" borderId="27" xfId="0" applyNumberFormat="1" applyFont="1" applyFill="1" applyBorder="1" applyAlignment="1" applyProtection="1">
      <alignment wrapText="1"/>
    </xf>
    <xf numFmtId="0" fontId="0" fillId="0" borderId="153" xfId="0" applyNumberFormat="1" applyFill="1" applyBorder="1" applyAlignment="1" applyProtection="1"/>
    <xf numFmtId="0" fontId="17" fillId="0" borderId="149" xfId="0" applyNumberFormat="1" applyFont="1" applyFill="1" applyBorder="1" applyAlignment="1" applyProtection="1">
      <alignment horizontal="center"/>
    </xf>
    <xf numFmtId="166" fontId="19" fillId="0" borderId="144" xfId="0" applyNumberFormat="1" applyFont="1" applyFill="1" applyBorder="1" applyAlignment="1" applyProtection="1">
      <alignment horizontal="center"/>
    </xf>
    <xf numFmtId="0" fontId="0" fillId="0" borderId="107" xfId="0" applyNumberFormat="1" applyFont="1" applyFill="1" applyBorder="1" applyProtection="1"/>
    <xf numFmtId="0" fontId="0" fillId="0" borderId="79" xfId="0" applyNumberFormat="1" applyFont="1" applyFill="1" applyBorder="1" applyAlignment="1" applyProtection="1"/>
    <xf numFmtId="0" fontId="17" fillId="0" borderId="88" xfId="0" applyNumberFormat="1" applyFont="1" applyFill="1" applyBorder="1" applyAlignment="1" applyProtection="1">
      <alignment horizontal="center"/>
    </xf>
    <xf numFmtId="0" fontId="17" fillId="0" borderId="94" xfId="0" applyNumberFormat="1" applyFont="1" applyFill="1" applyBorder="1" applyAlignment="1" applyProtection="1">
      <alignment horizontal="center" vertical="top"/>
    </xf>
    <xf numFmtId="0" fontId="17" fillId="0" borderId="0" xfId="0" applyNumberFormat="1" applyFont="1" applyFill="1" applyBorder="1" applyAlignment="1" applyProtection="1">
      <alignment horizontal="left" vertical="center" wrapText="1"/>
    </xf>
    <xf numFmtId="166" fontId="17" fillId="0" borderId="171" xfId="19" applyBorder="1">
      <alignment horizontal="right" vertical="center"/>
    </xf>
    <xf numFmtId="166" fontId="16" fillId="12" borderId="158" xfId="0" applyNumberFormat="1" applyFont="1" applyFill="1" applyBorder="1" applyAlignment="1" applyProtection="1">
      <alignment vertical="center"/>
    </xf>
    <xf numFmtId="166" fontId="16" fillId="12" borderId="146" xfId="0" applyNumberFormat="1" applyFont="1" applyFill="1" applyBorder="1" applyAlignment="1" applyProtection="1">
      <alignment vertical="center"/>
    </xf>
    <xf numFmtId="0" fontId="16" fillId="0" borderId="146" xfId="0" quotePrefix="1" applyNumberFormat="1" applyFont="1" applyFill="1" applyBorder="1" applyAlignment="1" applyProtection="1">
      <alignment horizontal="center" vertical="center"/>
    </xf>
    <xf numFmtId="0" fontId="17" fillId="0" borderId="142" xfId="0" applyNumberFormat="1" applyFont="1" applyFill="1" applyBorder="1" applyAlignment="1" applyProtection="1">
      <alignment vertical="center"/>
    </xf>
    <xf numFmtId="0" fontId="17" fillId="0" borderId="162" xfId="0" applyNumberFormat="1" applyFont="1" applyFill="1" applyBorder="1" applyAlignment="1" applyProtection="1">
      <alignment vertical="center"/>
    </xf>
    <xf numFmtId="0" fontId="19" fillId="0" borderId="154" xfId="0" applyNumberFormat="1" applyFont="1" applyFill="1" applyBorder="1" applyAlignment="1" applyProtection="1">
      <alignment horizontal="center" vertical="center"/>
    </xf>
    <xf numFmtId="0" fontId="17" fillId="0" borderId="120" xfId="0" applyNumberFormat="1" applyFont="1" applyFill="1" applyBorder="1" applyAlignment="1" applyProtection="1">
      <alignment horizontal="left" vertical="center" wrapText="1"/>
    </xf>
    <xf numFmtId="0" fontId="17" fillId="0" borderId="120" xfId="0" applyNumberFormat="1" applyFont="1" applyFill="1" applyBorder="1" applyAlignment="1" applyProtection="1">
      <alignment horizontal="left" vertical="center"/>
    </xf>
    <xf numFmtId="49" fontId="19" fillId="0" borderId="107" xfId="0" applyNumberFormat="1" applyFont="1" applyFill="1" applyBorder="1" applyAlignment="1" applyProtection="1">
      <alignment horizontal="center" vertical="center"/>
    </xf>
    <xf numFmtId="0" fontId="16" fillId="0" borderId="120" xfId="0" applyNumberFormat="1" applyFont="1" applyFill="1" applyBorder="1" applyAlignment="1" applyProtection="1">
      <alignment horizontal="left" vertical="center" indent="1"/>
    </xf>
    <xf numFmtId="0" fontId="13" fillId="0" borderId="79" xfId="0" applyNumberFormat="1" applyFont="1" applyFill="1" applyBorder="1" applyAlignment="1" applyProtection="1">
      <alignment horizontal="left" vertical="center" wrapText="1"/>
    </xf>
    <xf numFmtId="0" fontId="13" fillId="0" borderId="88" xfId="0" applyNumberFormat="1" applyFont="1" applyFill="1" applyBorder="1" applyAlignment="1" applyProtection="1">
      <alignment horizontal="left" vertical="center" wrapText="1"/>
    </xf>
    <xf numFmtId="49" fontId="19" fillId="9" borderId="156" xfId="20" quotePrefix="1" applyBorder="1">
      <alignment horizontal="center"/>
    </xf>
    <xf numFmtId="0" fontId="35"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right" vertical="center"/>
    </xf>
    <xf numFmtId="0" fontId="36" fillId="0" borderId="0" xfId="0" applyNumberFormat="1" applyFont="1" applyFill="1" applyBorder="1" applyAlignment="1" applyProtection="1">
      <alignment horizontal="center" vertical="center"/>
    </xf>
    <xf numFmtId="0" fontId="17" fillId="0" borderId="142" xfId="0" applyNumberFormat="1" applyFont="1" applyFill="1" applyBorder="1" applyAlignment="1" applyProtection="1">
      <alignment horizontal="left" vertical="center" wrapText="1"/>
    </xf>
    <xf numFmtId="0" fontId="17" fillId="0" borderId="162" xfId="0" applyNumberFormat="1" applyFont="1" applyFill="1" applyBorder="1" applyAlignment="1" applyProtection="1">
      <alignment horizontal="left" vertical="center" wrapText="1"/>
    </xf>
    <xf numFmtId="49" fontId="19" fillId="9" borderId="132" xfId="20" quotePrefix="1" applyBorder="1">
      <alignment horizontal="center"/>
    </xf>
    <xf numFmtId="166" fontId="19" fillId="0" borderId="162" xfId="0" applyNumberFormat="1" applyFont="1" applyFill="1" applyBorder="1" applyAlignment="1" applyProtection="1">
      <alignment horizontal="center"/>
    </xf>
    <xf numFmtId="0" fontId="19" fillId="0" borderId="132" xfId="0" applyNumberFormat="1" applyFont="1" applyFill="1" applyBorder="1" applyAlignment="1" applyProtection="1">
      <alignment horizontal="center"/>
    </xf>
    <xf numFmtId="0" fontId="17" fillId="0" borderId="79" xfId="0" applyNumberFormat="1" applyFont="1" applyFill="1" applyBorder="1" applyAlignment="1" applyProtection="1">
      <alignment horizontal="left" vertical="center" wrapText="1"/>
    </xf>
    <xf numFmtId="0" fontId="17" fillId="0" borderId="88" xfId="0" applyNumberFormat="1" applyFont="1" applyFill="1" applyBorder="1" applyAlignment="1" applyProtection="1">
      <alignment horizontal="left" vertical="center" wrapText="1"/>
    </xf>
    <xf numFmtId="0" fontId="17" fillId="0" borderId="88" xfId="0" applyNumberFormat="1" applyFont="1" applyFill="1" applyBorder="1" applyAlignment="1" applyProtection="1">
      <alignment horizontal="left" vertical="center"/>
    </xf>
    <xf numFmtId="166" fontId="14" fillId="11" borderId="136" xfId="18" applyBorder="1">
      <alignment vertical="center"/>
    </xf>
    <xf numFmtId="166" fontId="14" fillId="11" borderId="97" xfId="18" applyBorder="1">
      <alignment vertical="center"/>
    </xf>
    <xf numFmtId="166" fontId="13" fillId="0" borderId="172" xfId="0" applyNumberFormat="1" applyFont="1" applyFill="1" applyBorder="1" applyAlignment="1" applyProtection="1">
      <alignment vertical="center"/>
    </xf>
    <xf numFmtId="0" fontId="16" fillId="0" borderId="174" xfId="0" applyNumberFormat="1" applyFont="1" applyFill="1" applyBorder="1" applyAlignment="1" applyProtection="1">
      <alignment horizontal="center" vertical="center"/>
    </xf>
    <xf numFmtId="166" fontId="16" fillId="14" borderId="175" xfId="25" applyBorder="1">
      <alignment horizontal="right" vertical="center"/>
      <protection locked="0"/>
    </xf>
    <xf numFmtId="166" fontId="16" fillId="10" borderId="176" xfId="23" applyBorder="1">
      <alignment vertical="center"/>
      <protection locked="0"/>
    </xf>
    <xf numFmtId="166" fontId="17" fillId="0" borderId="176" xfId="26" applyBorder="1">
      <alignment horizontal="right" vertical="center"/>
    </xf>
    <xf numFmtId="166" fontId="16" fillId="7" borderId="176" xfId="22" applyBorder="1">
      <alignment vertical="center"/>
      <protection locked="0"/>
    </xf>
    <xf numFmtId="0" fontId="13" fillId="0" borderId="177" xfId="0" applyNumberFormat="1" applyFont="1" applyFill="1" applyBorder="1" applyAlignment="1" applyProtection="1">
      <alignment vertical="center"/>
    </xf>
    <xf numFmtId="0" fontId="19" fillId="0" borderId="179" xfId="0" applyNumberFormat="1" applyFont="1" applyFill="1" applyBorder="1" applyAlignment="1" applyProtection="1">
      <alignment horizontal="center"/>
    </xf>
    <xf numFmtId="0" fontId="19" fillId="0" borderId="180" xfId="0" applyNumberFormat="1" applyFont="1" applyFill="1" applyBorder="1" applyAlignment="1" applyProtection="1">
      <alignment horizontal="center"/>
    </xf>
    <xf numFmtId="49" fontId="19" fillId="9" borderId="173" xfId="20" applyBorder="1">
      <alignment horizontal="center"/>
    </xf>
    <xf numFmtId="49" fontId="19" fillId="9" borderId="176" xfId="21" applyBorder="1">
      <alignment horizontal="center" vertical="center"/>
    </xf>
    <xf numFmtId="49" fontId="19" fillId="9" borderId="178" xfId="20" applyBorder="1">
      <alignment horizontal="center"/>
    </xf>
    <xf numFmtId="0" fontId="13" fillId="0" borderId="181" xfId="0" applyNumberFormat="1" applyFont="1" applyFill="1" applyBorder="1" applyAlignment="1" applyProtection="1">
      <alignment horizontal="left" vertical="center" wrapText="1"/>
    </xf>
    <xf numFmtId="0" fontId="16" fillId="0" borderId="182" xfId="0" applyNumberFormat="1" applyFont="1" applyFill="1" applyBorder="1" applyAlignment="1" applyProtection="1">
      <alignment horizontal="center" vertical="center"/>
    </xf>
    <xf numFmtId="166" fontId="13" fillId="0" borderId="183" xfId="0" applyNumberFormat="1" applyFont="1" applyFill="1" applyBorder="1" applyAlignment="1" applyProtection="1">
      <alignment vertical="center"/>
    </xf>
    <xf numFmtId="0" fontId="14" fillId="0" borderId="172" xfId="0" applyNumberFormat="1" applyFont="1" applyFill="1" applyBorder="1" applyAlignment="1" applyProtection="1">
      <alignment horizontal="left" vertical="center" wrapText="1" indent="1"/>
    </xf>
    <xf numFmtId="166" fontId="13" fillId="0" borderId="181" xfId="0" applyNumberFormat="1" applyFont="1" applyFill="1" applyBorder="1" applyAlignment="1" applyProtection="1">
      <alignment horizontal="left" vertical="center" wrapText="1"/>
    </xf>
    <xf numFmtId="0" fontId="17" fillId="0" borderId="149" xfId="0" applyNumberFormat="1" applyFont="1" applyFill="1" applyBorder="1" applyAlignment="1" applyProtection="1">
      <alignment vertical="center"/>
    </xf>
    <xf numFmtId="49" fontId="19" fillId="9" borderId="178" xfId="20" quotePrefix="1" applyBorder="1">
      <alignment horizontal="center"/>
    </xf>
    <xf numFmtId="165" fontId="16" fillId="0" borderId="89" xfId="0" applyNumberFormat="1" applyFont="1" applyFill="1" applyBorder="1" applyAlignment="1" applyProtection="1">
      <alignment horizontal="center" vertical="center"/>
    </xf>
    <xf numFmtId="0" fontId="13" fillId="0" borderId="120" xfId="0" applyNumberFormat="1" applyFont="1" applyFill="1" applyBorder="1" applyAlignment="1" applyProtection="1">
      <alignment horizontal="left" vertical="center" wrapText="1" indent="1"/>
    </xf>
    <xf numFmtId="0" fontId="13" fillId="0" borderId="120" xfId="0" applyNumberFormat="1" applyFont="1" applyFill="1" applyBorder="1" applyAlignment="1" applyProtection="1">
      <alignment horizontal="left" vertical="center" wrapText="1"/>
    </xf>
    <xf numFmtId="0" fontId="16" fillId="0" borderId="176" xfId="0" applyNumberFormat="1" applyFont="1" applyFill="1" applyBorder="1" applyAlignment="1" applyProtection="1">
      <alignment horizontal="center" vertical="center"/>
    </xf>
    <xf numFmtId="0" fontId="13" fillId="0" borderId="120" xfId="0" applyNumberFormat="1" applyFont="1" applyFill="1" applyBorder="1" applyAlignment="1" applyProtection="1">
      <alignment horizontal="left" vertical="top" wrapText="1"/>
    </xf>
    <xf numFmtId="0" fontId="17" fillId="0" borderId="153" xfId="0" applyNumberFormat="1" applyFont="1" applyFill="1" applyBorder="1" applyAlignment="1" applyProtection="1">
      <alignment vertical="center"/>
    </xf>
    <xf numFmtId="0" fontId="19" fillId="0" borderId="185" xfId="0" applyNumberFormat="1" applyFont="1" applyFill="1" applyBorder="1" applyAlignment="1" applyProtection="1">
      <alignment horizontal="center" wrapText="1"/>
    </xf>
    <xf numFmtId="0" fontId="19" fillId="0" borderId="149" xfId="0" applyNumberFormat="1" applyFont="1" applyFill="1" applyBorder="1" applyAlignment="1" applyProtection="1">
      <alignment horizontal="center" wrapText="1"/>
    </xf>
    <xf numFmtId="0" fontId="19" fillId="0" borderId="176" xfId="0" applyNumberFormat="1" applyFont="1" applyFill="1" applyBorder="1" applyAlignment="1" applyProtection="1">
      <alignment horizontal="center" wrapText="1"/>
    </xf>
    <xf numFmtId="0" fontId="19" fillId="0" borderId="170" xfId="0" applyNumberFormat="1" applyFont="1" applyFill="1" applyBorder="1" applyAlignment="1" applyProtection="1">
      <alignment horizontal="center"/>
    </xf>
    <xf numFmtId="0" fontId="17" fillId="0" borderId="176" xfId="0" applyNumberFormat="1" applyFont="1" applyFill="1" applyBorder="1" applyAlignment="1" applyProtection="1">
      <alignment horizontal="left" vertical="center" wrapText="1"/>
    </xf>
    <xf numFmtId="0" fontId="16" fillId="0" borderId="176" xfId="0" applyNumberFormat="1" applyFont="1" applyFill="1" applyBorder="1" applyAlignment="1" applyProtection="1">
      <alignment horizontal="left" vertical="center" wrapText="1" indent="1"/>
    </xf>
    <xf numFmtId="166" fontId="16" fillId="0" borderId="176" xfId="2" applyBorder="1">
      <alignment vertical="center"/>
    </xf>
    <xf numFmtId="0" fontId="16" fillId="0" borderId="176" xfId="0" quotePrefix="1" applyNumberFormat="1" applyFont="1" applyFill="1" applyBorder="1" applyAlignment="1" applyProtection="1">
      <alignment horizontal="center" vertical="center"/>
    </xf>
    <xf numFmtId="0" fontId="13" fillId="0" borderId="120" xfId="0" applyNumberFormat="1" applyFont="1" applyFill="1" applyBorder="1" applyAlignment="1" applyProtection="1">
      <alignment horizontal="left" vertical="center"/>
    </xf>
    <xf numFmtId="0" fontId="16" fillId="0" borderId="95" xfId="0" quotePrefix="1" applyNumberFormat="1" applyFont="1" applyFill="1" applyBorder="1" applyAlignment="1" applyProtection="1">
      <alignment horizontal="center" vertical="center"/>
    </xf>
    <xf numFmtId="0" fontId="14" fillId="15" borderId="120" xfId="0" applyNumberFormat="1" applyFont="1" applyFill="1" applyBorder="1" applyAlignment="1" applyProtection="1">
      <alignment horizontal="left" vertical="center" wrapText="1" indent="1"/>
    </xf>
    <xf numFmtId="0" fontId="16" fillId="0" borderId="184" xfId="0" applyNumberFormat="1" applyFont="1" applyFill="1" applyBorder="1" applyAlignment="1" applyProtection="1">
      <alignment horizontal="right" vertical="center"/>
    </xf>
    <xf numFmtId="0" fontId="16" fillId="0" borderId="180" xfId="0" applyNumberFormat="1" applyFont="1" applyFill="1" applyBorder="1" applyAlignment="1" applyProtection="1">
      <alignment horizontal="center" vertical="center"/>
    </xf>
    <xf numFmtId="0" fontId="13" fillId="0" borderId="88" xfId="0" applyNumberFormat="1" applyFont="1" applyFill="1" applyBorder="1" applyAlignment="1" applyProtection="1">
      <alignment vertical="center"/>
    </xf>
    <xf numFmtId="0" fontId="13" fillId="0" borderId="120" xfId="0" applyNumberFormat="1" applyFont="1" applyFill="1" applyBorder="1" applyAlignment="1" applyProtection="1">
      <alignment vertical="center" wrapText="1"/>
    </xf>
    <xf numFmtId="0" fontId="0" fillId="0" borderId="186" xfId="0" applyBorder="1"/>
    <xf numFmtId="0" fontId="19" fillId="0" borderId="185" xfId="0" applyNumberFormat="1" applyFont="1" applyFill="1" applyBorder="1" applyAlignment="1" applyProtection="1">
      <alignment horizontal="center"/>
    </xf>
    <xf numFmtId="0" fontId="19" fillId="0" borderId="149" xfId="0" applyNumberFormat="1" applyFont="1" applyFill="1" applyBorder="1" applyAlignment="1" applyProtection="1">
      <alignment horizontal="center" vertical="center"/>
    </xf>
    <xf numFmtId="0" fontId="17" fillId="0" borderId="79" xfId="0" applyNumberFormat="1" applyFont="1" applyFill="1" applyBorder="1" applyAlignment="1" applyProtection="1">
      <alignment vertical="center"/>
    </xf>
    <xf numFmtId="0" fontId="16" fillId="0" borderId="113" xfId="0" applyNumberFormat="1" applyFont="1" applyFill="1" applyBorder="1" applyAlignment="1" applyProtection="1">
      <alignment horizontal="left" vertical="center" indent="1"/>
    </xf>
    <xf numFmtId="0" fontId="0" fillId="0" borderId="176" xfId="0" applyNumberFormat="1" applyFill="1" applyBorder="1" applyAlignment="1" applyProtection="1">
      <alignment horizontal="center" vertical="center"/>
    </xf>
    <xf numFmtId="0" fontId="19" fillId="0" borderId="94" xfId="0" applyNumberFormat="1" applyFont="1" applyFill="1" applyBorder="1" applyAlignment="1" applyProtection="1">
      <alignment vertical="center"/>
    </xf>
    <xf numFmtId="0" fontId="16" fillId="0" borderId="113" xfId="0" applyNumberFormat="1" applyFont="1" applyFill="1" applyBorder="1" applyAlignment="1" applyProtection="1">
      <alignment horizontal="left" vertical="center" wrapText="1" indent="1"/>
    </xf>
    <xf numFmtId="0" fontId="17" fillId="0" borderId="183" xfId="0" applyNumberFormat="1" applyFont="1" applyFill="1" applyBorder="1" applyAlignment="1" applyProtection="1">
      <alignment horizontal="left" vertical="center"/>
    </xf>
    <xf numFmtId="0" fontId="17" fillId="0" borderId="183" xfId="0" applyNumberFormat="1" applyFont="1" applyFill="1" applyBorder="1" applyAlignment="1" applyProtection="1">
      <alignment vertical="center"/>
    </xf>
    <xf numFmtId="0" fontId="16" fillId="0" borderId="184" xfId="0" applyNumberFormat="1" applyFont="1" applyFill="1" applyBorder="1" applyAlignment="1" applyProtection="1">
      <alignment vertical="center"/>
    </xf>
    <xf numFmtId="0" fontId="19" fillId="0" borderId="180" xfId="0" applyNumberFormat="1" applyFont="1" applyFill="1" applyBorder="1" applyProtection="1"/>
    <xf numFmtId="0" fontId="16" fillId="0" borderId="183" xfId="0" applyNumberFormat="1" applyFont="1" applyFill="1" applyBorder="1" applyAlignment="1" applyProtection="1">
      <alignment horizontal="left" vertical="center" indent="1"/>
    </xf>
    <xf numFmtId="0" fontId="14" fillId="0" borderId="183" xfId="0" applyNumberFormat="1" applyFont="1" applyFill="1" applyBorder="1" applyAlignment="1" applyProtection="1">
      <alignment horizontal="left" vertical="center" indent="1"/>
    </xf>
    <xf numFmtId="0" fontId="13" fillId="0" borderId="187" xfId="0" applyNumberFormat="1" applyFont="1" applyFill="1" applyBorder="1" applyAlignment="1" applyProtection="1">
      <alignment vertical="center" wrapText="1"/>
    </xf>
    <xf numFmtId="0" fontId="13" fillId="0" borderId="79" xfId="0" applyNumberFormat="1" applyFont="1" applyFill="1" applyBorder="1" applyAlignment="1" applyProtection="1">
      <alignment vertical="center" wrapText="1"/>
    </xf>
    <xf numFmtId="0" fontId="17" fillId="0" borderId="25" xfId="0" applyNumberFormat="1" applyFont="1" applyFill="1" applyBorder="1" applyAlignment="1" applyProtection="1">
      <alignment vertical="center"/>
    </xf>
    <xf numFmtId="0" fontId="19" fillId="0" borderId="25" xfId="0" applyNumberFormat="1" applyFont="1" applyFill="1" applyBorder="1" applyAlignment="1" applyProtection="1">
      <alignment horizontal="center" vertical="center"/>
    </xf>
    <xf numFmtId="0" fontId="16" fillId="0" borderId="69" xfId="0" applyNumberFormat="1" applyFont="1" applyFill="1" applyBorder="1" applyAlignment="1" applyProtection="1"/>
    <xf numFmtId="0" fontId="0" fillId="0" borderId="184" xfId="0" applyBorder="1"/>
    <xf numFmtId="166" fontId="16" fillId="0" borderId="176" xfId="0" applyNumberFormat="1" applyFont="1" applyFill="1" applyBorder="1" applyProtection="1"/>
    <xf numFmtId="0" fontId="17" fillId="0" borderId="183" xfId="0" applyNumberFormat="1" applyFont="1" applyFill="1" applyBorder="1" applyAlignment="1" applyProtection="1">
      <alignment horizontal="left" vertical="center" indent="1"/>
    </xf>
    <xf numFmtId="0" fontId="16" fillId="0" borderId="176" xfId="0" quotePrefix="1" applyNumberFormat="1" applyFont="1" applyFill="1" applyBorder="1" applyAlignment="1" applyProtection="1">
      <alignment horizontal="left" vertical="center" indent="1"/>
    </xf>
    <xf numFmtId="0" fontId="17" fillId="0" borderId="153" xfId="0" quotePrefix="1" applyNumberFormat="1" applyFont="1" applyFill="1" applyBorder="1" applyAlignment="1" applyProtection="1">
      <alignment horizontal="left" vertical="center" indent="1"/>
    </xf>
    <xf numFmtId="0" fontId="17" fillId="0" borderId="176" xfId="0" applyNumberFormat="1" applyFont="1" applyFill="1" applyBorder="1" applyAlignment="1" applyProtection="1">
      <alignment vertical="center"/>
    </xf>
    <xf numFmtId="0" fontId="19" fillId="0" borderId="184" xfId="0" applyNumberFormat="1" applyFont="1" applyFill="1" applyBorder="1" applyAlignment="1" applyProtection="1">
      <alignment horizontal="center"/>
    </xf>
    <xf numFmtId="49" fontId="19" fillId="9" borderId="183" xfId="21" applyBorder="1">
      <alignment horizontal="center" vertical="center"/>
    </xf>
    <xf numFmtId="49" fontId="19" fillId="9" borderId="188" xfId="20" applyBorder="1">
      <alignment horizontal="center"/>
    </xf>
    <xf numFmtId="0" fontId="14" fillId="0" borderId="189" xfId="0" applyNumberFormat="1" applyFont="1" applyFill="1" applyBorder="1" applyAlignment="1" applyProtection="1">
      <alignment horizontal="left" vertical="center" indent="1"/>
    </xf>
    <xf numFmtId="0" fontId="13" fillId="0" borderId="189" xfId="0" applyNumberFormat="1" applyFont="1" applyFill="1" applyBorder="1" applyAlignment="1" applyProtection="1">
      <alignment horizontal="left" vertical="center"/>
    </xf>
    <xf numFmtId="0" fontId="0" fillId="0" borderId="190" xfId="0" applyBorder="1"/>
    <xf numFmtId="166" fontId="16" fillId="14" borderId="196" xfId="25" applyBorder="1">
      <alignment horizontal="right" vertical="center"/>
      <protection locked="0"/>
    </xf>
    <xf numFmtId="166" fontId="16" fillId="10" borderId="20" xfId="23" applyBorder="1">
      <alignment vertical="center"/>
      <protection locked="0"/>
    </xf>
    <xf numFmtId="49" fontId="19" fillId="9" borderId="193" xfId="21" applyBorder="1">
      <alignment horizontal="center" vertical="center"/>
    </xf>
    <xf numFmtId="0" fontId="43" fillId="0" borderId="0" xfId="0" applyNumberFormat="1" applyFont="1" applyFill="1" applyAlignment="1" applyProtection="1">
      <alignment horizontal="center" vertical="center"/>
    </xf>
    <xf numFmtId="166" fontId="16" fillId="0" borderId="193" xfId="2" applyBorder="1">
      <alignment vertical="center"/>
    </xf>
    <xf numFmtId="166" fontId="16" fillId="0" borderId="69" xfId="2" applyBorder="1">
      <alignment vertical="center"/>
    </xf>
    <xf numFmtId="0" fontId="16" fillId="0" borderId="165" xfId="0" applyNumberFormat="1" applyFont="1" applyFill="1" applyBorder="1" applyAlignment="1" applyProtection="1">
      <alignment vertical="center"/>
    </xf>
    <xf numFmtId="166" fontId="16" fillId="7" borderId="193" xfId="22" applyBorder="1">
      <alignment vertical="center"/>
      <protection locked="0"/>
    </xf>
    <xf numFmtId="0" fontId="16" fillId="0" borderId="193" xfId="0" applyNumberFormat="1" applyFont="1" applyFill="1" applyBorder="1" applyAlignment="1" applyProtection="1">
      <alignment horizontal="center" vertical="center"/>
    </xf>
    <xf numFmtId="166" fontId="16" fillId="7" borderId="198" xfId="22" applyBorder="1">
      <alignment vertical="center"/>
      <protection locked="0"/>
    </xf>
    <xf numFmtId="166" fontId="17" fillId="0" borderId="198" xfId="26" applyBorder="1">
      <alignment horizontal="right" vertical="center"/>
    </xf>
    <xf numFmtId="166" fontId="16" fillId="0" borderId="198" xfId="2" applyBorder="1">
      <alignment vertical="center"/>
    </xf>
    <xf numFmtId="166" fontId="17" fillId="0" borderId="193" xfId="26" applyBorder="1">
      <alignment horizontal="right" vertical="center"/>
    </xf>
    <xf numFmtId="0" fontId="16" fillId="0" borderId="202" xfId="0" applyNumberFormat="1" applyFont="1" applyFill="1" applyBorder="1" applyAlignment="1" applyProtection="1">
      <alignment horizontal="right" vertical="center"/>
    </xf>
    <xf numFmtId="49" fontId="19" fillId="0" borderId="203" xfId="21" applyFill="1" applyBorder="1">
      <alignment horizontal="center" vertical="center"/>
    </xf>
    <xf numFmtId="166" fontId="16" fillId="14" borderId="204" xfId="25" applyBorder="1">
      <alignment horizontal="right" vertical="center"/>
      <protection locked="0"/>
    </xf>
    <xf numFmtId="166" fontId="16" fillId="10" borderId="193" xfId="23" applyBorder="1">
      <alignment vertical="center"/>
      <protection locked="0"/>
    </xf>
    <xf numFmtId="0" fontId="13" fillId="0" borderId="205" xfId="0" applyNumberFormat="1" applyFont="1" applyFill="1" applyBorder="1" applyAlignment="1" applyProtection="1">
      <alignment wrapText="1"/>
    </xf>
    <xf numFmtId="0" fontId="19" fillId="0" borderId="206" xfId="0" applyNumberFormat="1" applyFont="1" applyFill="1" applyBorder="1" applyAlignment="1" applyProtection="1">
      <alignment horizontal="center"/>
    </xf>
    <xf numFmtId="0" fontId="16" fillId="0" borderId="193" xfId="0" applyNumberFormat="1" applyFont="1" applyFill="1" applyBorder="1" applyAlignment="1" applyProtection="1">
      <alignment horizontal="left" vertical="center" indent="1"/>
    </xf>
    <xf numFmtId="0" fontId="17" fillId="0" borderId="193" xfId="0" applyNumberFormat="1" applyFont="1" applyFill="1" applyBorder="1" applyAlignment="1" applyProtection="1">
      <alignment horizontal="left" vertical="center"/>
    </xf>
    <xf numFmtId="0" fontId="17" fillId="0" borderId="202" xfId="0" applyNumberFormat="1" applyFont="1" applyFill="1" applyBorder="1" applyAlignment="1" applyProtection="1">
      <alignment horizontal="right" vertical="center"/>
    </xf>
    <xf numFmtId="0" fontId="19" fillId="0" borderId="202" xfId="0" applyNumberFormat="1" applyFont="1" applyFill="1" applyBorder="1" applyAlignment="1" applyProtection="1">
      <alignment horizontal="center" vertical="center"/>
    </xf>
    <xf numFmtId="0" fontId="16" fillId="0" borderId="199" xfId="0" applyNumberFormat="1" applyFont="1" applyFill="1" applyBorder="1" applyAlignment="1" applyProtection="1">
      <alignment horizontal="center" vertical="center"/>
    </xf>
    <xf numFmtId="0" fontId="16" fillId="0" borderId="193" xfId="0" quotePrefix="1" applyNumberFormat="1" applyFont="1" applyFill="1" applyBorder="1" applyAlignment="1" applyProtection="1">
      <alignment horizontal="center" vertical="center"/>
    </xf>
    <xf numFmtId="0" fontId="0" fillId="0" borderId="79" xfId="0" applyBorder="1" applyAlignment="1" applyProtection="1"/>
    <xf numFmtId="0" fontId="14" fillId="15" borderId="201" xfId="0" applyNumberFormat="1" applyFont="1" applyFill="1" applyBorder="1" applyAlignment="1" applyProtection="1">
      <alignment horizontal="left" vertical="center" indent="1"/>
    </xf>
    <xf numFmtId="166" fontId="16" fillId="0" borderId="197" xfId="0" applyNumberFormat="1" applyFont="1" applyFill="1" applyBorder="1" applyAlignment="1" applyProtection="1">
      <alignment vertical="center"/>
    </xf>
    <xf numFmtId="166" fontId="16" fillId="0" borderId="136" xfId="0" applyNumberFormat="1" applyFont="1" applyFill="1" applyBorder="1" applyAlignment="1" applyProtection="1">
      <alignment vertical="center"/>
    </xf>
    <xf numFmtId="0" fontId="14" fillId="15" borderId="76" xfId="0" applyNumberFormat="1" applyFont="1" applyFill="1" applyBorder="1" applyAlignment="1" applyProtection="1">
      <alignment vertical="center"/>
    </xf>
    <xf numFmtId="0" fontId="16" fillId="15" borderId="117" xfId="0" applyNumberFormat="1" applyFont="1" applyFill="1" applyBorder="1" applyAlignment="1" applyProtection="1">
      <alignment horizontal="left" vertical="center" indent="1"/>
    </xf>
    <xf numFmtId="0" fontId="17" fillId="0" borderId="201" xfId="0" applyNumberFormat="1" applyFont="1" applyFill="1" applyBorder="1" applyAlignment="1" applyProtection="1">
      <alignment horizontal="left" vertical="center"/>
    </xf>
    <xf numFmtId="0" fontId="17" fillId="0" borderId="209" xfId="0" applyNumberFormat="1" applyFont="1" applyFill="1" applyBorder="1" applyAlignment="1" applyProtection="1"/>
    <xf numFmtId="0" fontId="19" fillId="0" borderId="207" xfId="0" applyNumberFormat="1" applyFont="1" applyFill="1" applyBorder="1" applyAlignment="1" applyProtection="1">
      <alignment horizontal="center" vertical="top"/>
    </xf>
    <xf numFmtId="0" fontId="19" fillId="0" borderId="208" xfId="0" applyNumberFormat="1" applyFont="1" applyFill="1" applyBorder="1" applyAlignment="1" applyProtection="1">
      <alignment horizontal="center" vertical="top"/>
    </xf>
    <xf numFmtId="0" fontId="17" fillId="0" borderId="193" xfId="0" applyNumberFormat="1" applyFont="1" applyFill="1" applyBorder="1" applyAlignment="1" applyProtection="1">
      <alignment horizontal="center"/>
    </xf>
    <xf numFmtId="0" fontId="14" fillId="0" borderId="193" xfId="0" applyNumberFormat="1" applyFont="1" applyFill="1" applyBorder="1" applyProtection="1"/>
    <xf numFmtId="0" fontId="14" fillId="0" borderId="205" xfId="0" applyNumberFormat="1" applyFont="1" applyFill="1" applyBorder="1" applyProtection="1"/>
    <xf numFmtId="0" fontId="14" fillId="0" borderId="208" xfId="0" applyNumberFormat="1" applyFont="1" applyFill="1" applyBorder="1" applyProtection="1"/>
    <xf numFmtId="0" fontId="13" fillId="0" borderId="120" xfId="0" applyNumberFormat="1" applyFont="1" applyFill="1" applyBorder="1" applyProtection="1"/>
    <xf numFmtId="0" fontId="17" fillId="0" borderId="200" xfId="0" applyNumberFormat="1" applyFont="1" applyFill="1" applyBorder="1" applyAlignment="1" applyProtection="1">
      <alignment horizontal="center"/>
    </xf>
    <xf numFmtId="0" fontId="14" fillId="0" borderId="120" xfId="0" applyNumberFormat="1" applyFont="1" applyFill="1" applyBorder="1" applyProtection="1"/>
    <xf numFmtId="0" fontId="13" fillId="0" borderId="193" xfId="0" applyNumberFormat="1" applyFont="1" applyFill="1" applyBorder="1" applyAlignment="1" applyProtection="1">
      <alignment vertical="center" wrapText="1"/>
    </xf>
    <xf numFmtId="0" fontId="14" fillId="0" borderId="88" xfId="0" applyNumberFormat="1" applyFont="1" applyFill="1" applyBorder="1" applyProtection="1"/>
    <xf numFmtId="0" fontId="14" fillId="0" borderId="94" xfId="0" applyNumberFormat="1" applyFont="1" applyFill="1" applyBorder="1" applyProtection="1"/>
    <xf numFmtId="0" fontId="13" fillId="0" borderId="79" xfId="0" applyNumberFormat="1" applyFont="1" applyFill="1" applyBorder="1" applyProtection="1"/>
    <xf numFmtId="0" fontId="13" fillId="0" borderId="193" xfId="0" applyNumberFormat="1" applyFont="1" applyFill="1" applyBorder="1" applyAlignment="1" applyProtection="1">
      <alignment horizontal="left" vertical="center"/>
    </xf>
    <xf numFmtId="0" fontId="14" fillId="0" borderId="193" xfId="0" applyNumberFormat="1" applyFont="1" applyFill="1" applyBorder="1" applyAlignment="1" applyProtection="1">
      <alignment horizontal="left" vertical="center" indent="1"/>
    </xf>
    <xf numFmtId="0" fontId="13" fillId="0" borderId="193" xfId="0" applyNumberFormat="1" applyFont="1" applyFill="1" applyBorder="1" applyAlignment="1" applyProtection="1">
      <alignment vertical="center"/>
    </xf>
    <xf numFmtId="0" fontId="13" fillId="0" borderId="183" xfId="0" applyNumberFormat="1" applyFont="1" applyFill="1" applyBorder="1" applyAlignment="1" applyProtection="1">
      <alignment horizontal="left" vertical="center" wrapText="1"/>
    </xf>
    <xf numFmtId="166" fontId="16" fillId="10" borderId="210" xfId="23" applyBorder="1">
      <alignment vertical="center"/>
      <protection locked="0"/>
    </xf>
    <xf numFmtId="49" fontId="19" fillId="9" borderId="211" xfId="20" applyBorder="1">
      <alignment horizontal="center"/>
    </xf>
    <xf numFmtId="0" fontId="19" fillId="0" borderId="213" xfId="0" applyNumberFormat="1" applyFont="1" applyFill="1" applyBorder="1" applyAlignment="1" applyProtection="1">
      <alignment horizontal="center"/>
    </xf>
    <xf numFmtId="0" fontId="14" fillId="0" borderId="0" xfId="0" applyFont="1" applyFill="1" applyBorder="1" applyAlignment="1" applyProtection="1">
      <alignment wrapText="1"/>
    </xf>
    <xf numFmtId="166" fontId="16" fillId="0" borderId="176" xfId="2" applyBorder="1" applyProtection="1">
      <alignment vertical="center"/>
    </xf>
    <xf numFmtId="166" fontId="17" fillId="0" borderId="96" xfId="19" applyBorder="1" applyProtection="1">
      <alignment horizontal="right" vertical="center"/>
    </xf>
    <xf numFmtId="0" fontId="16" fillId="0" borderId="120" xfId="0" applyNumberFormat="1" applyFont="1" applyFill="1" applyBorder="1" applyAlignment="1" applyProtection="1">
      <alignment wrapText="1"/>
    </xf>
    <xf numFmtId="49" fontId="19" fillId="9" borderId="215" xfId="20" applyBorder="1">
      <alignment horizontal="center"/>
    </xf>
    <xf numFmtId="0" fontId="19" fillId="0" borderId="217" xfId="0" applyNumberFormat="1" applyFont="1" applyFill="1" applyBorder="1" applyAlignment="1" applyProtection="1">
      <alignment horizontal="center"/>
    </xf>
    <xf numFmtId="0" fontId="17" fillId="0" borderId="218" xfId="0" applyNumberFormat="1" applyFont="1" applyFill="1" applyBorder="1" applyAlignment="1" applyProtection="1"/>
    <xf numFmtId="0" fontId="38" fillId="0" borderId="214" xfId="0" applyNumberFormat="1" applyFont="1" applyFill="1" applyBorder="1" applyAlignment="1" applyProtection="1">
      <alignment horizontal="right"/>
    </xf>
    <xf numFmtId="0" fontId="0" fillId="0" borderId="219" xfId="0" applyNumberFormat="1" applyFill="1" applyBorder="1" applyProtection="1"/>
    <xf numFmtId="0" fontId="0" fillId="0" borderId="69" xfId="0" applyNumberFormat="1" applyFill="1" applyBorder="1" applyProtection="1"/>
    <xf numFmtId="0" fontId="17" fillId="0" borderId="193" xfId="0" applyNumberFormat="1" applyFont="1" applyFill="1" applyBorder="1" applyAlignment="1" applyProtection="1">
      <alignment vertical="center" wrapText="1"/>
    </xf>
    <xf numFmtId="0" fontId="16" fillId="0" borderId="170" xfId="0" applyNumberFormat="1" applyFont="1" applyFill="1" applyBorder="1" applyAlignment="1" applyProtection="1">
      <alignment horizontal="center" vertical="center"/>
    </xf>
    <xf numFmtId="0" fontId="19" fillId="0" borderId="220" xfId="0" applyNumberFormat="1" applyFont="1" applyFill="1" applyBorder="1" applyAlignment="1" applyProtection="1">
      <alignment horizontal="center"/>
    </xf>
    <xf numFmtId="0" fontId="19" fillId="0" borderId="214" xfId="0" applyNumberFormat="1" applyFont="1" applyFill="1" applyBorder="1" applyAlignment="1" applyProtection="1">
      <alignment horizontal="center" vertical="top"/>
    </xf>
    <xf numFmtId="0" fontId="19" fillId="0" borderId="201" xfId="0" applyNumberFormat="1" applyFont="1" applyFill="1" applyBorder="1" applyAlignment="1" applyProtection="1">
      <alignment horizontal="center" vertical="top"/>
    </xf>
    <xf numFmtId="0" fontId="16" fillId="0" borderId="201" xfId="0" applyNumberFormat="1" applyFont="1" applyFill="1" applyBorder="1" applyAlignment="1" applyProtection="1">
      <alignment horizontal="left" vertical="center" wrapText="1"/>
    </xf>
    <xf numFmtId="0" fontId="16" fillId="0" borderId="221" xfId="0" applyNumberFormat="1" applyFont="1" applyFill="1" applyBorder="1" applyAlignment="1" applyProtection="1">
      <alignment horizontal="center" vertical="center"/>
    </xf>
    <xf numFmtId="0" fontId="16" fillId="0" borderId="76" xfId="0" applyNumberFormat="1" applyFont="1" applyFill="1" applyBorder="1" applyAlignment="1" applyProtection="1">
      <alignment horizontal="left" vertical="center" wrapText="1"/>
    </xf>
    <xf numFmtId="0" fontId="19" fillId="0" borderId="201" xfId="0" applyNumberFormat="1" applyFont="1" applyFill="1" applyBorder="1" applyAlignment="1" applyProtection="1">
      <alignment horizontal="center"/>
    </xf>
    <xf numFmtId="0" fontId="16" fillId="0" borderId="70" xfId="0" applyNumberFormat="1" applyFont="1" applyFill="1" applyBorder="1" applyAlignment="1" applyProtection="1">
      <alignment horizontal="center"/>
    </xf>
    <xf numFmtId="0" fontId="17" fillId="0" borderId="218" xfId="0" applyNumberFormat="1" applyFont="1" applyFill="1" applyBorder="1" applyAlignment="1" applyProtection="1">
      <alignment vertical="center"/>
    </xf>
    <xf numFmtId="0" fontId="19" fillId="0" borderId="222" xfId="0" applyNumberFormat="1" applyFont="1" applyFill="1" applyBorder="1" applyAlignment="1" applyProtection="1">
      <alignment horizontal="center"/>
    </xf>
    <xf numFmtId="0" fontId="19" fillId="0" borderId="216" xfId="0" applyNumberFormat="1" applyFont="1" applyFill="1" applyBorder="1" applyAlignment="1" applyProtection="1">
      <alignment horizontal="center"/>
    </xf>
    <xf numFmtId="0" fontId="19" fillId="0" borderId="218" xfId="0" applyNumberFormat="1" applyFont="1" applyFill="1" applyBorder="1" applyAlignment="1" applyProtection="1">
      <alignment horizontal="center"/>
    </xf>
    <xf numFmtId="0" fontId="16" fillId="0" borderId="23" xfId="0" applyNumberFormat="1" applyFont="1" applyFill="1" applyBorder="1" applyAlignment="1" applyProtection="1"/>
    <xf numFmtId="0" fontId="19" fillId="0" borderId="34" xfId="0" applyNumberFormat="1" applyFont="1" applyFill="1" applyBorder="1" applyAlignment="1" applyProtection="1">
      <alignment horizontal="center"/>
    </xf>
    <xf numFmtId="0" fontId="19" fillId="0" borderId="68" xfId="0" applyNumberFormat="1" applyFont="1" applyFill="1" applyBorder="1" applyAlignment="1" applyProtection="1">
      <alignment horizontal="center" wrapText="1"/>
    </xf>
    <xf numFmtId="0" fontId="17" fillId="0" borderId="23" xfId="0" applyNumberFormat="1" applyFont="1" applyFill="1" applyBorder="1" applyAlignment="1" applyProtection="1"/>
    <xf numFmtId="0" fontId="19" fillId="0" borderId="223" xfId="0" applyNumberFormat="1" applyFont="1" applyFill="1" applyBorder="1" applyAlignment="1" applyProtection="1">
      <alignment horizontal="center"/>
    </xf>
    <xf numFmtId="0" fontId="14" fillId="15" borderId="183" xfId="0" applyNumberFormat="1" applyFont="1" applyFill="1" applyBorder="1" applyAlignment="1" applyProtection="1">
      <alignment horizontal="left" vertical="center" wrapText="1" indent="1"/>
    </xf>
    <xf numFmtId="0" fontId="14" fillId="0" borderId="193" xfId="0" applyNumberFormat="1" applyFont="1" applyFill="1" applyBorder="1" applyAlignment="1" applyProtection="1">
      <alignment horizontal="left" vertical="center" indent="1"/>
    </xf>
    <xf numFmtId="0" fontId="16" fillId="0" borderId="202" xfId="0" applyNumberFormat="1" applyFont="1" applyFill="1" applyBorder="1" applyAlignment="1" applyProtection="1">
      <alignment vertical="center"/>
    </xf>
    <xf numFmtId="0" fontId="14" fillId="0" borderId="193" xfId="0" applyNumberFormat="1" applyFont="1" applyFill="1" applyBorder="1" applyAlignment="1" applyProtection="1">
      <alignment horizontal="left" vertical="center" indent="2"/>
    </xf>
    <xf numFmtId="0" fontId="17" fillId="0" borderId="193" xfId="0" applyNumberFormat="1" applyFont="1" applyFill="1" applyBorder="1" applyAlignment="1" applyProtection="1">
      <alignment vertical="center"/>
    </xf>
    <xf numFmtId="0" fontId="13" fillId="0" borderId="218" xfId="0" applyNumberFormat="1" applyFont="1" applyFill="1" applyBorder="1" applyAlignment="1" applyProtection="1"/>
    <xf numFmtId="0" fontId="16" fillId="0" borderId="117" xfId="0" applyNumberFormat="1" applyFont="1" applyFill="1" applyBorder="1" applyAlignment="1" applyProtection="1">
      <alignment horizontal="left" vertical="center"/>
    </xf>
    <xf numFmtId="0" fontId="14" fillId="0" borderId="69" xfId="0" applyNumberFormat="1" applyFont="1" applyFill="1" applyBorder="1" applyAlignment="1" applyProtection="1">
      <alignment vertical="center"/>
    </xf>
    <xf numFmtId="0" fontId="0" fillId="0" borderId="180" xfId="0" applyBorder="1" applyProtection="1"/>
    <xf numFmtId="0" fontId="19" fillId="0" borderId="9" xfId="0" applyNumberFormat="1" applyFont="1" applyFill="1" applyBorder="1" applyAlignment="1" applyProtection="1">
      <alignment horizontal="center"/>
    </xf>
    <xf numFmtId="0" fontId="16" fillId="0" borderId="213" xfId="0" applyNumberFormat="1" applyFont="1" applyFill="1" applyBorder="1" applyAlignment="1" applyProtection="1">
      <alignment horizontal="center" vertical="center"/>
    </xf>
    <xf numFmtId="166" fontId="13" fillId="0" borderId="227" xfId="0" applyNumberFormat="1" applyFont="1" applyFill="1" applyBorder="1" applyAlignment="1" applyProtection="1">
      <alignment vertical="center"/>
    </xf>
    <xf numFmtId="49" fontId="19" fillId="0" borderId="224" xfId="0" applyNumberFormat="1" applyFont="1" applyFill="1" applyBorder="1" applyAlignment="1" applyProtection="1">
      <alignment horizontal="center"/>
    </xf>
    <xf numFmtId="0" fontId="13" fillId="0" borderId="27" xfId="0" applyNumberFormat="1" applyFont="1" applyFill="1" applyBorder="1" applyAlignment="1" applyProtection="1">
      <alignment vertical="center"/>
    </xf>
    <xf numFmtId="166" fontId="14" fillId="0" borderId="113" xfId="0" applyNumberFormat="1" applyFont="1" applyFill="1" applyBorder="1" applyAlignment="1" applyProtection="1">
      <alignment horizontal="left" vertical="center" indent="1"/>
    </xf>
    <xf numFmtId="166" fontId="14" fillId="0" borderId="113" xfId="0" applyNumberFormat="1" applyFont="1" applyFill="1" applyBorder="1" applyAlignment="1" applyProtection="1">
      <alignment horizontal="left" vertical="center" wrapText="1" indent="1"/>
    </xf>
    <xf numFmtId="0" fontId="0" fillId="0" borderId="229" xfId="0" applyBorder="1" applyProtection="1"/>
    <xf numFmtId="166" fontId="14" fillId="11" borderId="231" xfId="18" applyBorder="1">
      <alignment vertical="center"/>
    </xf>
    <xf numFmtId="0" fontId="19" fillId="0" borderId="232" xfId="0" applyNumberFormat="1" applyFont="1" applyFill="1" applyBorder="1" applyAlignment="1" applyProtection="1">
      <alignment horizontal="center"/>
    </xf>
    <xf numFmtId="0" fontId="16" fillId="0" borderId="193" xfId="0" applyNumberFormat="1" applyFont="1" applyFill="1" applyBorder="1" applyAlignment="1" applyProtection="1">
      <alignment horizontal="left" vertical="center" wrapText="1" indent="1"/>
    </xf>
    <xf numFmtId="166" fontId="17" fillId="0" borderId="76" xfId="0" applyNumberFormat="1" applyFont="1" applyFill="1" applyBorder="1" applyAlignment="1" applyProtection="1">
      <alignment horizontal="left" vertical="center" wrapText="1" indent="1"/>
    </xf>
    <xf numFmtId="0" fontId="16" fillId="15" borderId="176" xfId="0" applyNumberFormat="1" applyFont="1" applyFill="1" applyBorder="1" applyAlignment="1" applyProtection="1">
      <alignment horizontal="left" vertical="center" wrapText="1" indent="1"/>
    </xf>
    <xf numFmtId="0" fontId="13" fillId="0" borderId="229" xfId="0" applyNumberFormat="1" applyFont="1" applyFill="1" applyBorder="1" applyAlignment="1" applyProtection="1"/>
    <xf numFmtId="0" fontId="19" fillId="0" borderId="230" xfId="0" applyNumberFormat="1" applyFont="1" applyFill="1" applyBorder="1" applyAlignment="1" applyProtection="1">
      <alignment horizontal="center"/>
    </xf>
    <xf numFmtId="0" fontId="0" fillId="0" borderId="193" xfId="0" applyNumberFormat="1" applyFill="1" applyBorder="1" applyAlignment="1" applyProtection="1">
      <alignment vertical="center"/>
    </xf>
    <xf numFmtId="166" fontId="16" fillId="14" borderId="235" xfId="25" applyBorder="1">
      <alignment horizontal="right" vertical="center"/>
      <protection locked="0"/>
    </xf>
    <xf numFmtId="166" fontId="17" fillId="0" borderId="236" xfId="0" applyNumberFormat="1" applyFont="1" applyFill="1" applyBorder="1" applyAlignment="1" applyProtection="1">
      <alignment vertical="center"/>
    </xf>
    <xf numFmtId="166" fontId="16" fillId="0" borderId="236" xfId="0" applyNumberFormat="1" applyFont="1" applyFill="1" applyBorder="1" applyAlignment="1" applyProtection="1">
      <alignment vertical="center"/>
    </xf>
    <xf numFmtId="49" fontId="19" fillId="0" borderId="237" xfId="0" applyNumberFormat="1" applyFont="1" applyFill="1" applyBorder="1" applyAlignment="1" applyProtection="1">
      <alignment horizontal="center"/>
    </xf>
    <xf numFmtId="0" fontId="19" fillId="0" borderId="236" xfId="0" applyNumberFormat="1" applyFont="1" applyFill="1" applyBorder="1" applyAlignment="1" applyProtection="1">
      <alignment horizontal="center" vertical="top"/>
    </xf>
    <xf numFmtId="0" fontId="21" fillId="0" borderId="238" xfId="0" applyNumberFormat="1" applyFont="1" applyFill="1" applyBorder="1" applyAlignment="1" applyProtection="1"/>
    <xf numFmtId="0" fontId="19" fillId="0" borderId="239" xfId="0" applyNumberFormat="1" applyFont="1" applyFill="1" applyBorder="1" applyAlignment="1" applyProtection="1">
      <alignment horizontal="center"/>
    </xf>
    <xf numFmtId="0" fontId="17" fillId="0" borderId="240" xfId="0" applyNumberFormat="1" applyFont="1" applyFill="1" applyBorder="1" applyAlignment="1" applyProtection="1">
      <alignment horizontal="left" vertical="center" indent="1"/>
    </xf>
    <xf numFmtId="0" fontId="19" fillId="0" borderId="241" xfId="0" applyNumberFormat="1" applyFont="1" applyFill="1" applyBorder="1" applyAlignment="1" applyProtection="1">
      <alignment horizontal="center"/>
    </xf>
    <xf numFmtId="0" fontId="16" fillId="0" borderId="212" xfId="0" applyNumberFormat="1" applyFont="1" applyFill="1" applyBorder="1" applyAlignment="1" applyProtection="1">
      <alignment horizontal="left" vertical="center" indent="1"/>
    </xf>
    <xf numFmtId="0" fontId="16" fillId="0" borderId="242" xfId="0" applyNumberFormat="1" applyFont="1" applyFill="1" applyBorder="1" applyAlignment="1" applyProtection="1">
      <alignment horizontal="center" vertical="center"/>
    </xf>
    <xf numFmtId="0" fontId="17" fillId="0" borderId="234" xfId="0" applyNumberFormat="1" applyFont="1" applyFill="1" applyBorder="1" applyAlignment="1" applyProtection="1">
      <alignment vertical="center"/>
    </xf>
    <xf numFmtId="0" fontId="16" fillId="0" borderId="243" xfId="0" applyNumberFormat="1" applyFont="1" applyFill="1" applyBorder="1" applyAlignment="1" applyProtection="1">
      <alignment horizontal="center" vertical="center"/>
    </xf>
    <xf numFmtId="0" fontId="19" fillId="0" borderId="228" xfId="0" applyNumberFormat="1" applyFont="1" applyFill="1" applyBorder="1" applyAlignment="1" applyProtection="1">
      <alignment horizontal="center"/>
    </xf>
    <xf numFmtId="0" fontId="19" fillId="0" borderId="226" xfId="0" applyNumberFormat="1" applyFont="1" applyFill="1" applyBorder="1" applyAlignment="1" applyProtection="1">
      <alignment horizontal="center" vertical="center"/>
    </xf>
    <xf numFmtId="0" fontId="49" fillId="0" borderId="120" xfId="0" applyNumberFormat="1" applyFont="1" applyFill="1" applyBorder="1" applyAlignment="1" applyProtection="1">
      <alignment vertical="center"/>
    </xf>
    <xf numFmtId="0" fontId="14" fillId="0" borderId="241" xfId="0" applyNumberFormat="1" applyFont="1" applyFill="1" applyBorder="1" applyAlignment="1" applyProtection="1">
      <alignment horizontal="center" vertical="center"/>
    </xf>
    <xf numFmtId="0" fontId="16" fillId="0" borderId="241" xfId="0" applyNumberFormat="1" applyFont="1" applyFill="1" applyBorder="1" applyAlignment="1" applyProtection="1">
      <alignment horizontal="center" vertical="center"/>
    </xf>
    <xf numFmtId="0" fontId="14" fillId="0" borderId="193" xfId="0" applyNumberFormat="1" applyFont="1" applyFill="1" applyBorder="1" applyAlignment="1" applyProtection="1">
      <alignment horizontal="left" vertical="center" wrapText="1" indent="1"/>
    </xf>
    <xf numFmtId="0" fontId="14" fillId="15" borderId="193" xfId="0" applyNumberFormat="1" applyFont="1" applyFill="1" applyBorder="1" applyAlignment="1" applyProtection="1">
      <alignment horizontal="left" vertical="center" indent="1"/>
    </xf>
    <xf numFmtId="0" fontId="13" fillId="0" borderId="193" xfId="0" applyNumberFormat="1" applyFont="1" applyFill="1" applyBorder="1" applyAlignment="1" applyProtection="1">
      <alignment horizontal="left" vertical="center" indent="1"/>
    </xf>
    <xf numFmtId="0" fontId="13" fillId="0" borderId="193" xfId="0" applyNumberFormat="1" applyFont="1" applyFill="1" applyBorder="1" applyAlignment="1" applyProtection="1">
      <alignment vertical="center" wrapText="1"/>
    </xf>
    <xf numFmtId="0" fontId="14" fillId="0" borderId="245" xfId="0" applyNumberFormat="1" applyFont="1" applyFill="1" applyBorder="1" applyAlignment="1" applyProtection="1">
      <alignment horizontal="center" vertical="center"/>
    </xf>
    <xf numFmtId="0" fontId="14" fillId="0" borderId="55" xfId="0" applyNumberFormat="1"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xf>
    <xf numFmtId="49" fontId="19" fillId="9" borderId="227" xfId="21" applyBorder="1">
      <alignment horizontal="center" vertical="center"/>
    </xf>
    <xf numFmtId="0" fontId="0" fillId="0" borderId="202" xfId="0" applyNumberFormat="1" applyFill="1" applyBorder="1" applyAlignment="1" applyProtection="1">
      <alignment vertical="center"/>
    </xf>
    <xf numFmtId="0" fontId="0" fillId="0" borderId="233" xfId="0" applyNumberFormat="1" applyFill="1" applyBorder="1" applyAlignment="1" applyProtection="1">
      <alignment vertical="center"/>
    </xf>
    <xf numFmtId="0" fontId="16" fillId="0" borderId="245" xfId="0" applyNumberFormat="1" applyFont="1" applyFill="1" applyBorder="1" applyAlignment="1" applyProtection="1">
      <alignment horizontal="center" vertical="center"/>
    </xf>
    <xf numFmtId="0" fontId="29" fillId="0" borderId="0" xfId="24">
      <alignment horizontal="left" vertical="center"/>
    </xf>
    <xf numFmtId="166" fontId="16" fillId="7" borderId="246" xfId="22" applyBorder="1">
      <alignment vertical="center"/>
      <protection locked="0"/>
    </xf>
    <xf numFmtId="49" fontId="19" fillId="9" borderId="246" xfId="21" applyBorder="1">
      <alignment horizontal="center" vertical="center"/>
    </xf>
    <xf numFmtId="166" fontId="17" fillId="0" borderId="246" xfId="26" applyBorder="1">
      <alignment horizontal="right" vertical="center"/>
    </xf>
    <xf numFmtId="166" fontId="16" fillId="0" borderId="246" xfId="2" applyBorder="1">
      <alignment vertical="center"/>
    </xf>
    <xf numFmtId="0" fontId="0" fillId="0" borderId="0" xfId="0" applyProtection="1"/>
    <xf numFmtId="0" fontId="14" fillId="0" borderId="0" xfId="0" applyNumberFormat="1" applyFont="1" applyFill="1" applyAlignment="1" applyProtection="1"/>
    <xf numFmtId="0" fontId="14" fillId="0" borderId="0" xfId="0" applyNumberFormat="1" applyFont="1" applyFill="1" applyBorder="1" applyProtection="1"/>
    <xf numFmtId="0" fontId="19" fillId="0" borderId="0" xfId="0" applyNumberFormat="1" applyFont="1" applyFill="1" applyBorder="1" applyAlignment="1" applyProtection="1">
      <alignment horizontal="center" vertical="center" wrapText="1"/>
    </xf>
    <xf numFmtId="0" fontId="0" fillId="0" borderId="0" xfId="0"/>
    <xf numFmtId="0" fontId="16" fillId="0" borderId="246" xfId="0" applyNumberFormat="1" applyFont="1" applyFill="1" applyBorder="1" applyAlignment="1" applyProtection="1">
      <alignment horizontal="center" vertical="center"/>
    </xf>
    <xf numFmtId="6" fontId="19" fillId="0" borderId="0" xfId="0" applyNumberFormat="1" applyFont="1" applyFill="1" applyBorder="1" applyAlignment="1" applyProtection="1">
      <alignment horizontal="center"/>
    </xf>
    <xf numFmtId="0" fontId="13" fillId="0" borderId="246" xfId="0" applyNumberFormat="1" applyFont="1" applyFill="1" applyBorder="1" applyAlignment="1" applyProtection="1">
      <alignment horizontal="left" vertical="center"/>
    </xf>
    <xf numFmtId="0" fontId="16" fillId="0" borderId="246" xfId="0" quotePrefix="1" applyNumberFormat="1" applyFont="1" applyFill="1" applyBorder="1" applyAlignment="1" applyProtection="1">
      <alignment horizontal="center" vertical="center"/>
    </xf>
    <xf numFmtId="166" fontId="16" fillId="10" borderId="246" xfId="23" applyBorder="1">
      <alignment vertical="center"/>
      <protection locked="0"/>
    </xf>
    <xf numFmtId="166" fontId="16" fillId="10" borderId="249" xfId="23" applyBorder="1">
      <alignment vertical="center"/>
      <protection locked="0"/>
    </xf>
    <xf numFmtId="166" fontId="14" fillId="11" borderId="247" xfId="18" applyBorder="1">
      <alignment vertical="center"/>
    </xf>
    <xf numFmtId="166" fontId="16" fillId="10" borderId="248" xfId="23" applyBorder="1">
      <alignment vertical="center"/>
      <protection locked="0"/>
    </xf>
    <xf numFmtId="166" fontId="16" fillId="0" borderId="248" xfId="2" applyBorder="1">
      <alignment vertical="center"/>
    </xf>
    <xf numFmtId="166" fontId="16" fillId="0" borderId="249" xfId="2" applyBorder="1">
      <alignment vertical="center"/>
    </xf>
    <xf numFmtId="166" fontId="16" fillId="7" borderId="248" xfId="22" applyBorder="1">
      <alignment vertical="center"/>
      <protection locked="0"/>
    </xf>
    <xf numFmtId="0" fontId="0" fillId="0" borderId="0" xfId="0" applyProtection="1"/>
    <xf numFmtId="0" fontId="14" fillId="0" borderId="0" xfId="0" applyNumberFormat="1" applyFont="1" applyFill="1" applyProtection="1"/>
    <xf numFmtId="0" fontId="0" fillId="0" borderId="0" xfId="0" applyNumberFormat="1" applyFill="1" applyProtection="1"/>
    <xf numFmtId="0" fontId="0" fillId="0" borderId="0" xfId="0" applyFill="1"/>
    <xf numFmtId="0" fontId="29" fillId="0" borderId="0" xfId="24">
      <alignment horizontal="left" vertical="center"/>
    </xf>
    <xf numFmtId="0" fontId="16" fillId="0" borderId="89" xfId="0" applyNumberFormat="1" applyFont="1" applyFill="1" applyBorder="1" applyAlignment="1" applyProtection="1">
      <alignment horizontal="center" vertical="center"/>
    </xf>
    <xf numFmtId="0" fontId="16" fillId="0" borderId="89" xfId="0" quotePrefix="1" applyNumberFormat="1" applyFont="1" applyFill="1" applyBorder="1" applyAlignment="1" applyProtection="1">
      <alignment horizontal="center" vertical="center"/>
    </xf>
    <xf numFmtId="0" fontId="0" fillId="0" borderId="0" xfId="0"/>
    <xf numFmtId="0" fontId="29" fillId="0" borderId="0" xfId="24">
      <alignment horizontal="left" vertical="center"/>
    </xf>
    <xf numFmtId="166" fontId="19" fillId="0" borderId="0" xfId="0" applyNumberFormat="1" applyFont="1" applyFill="1" applyBorder="1" applyAlignment="1" applyProtection="1">
      <alignment horizontal="center" wrapText="1"/>
    </xf>
    <xf numFmtId="0" fontId="17" fillId="0" borderId="128" xfId="0" applyNumberFormat="1" applyFont="1" applyFill="1" applyBorder="1" applyAlignment="1" applyProtection="1">
      <alignment horizontal="center" wrapText="1"/>
    </xf>
    <xf numFmtId="0" fontId="17" fillId="0" borderId="98" xfId="0" applyNumberFormat="1" applyFont="1" applyFill="1" applyBorder="1" applyAlignment="1" applyProtection="1">
      <alignment horizontal="center" wrapText="1"/>
    </xf>
    <xf numFmtId="49" fontId="19" fillId="9" borderId="255" xfId="21" applyBorder="1">
      <alignment horizontal="center" vertical="center"/>
    </xf>
    <xf numFmtId="0" fontId="46" fillId="0" borderId="0" xfId="0" applyFont="1"/>
    <xf numFmtId="49" fontId="19" fillId="9" borderId="257" xfId="20" applyBorder="1">
      <alignment horizontal="center"/>
    </xf>
    <xf numFmtId="0" fontId="29" fillId="0" borderId="0" xfId="24">
      <alignment horizontal="left" vertical="center"/>
    </xf>
    <xf numFmtId="166" fontId="16" fillId="0" borderId="255" xfId="2" applyBorder="1">
      <alignment vertical="center"/>
    </xf>
    <xf numFmtId="0" fontId="0" fillId="0" borderId="190" xfId="0" applyBorder="1" applyAlignment="1">
      <alignment horizontal="center" vertical="center"/>
    </xf>
    <xf numFmtId="166" fontId="16" fillId="0" borderId="252" xfId="2" applyBorder="1">
      <alignment vertical="center"/>
    </xf>
    <xf numFmtId="0" fontId="48" fillId="16" borderId="255" xfId="0" applyNumberFormat="1" applyFont="1" applyFill="1" applyBorder="1" applyAlignment="1" applyProtection="1">
      <alignment horizontal="center" vertical="center"/>
    </xf>
    <xf numFmtId="0" fontId="16" fillId="0" borderId="0" xfId="0" applyNumberFormat="1" applyFont="1" applyFill="1" applyBorder="1" applyProtection="1"/>
    <xf numFmtId="0" fontId="0" fillId="0" borderId="0" xfId="0" applyFill="1" applyProtection="1"/>
    <xf numFmtId="0" fontId="17" fillId="0" borderId="120" xfId="0" applyNumberFormat="1" applyFont="1" applyFill="1" applyBorder="1" applyAlignment="1" applyProtection="1">
      <alignment vertical="center" wrapText="1"/>
    </xf>
    <xf numFmtId="0" fontId="0" fillId="0" borderId="0" xfId="0"/>
    <xf numFmtId="0" fontId="14" fillId="0" borderId="259" xfId="0" applyNumberFormat="1" applyFont="1" applyFill="1" applyBorder="1" applyAlignment="1" applyProtection="1">
      <alignment horizontal="left" vertical="center" indent="1"/>
    </xf>
    <xf numFmtId="166" fontId="16" fillId="10" borderId="255" xfId="23" applyBorder="1">
      <alignment vertical="center"/>
      <protection locked="0"/>
    </xf>
    <xf numFmtId="166" fontId="17" fillId="0" borderId="255" xfId="26" applyBorder="1">
      <alignment horizontal="right" vertical="center"/>
    </xf>
    <xf numFmtId="166" fontId="16" fillId="7" borderId="255" xfId="22" applyBorder="1">
      <alignment vertical="center"/>
      <protection locked="0"/>
    </xf>
    <xf numFmtId="0" fontId="16" fillId="0" borderId="261" xfId="0" applyNumberFormat="1" applyFont="1" applyFill="1" applyBorder="1" applyAlignment="1" applyProtection="1">
      <alignment horizontal="center" vertical="center"/>
    </xf>
    <xf numFmtId="0" fontId="16" fillId="0" borderId="255" xfId="0" applyNumberFormat="1" applyFont="1" applyFill="1" applyBorder="1" applyAlignment="1" applyProtection="1">
      <alignment horizontal="center" vertical="center"/>
    </xf>
    <xf numFmtId="0" fontId="14" fillId="0" borderId="251" xfId="0" applyNumberFormat="1" applyFont="1" applyFill="1" applyBorder="1" applyAlignment="1" applyProtection="1">
      <alignment horizontal="left" vertical="center" indent="1"/>
    </xf>
    <xf numFmtId="0" fontId="14" fillId="15" borderId="69" xfId="0" applyNumberFormat="1" applyFont="1" applyFill="1" applyBorder="1" applyAlignment="1" applyProtection="1">
      <alignment horizontal="left" vertical="center" indent="1"/>
    </xf>
    <xf numFmtId="49" fontId="19" fillId="9" borderId="253" xfId="21" applyBorder="1">
      <alignment horizontal="center" vertical="center"/>
    </xf>
    <xf numFmtId="166" fontId="14" fillId="11" borderId="255" xfId="18" applyBorder="1">
      <alignment vertical="center"/>
    </xf>
    <xf numFmtId="0" fontId="29" fillId="0" borderId="0" xfId="24">
      <alignment horizontal="left" vertical="center"/>
    </xf>
    <xf numFmtId="0" fontId="14" fillId="0" borderId="252" xfId="0" applyNumberFormat="1" applyFont="1" applyFill="1" applyBorder="1" applyAlignment="1" applyProtection="1">
      <alignment horizontal="left" vertical="center" indent="1"/>
    </xf>
    <xf numFmtId="0" fontId="14" fillId="0" borderId="254" xfId="0" applyNumberFormat="1" applyFont="1" applyFill="1" applyBorder="1" applyProtection="1"/>
    <xf numFmtId="166" fontId="16" fillId="0" borderId="210" xfId="2" applyBorder="1">
      <alignment vertical="center"/>
    </xf>
    <xf numFmtId="168" fontId="48" fillId="24" borderId="252" xfId="22" applyNumberFormat="1" applyFont="1" applyFill="1" applyBorder="1" applyAlignment="1">
      <alignment vertical="center"/>
      <protection locked="0"/>
    </xf>
    <xf numFmtId="0" fontId="14" fillId="0" borderId="256" xfId="0" applyNumberFormat="1" applyFont="1" applyFill="1" applyBorder="1" applyProtection="1"/>
    <xf numFmtId="168" fontId="48" fillId="25" borderId="255" xfId="23" applyNumberFormat="1" applyFont="1" applyFill="1" applyBorder="1" applyAlignment="1">
      <alignment vertical="center"/>
      <protection locked="0"/>
    </xf>
    <xf numFmtId="0" fontId="48" fillId="0" borderId="258" xfId="0" applyNumberFormat="1" applyFont="1" applyFill="1" applyBorder="1" applyAlignment="1" applyProtection="1">
      <alignment horizontal="left" vertical="center" indent="1"/>
    </xf>
    <xf numFmtId="0" fontId="14" fillId="0" borderId="255" xfId="0" applyNumberFormat="1" applyFont="1" applyFill="1" applyBorder="1" applyAlignment="1" applyProtection="1">
      <alignment horizontal="left" vertical="center" wrapText="1" indent="1"/>
    </xf>
    <xf numFmtId="0" fontId="14" fillId="0" borderId="251" xfId="0" applyNumberFormat="1" applyFont="1" applyFill="1" applyBorder="1" applyAlignment="1" applyProtection="1">
      <alignment horizontal="left" vertical="center" wrapText="1" indent="1"/>
    </xf>
    <xf numFmtId="0" fontId="48" fillId="0" borderId="255" xfId="0" applyNumberFormat="1" applyFont="1" applyFill="1" applyBorder="1" applyAlignment="1" applyProtection="1">
      <alignment horizontal="left" vertical="center" wrapText="1" indent="1"/>
    </xf>
    <xf numFmtId="0" fontId="14" fillId="0" borderId="183" xfId="0" applyNumberFormat="1" applyFont="1" applyFill="1" applyBorder="1" applyAlignment="1" applyProtection="1">
      <alignment horizontal="left" vertical="center" wrapText="1" indent="1"/>
    </xf>
    <xf numFmtId="0" fontId="13" fillId="0" borderId="142" xfId="0" applyNumberFormat="1" applyFont="1" applyFill="1" applyBorder="1" applyAlignment="1" applyProtection="1">
      <alignment wrapText="1"/>
    </xf>
    <xf numFmtId="0" fontId="29" fillId="0" borderId="120" xfId="0" applyNumberFormat="1" applyFont="1" applyFill="1" applyBorder="1" applyAlignment="1" applyProtection="1">
      <alignment horizontal="center" vertical="center" wrapText="1"/>
    </xf>
    <xf numFmtId="0" fontId="0" fillId="0" borderId="0" xfId="0" applyFill="1" applyAlignment="1" applyProtection="1"/>
    <xf numFmtId="0" fontId="16" fillId="0" borderId="43" xfId="0" applyNumberFormat="1" applyFont="1" applyFill="1" applyBorder="1" applyAlignment="1" applyProtection="1">
      <alignment horizontal="left" vertical="center" wrapText="1" indent="1"/>
    </xf>
    <xf numFmtId="0" fontId="16" fillId="0" borderId="249" xfId="0" applyNumberFormat="1" applyFont="1" applyFill="1" applyBorder="1" applyAlignment="1" applyProtection="1">
      <alignment horizontal="left" vertical="center" indent="1"/>
    </xf>
    <xf numFmtId="0" fontId="17" fillId="0" borderId="249" xfId="0" applyNumberFormat="1" applyFont="1" applyFill="1" applyBorder="1" applyAlignment="1" applyProtection="1">
      <alignment horizontal="left" vertical="center"/>
    </xf>
    <xf numFmtId="0" fontId="13" fillId="0" borderId="103" xfId="0" applyNumberFormat="1" applyFont="1" applyFill="1" applyBorder="1" applyAlignment="1" applyProtection="1">
      <alignment wrapText="1"/>
    </xf>
    <xf numFmtId="0" fontId="13" fillId="0" borderId="79" xfId="0" applyNumberFormat="1" applyFont="1" applyFill="1" applyBorder="1" applyAlignment="1" applyProtection="1">
      <alignment wrapText="1"/>
    </xf>
    <xf numFmtId="166" fontId="17" fillId="0" borderId="163" xfId="0" applyNumberFormat="1" applyFont="1" applyFill="1" applyBorder="1" applyAlignment="1" applyProtection="1">
      <alignment horizontal="left" vertical="center" wrapText="1"/>
    </xf>
    <xf numFmtId="0" fontId="0" fillId="6" borderId="253" xfId="0" applyFill="1" applyBorder="1" applyProtection="1"/>
    <xf numFmtId="0" fontId="14" fillId="0" borderId="262" xfId="0" applyFont="1" applyBorder="1" applyProtection="1"/>
    <xf numFmtId="0" fontId="16" fillId="0" borderId="193" xfId="0" applyNumberFormat="1" applyFont="1" applyFill="1" applyBorder="1" applyAlignment="1" applyProtection="1">
      <alignment vertical="center" wrapText="1"/>
    </xf>
    <xf numFmtId="49" fontId="19" fillId="9" borderId="203" xfId="0" applyNumberFormat="1" applyFont="1" applyFill="1" applyBorder="1" applyAlignment="1" applyProtection="1">
      <alignment horizontal="center" vertical="center"/>
    </xf>
    <xf numFmtId="0" fontId="17" fillId="0" borderId="52" xfId="0" applyFont="1" applyFill="1" applyBorder="1" applyAlignment="1">
      <alignment vertical="center"/>
    </xf>
    <xf numFmtId="0" fontId="29" fillId="0" borderId="0" xfId="0" applyFont="1" applyFill="1" applyProtection="1"/>
    <xf numFmtId="0" fontId="13" fillId="0" borderId="24" xfId="0" applyFont="1" applyFill="1" applyBorder="1" applyAlignment="1">
      <alignment vertical="top" wrapText="1"/>
    </xf>
    <xf numFmtId="0" fontId="48" fillId="0" borderId="252" xfId="0" applyNumberFormat="1" applyFont="1" applyFill="1" applyBorder="1" applyAlignment="1" applyProtection="1">
      <alignment horizontal="left" vertical="center" indent="1"/>
    </xf>
    <xf numFmtId="0" fontId="48" fillId="0" borderId="255" xfId="0" applyNumberFormat="1" applyFont="1" applyFill="1" applyBorder="1" applyAlignment="1" applyProtection="1">
      <alignment horizontal="left" vertical="center" indent="1"/>
    </xf>
    <xf numFmtId="0" fontId="14" fillId="0" borderId="255" xfId="0" applyNumberFormat="1" applyFont="1" applyFill="1" applyBorder="1" applyAlignment="1" applyProtection="1">
      <alignment horizontal="center" vertical="center" wrapText="1"/>
    </xf>
    <xf numFmtId="166" fontId="24" fillId="7" borderId="255" xfId="22" applyFont="1" applyBorder="1" applyAlignment="1">
      <alignment horizontal="center" vertical="center"/>
      <protection locked="0"/>
    </xf>
    <xf numFmtId="166" fontId="16" fillId="0" borderId="264" xfId="2" applyBorder="1">
      <alignment vertical="center"/>
    </xf>
    <xf numFmtId="166" fontId="16" fillId="7" borderId="264" xfId="22" applyBorder="1">
      <alignment vertical="center"/>
      <protection locked="0"/>
    </xf>
    <xf numFmtId="166" fontId="16" fillId="10" borderId="264" xfId="23" applyBorder="1">
      <alignment vertical="center"/>
      <protection locked="0"/>
    </xf>
    <xf numFmtId="166" fontId="17" fillId="0" borderId="264" xfId="26" applyBorder="1">
      <alignment horizontal="right" vertical="center"/>
    </xf>
    <xf numFmtId="166" fontId="17" fillId="0" borderId="121" xfId="26" applyBorder="1">
      <alignment horizontal="right" vertical="center"/>
    </xf>
    <xf numFmtId="166" fontId="16" fillId="0" borderId="176" xfId="2" applyFont="1" applyBorder="1">
      <alignment vertical="center"/>
    </xf>
    <xf numFmtId="166" fontId="16" fillId="0" borderId="15" xfId="2" applyBorder="1">
      <alignment vertical="center"/>
    </xf>
    <xf numFmtId="0" fontId="14" fillId="0" borderId="193" xfId="0" applyFont="1" applyFill="1" applyBorder="1" applyAlignment="1">
      <alignment horizontal="left" vertical="center" indent="1"/>
    </xf>
    <xf numFmtId="0" fontId="16" fillId="0" borderId="263" xfId="0" applyNumberFormat="1" applyFont="1" applyFill="1" applyBorder="1" applyAlignment="1" applyProtection="1">
      <alignment horizontal="left" vertical="center" wrapText="1" indent="1"/>
    </xf>
    <xf numFmtId="0" fontId="16" fillId="0" borderId="41" xfId="0" applyNumberFormat="1" applyFont="1" applyFill="1" applyBorder="1" applyAlignment="1" applyProtection="1">
      <alignment horizontal="left" vertical="center" indent="1"/>
    </xf>
    <xf numFmtId="166" fontId="14" fillId="11" borderId="268" xfId="18" applyBorder="1">
      <alignment vertical="center"/>
    </xf>
    <xf numFmtId="166" fontId="16" fillId="10" borderId="15" xfId="23" applyBorder="1">
      <alignment vertical="center"/>
      <protection locked="0"/>
    </xf>
    <xf numFmtId="166" fontId="14" fillId="11" borderId="0" xfId="18" applyBorder="1">
      <alignment vertical="center"/>
    </xf>
    <xf numFmtId="49" fontId="19" fillId="9" borderId="264" xfId="21" applyBorder="1">
      <alignment horizontal="center" vertical="center"/>
    </xf>
    <xf numFmtId="166" fontId="16" fillId="7" borderId="272" xfId="22" applyBorder="1">
      <alignment vertical="center"/>
      <protection locked="0"/>
    </xf>
    <xf numFmtId="166" fontId="16" fillId="0" borderId="272" xfId="2" applyBorder="1">
      <alignment vertical="center"/>
    </xf>
    <xf numFmtId="49" fontId="19" fillId="9" borderId="272" xfId="21" applyBorder="1">
      <alignment horizontal="center" vertical="center"/>
    </xf>
    <xf numFmtId="0" fontId="13" fillId="0" borderId="255" xfId="0" applyNumberFormat="1" applyFont="1" applyFill="1" applyBorder="1" applyAlignment="1" applyProtection="1">
      <alignment horizontal="left" vertical="center" wrapText="1"/>
    </xf>
    <xf numFmtId="0" fontId="19" fillId="17" borderId="88" xfId="0" applyNumberFormat="1" applyFont="1" applyFill="1" applyBorder="1" applyAlignment="1" applyProtection="1">
      <alignment horizontal="center"/>
    </xf>
    <xf numFmtId="0" fontId="17" fillId="0" borderId="267" xfId="0" applyNumberFormat="1" applyFont="1" applyFill="1" applyBorder="1" applyAlignment="1" applyProtection="1">
      <alignment horizontal="right" vertical="center"/>
    </xf>
    <xf numFmtId="0" fontId="16" fillId="0" borderId="262" xfId="0" applyNumberFormat="1" applyFont="1" applyFill="1" applyBorder="1" applyAlignment="1" applyProtection="1">
      <alignment vertical="center"/>
    </xf>
    <xf numFmtId="166" fontId="16" fillId="26" borderId="255" xfId="23" applyFill="1" applyBorder="1">
      <alignment vertical="center"/>
      <protection locked="0"/>
    </xf>
    <xf numFmtId="166" fontId="16" fillId="26" borderId="255" xfId="79">
      <alignment vertical="center"/>
      <protection locked="0"/>
    </xf>
    <xf numFmtId="0" fontId="16" fillId="0" borderId="203" xfId="0" applyNumberFormat="1" applyFont="1" applyFill="1" applyBorder="1" applyAlignment="1" applyProtection="1">
      <alignment vertical="center"/>
    </xf>
    <xf numFmtId="0" fontId="17" fillId="0" borderId="270" xfId="0" applyNumberFormat="1" applyFont="1" applyFill="1" applyBorder="1" applyAlignment="1" applyProtection="1">
      <alignment horizontal="center"/>
    </xf>
    <xf numFmtId="166" fontId="19" fillId="17" borderId="144" xfId="0" applyNumberFormat="1" applyFont="1" applyFill="1" applyBorder="1" applyAlignment="1" applyProtection="1">
      <alignment horizontal="center"/>
    </xf>
    <xf numFmtId="0" fontId="17" fillId="17" borderId="271" xfId="0" applyNumberFormat="1" applyFont="1" applyFill="1" applyBorder="1" applyAlignment="1" applyProtection="1">
      <alignment horizontal="center"/>
    </xf>
    <xf numFmtId="0" fontId="16" fillId="0" borderId="250" xfId="0" applyNumberFormat="1" applyFont="1" applyFill="1" applyBorder="1" applyAlignment="1" applyProtection="1">
      <alignment vertical="center"/>
    </xf>
    <xf numFmtId="0" fontId="17" fillId="0" borderId="253" xfId="0" applyNumberFormat="1" applyFont="1" applyFill="1" applyBorder="1" applyAlignment="1" applyProtection="1">
      <alignment horizontal="center"/>
    </xf>
    <xf numFmtId="0" fontId="17" fillId="0" borderId="253" xfId="0" applyNumberFormat="1" applyFont="1" applyFill="1" applyBorder="1" applyAlignment="1" applyProtection="1">
      <alignment horizontal="right" vertical="center"/>
    </xf>
    <xf numFmtId="0" fontId="14" fillId="0" borderId="107" xfId="0" quotePrefix="1" applyNumberFormat="1" applyFont="1" applyFill="1" applyBorder="1" applyAlignment="1" applyProtection="1">
      <alignment horizontal="center" vertical="center"/>
    </xf>
    <xf numFmtId="0" fontId="14" fillId="0" borderId="95" xfId="0" applyNumberFormat="1" applyFont="1" applyFill="1" applyBorder="1" applyAlignment="1" applyProtection="1">
      <alignment horizontal="center" vertical="center"/>
    </xf>
    <xf numFmtId="0" fontId="14" fillId="0" borderId="94" xfId="0" quotePrefix="1" applyNumberFormat="1" applyFont="1" applyFill="1" applyBorder="1" applyAlignment="1" applyProtection="1">
      <alignment horizontal="center" vertical="center"/>
    </xf>
    <xf numFmtId="0" fontId="17" fillId="0" borderId="265" xfId="0" applyNumberFormat="1" applyFont="1" applyFill="1" applyBorder="1" applyAlignment="1" applyProtection="1">
      <alignment vertical="center"/>
    </xf>
    <xf numFmtId="0" fontId="17" fillId="0" borderId="266" xfId="0" applyNumberFormat="1" applyFont="1" applyFill="1" applyBorder="1" applyAlignment="1" applyProtection="1">
      <alignment vertical="center"/>
    </xf>
    <xf numFmtId="0" fontId="17" fillId="0" borderId="272" xfId="0" applyNumberFormat="1" applyFont="1" applyFill="1" applyBorder="1" applyAlignment="1" applyProtection="1"/>
    <xf numFmtId="0" fontId="17" fillId="0" borderId="272" xfId="0" applyNumberFormat="1" applyFont="1" applyFill="1" applyBorder="1" applyAlignment="1" applyProtection="1">
      <alignment horizontal="center" vertical="center" wrapText="1"/>
    </xf>
    <xf numFmtId="0" fontId="0" fillId="0" borderId="0" xfId="0"/>
    <xf numFmtId="0" fontId="0" fillId="0" borderId="0" xfId="0" applyNumberFormat="1" applyFill="1" applyBorder="1" applyProtection="1"/>
    <xf numFmtId="0" fontId="17"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center"/>
    </xf>
    <xf numFmtId="0" fontId="17" fillId="0" borderId="120" xfId="0" applyNumberFormat="1" applyFont="1" applyFill="1" applyBorder="1" applyAlignment="1" applyProtection="1"/>
    <xf numFmtId="0" fontId="17" fillId="0" borderId="0" xfId="0" applyNumberFormat="1" applyFont="1" applyFill="1" applyAlignment="1" applyProtection="1"/>
    <xf numFmtId="0" fontId="0" fillId="0" borderId="256" xfId="0" applyBorder="1"/>
    <xf numFmtId="0" fontId="0" fillId="0" borderId="0" xfId="0" quotePrefix="1"/>
    <xf numFmtId="166" fontId="14" fillId="11" borderId="284" xfId="18" applyBorder="1">
      <alignment vertical="center"/>
    </xf>
    <xf numFmtId="166" fontId="14" fillId="11" borderId="286" xfId="18" applyBorder="1">
      <alignment vertical="center"/>
    </xf>
    <xf numFmtId="166" fontId="14" fillId="11" borderId="275" xfId="18" applyBorder="1">
      <alignment vertical="center"/>
    </xf>
    <xf numFmtId="166" fontId="16" fillId="7" borderId="275" xfId="22" applyBorder="1">
      <alignment vertical="center"/>
      <protection locked="0"/>
    </xf>
    <xf numFmtId="166" fontId="16" fillId="0" borderId="275" xfId="2" applyBorder="1">
      <alignment vertical="center"/>
    </xf>
    <xf numFmtId="166" fontId="16" fillId="0" borderId="279" xfId="2" applyBorder="1">
      <alignment vertical="center"/>
    </xf>
    <xf numFmtId="0" fontId="0" fillId="8" borderId="0" xfId="0" applyFill="1" applyProtection="1"/>
    <xf numFmtId="0" fontId="0" fillId="0" borderId="0" xfId="0" applyNumberFormat="1" applyFill="1" applyProtection="1"/>
    <xf numFmtId="0" fontId="16" fillId="0" borderId="0" xfId="0" applyNumberFormat="1" applyFont="1" applyFill="1" applyProtection="1"/>
    <xf numFmtId="0" fontId="17" fillId="23" borderId="0" xfId="88" applyFont="1" applyBorder="1" applyAlignment="1">
      <alignment horizontal="center" vertical="center" wrapText="1"/>
    </xf>
    <xf numFmtId="0" fontId="0" fillId="0" borderId="0" xfId="0"/>
    <xf numFmtId="0" fontId="0" fillId="8" borderId="0" xfId="0" applyFill="1" applyProtection="1"/>
    <xf numFmtId="0" fontId="0" fillId="0" borderId="0" xfId="0" applyNumberFormat="1" applyFill="1" applyProtection="1"/>
    <xf numFmtId="0" fontId="16" fillId="0" borderId="0" xfId="0" applyNumberFormat="1" applyFont="1" applyFill="1" applyProtection="1"/>
    <xf numFmtId="0" fontId="19" fillId="0" borderId="0" xfId="0" applyNumberFormat="1" applyFont="1" applyFill="1" applyBorder="1" applyAlignment="1" applyProtection="1">
      <alignment horizontal="center" wrapText="1"/>
    </xf>
    <xf numFmtId="0" fontId="16" fillId="0" borderId="275" xfId="0" applyNumberFormat="1" applyFont="1" applyFill="1" applyBorder="1" applyAlignment="1" applyProtection="1">
      <alignment horizontal="center" vertical="center"/>
    </xf>
    <xf numFmtId="0" fontId="19" fillId="0" borderId="250" xfId="0" applyNumberFormat="1" applyFont="1" applyFill="1" applyBorder="1" applyAlignment="1" applyProtection="1">
      <alignment horizontal="center"/>
    </xf>
    <xf numFmtId="0" fontId="19" fillId="0" borderId="98" xfId="0" applyNumberFormat="1" applyFont="1" applyFill="1" applyBorder="1" applyAlignment="1" applyProtection="1">
      <alignment horizontal="center"/>
    </xf>
    <xf numFmtId="0" fontId="19" fillId="0" borderId="250" xfId="0" applyNumberFormat="1" applyFont="1" applyFill="1" applyBorder="1" applyAlignment="1" applyProtection="1">
      <alignment horizontal="center" wrapText="1"/>
    </xf>
    <xf numFmtId="0" fontId="14" fillId="0" borderId="120" xfId="0" applyNumberFormat="1" applyFont="1" applyFill="1" applyBorder="1" applyAlignment="1" applyProtection="1">
      <alignment horizontal="left" vertical="center" indent="1"/>
    </xf>
    <xf numFmtId="0" fontId="19" fillId="0" borderId="283" xfId="0" applyNumberFormat="1" applyFont="1" applyFill="1" applyBorder="1" applyAlignment="1" applyProtection="1">
      <alignment horizontal="center"/>
    </xf>
    <xf numFmtId="0" fontId="19" fillId="0" borderId="288" xfId="0" applyNumberFormat="1" applyFont="1" applyFill="1" applyBorder="1" applyAlignment="1" applyProtection="1">
      <alignment horizontal="center"/>
    </xf>
    <xf numFmtId="0" fontId="0" fillId="0" borderId="0" xfId="0"/>
    <xf numFmtId="166" fontId="14" fillId="11" borderId="285" xfId="18" applyBorder="1">
      <alignment vertical="center"/>
    </xf>
    <xf numFmtId="166" fontId="16" fillId="10" borderId="277" xfId="23" applyBorder="1">
      <alignment vertical="center"/>
      <protection locked="0"/>
    </xf>
    <xf numFmtId="49" fontId="19" fillId="9" borderId="275" xfId="21" applyBorder="1">
      <alignment horizontal="center" vertical="center"/>
    </xf>
    <xf numFmtId="166" fontId="16" fillId="0" borderId="294" xfId="2" applyBorder="1">
      <alignment vertical="center"/>
    </xf>
    <xf numFmtId="49" fontId="19" fillId="9" borderId="297" xfId="21" applyBorder="1">
      <alignment horizontal="center" vertical="center"/>
    </xf>
    <xf numFmtId="0" fontId="16" fillId="23" borderId="306" xfId="88" applyBorder="1">
      <alignment horizontal="left" vertical="center" indent="1"/>
    </xf>
    <xf numFmtId="166" fontId="17" fillId="0" borderId="295" xfId="26" applyBorder="1">
      <alignment horizontal="right" vertical="center"/>
    </xf>
    <xf numFmtId="0" fontId="16" fillId="23" borderId="291" xfId="88" applyBorder="1">
      <alignment horizontal="left" vertical="center" indent="1"/>
    </xf>
    <xf numFmtId="166" fontId="16" fillId="0" borderId="303" xfId="2" applyBorder="1">
      <alignment vertical="center"/>
    </xf>
    <xf numFmtId="0" fontId="16" fillId="23" borderId="297" xfId="88" applyBorder="1" applyAlignment="1">
      <alignment horizontal="left" vertical="center" wrapText="1" indent="1"/>
    </xf>
    <xf numFmtId="166" fontId="16" fillId="10" borderId="297" xfId="23" applyBorder="1">
      <alignment vertical="center"/>
      <protection locked="0"/>
    </xf>
    <xf numFmtId="166" fontId="14" fillId="11" borderId="295" xfId="18" applyBorder="1">
      <alignment vertical="center"/>
    </xf>
    <xf numFmtId="166" fontId="14" fillId="11" borderId="289" xfId="18" applyBorder="1">
      <alignment vertical="center"/>
    </xf>
    <xf numFmtId="166" fontId="14" fillId="11" borderId="293" xfId="18" applyBorder="1">
      <alignment vertical="center"/>
    </xf>
    <xf numFmtId="166" fontId="16" fillId="0" borderId="295" xfId="2" applyBorder="1">
      <alignment vertical="center"/>
    </xf>
    <xf numFmtId="0" fontId="0" fillId="0" borderId="0" xfId="0"/>
    <xf numFmtId="0" fontId="0" fillId="6" borderId="0" xfId="0" applyFill="1" applyProtection="1"/>
    <xf numFmtId="0" fontId="0" fillId="8" borderId="0" xfId="0" applyFill="1" applyProtection="1"/>
    <xf numFmtId="0" fontId="0" fillId="0" borderId="0" xfId="0" applyNumberFormat="1" applyFill="1" applyProtection="1"/>
    <xf numFmtId="0" fontId="16" fillId="0" borderId="0" xfId="0" applyNumberFormat="1" applyFont="1" applyFill="1" applyProtection="1"/>
    <xf numFmtId="0" fontId="14" fillId="0" borderId="0" xfId="0" applyNumberFormat="1" applyFont="1" applyFill="1" applyBorder="1" applyAlignment="1" applyProtection="1">
      <alignment horizontal="center" vertical="center" wrapText="1"/>
    </xf>
    <xf numFmtId="0" fontId="29" fillId="0" borderId="0" xfId="24">
      <alignment horizontal="left" vertical="center"/>
    </xf>
    <xf numFmtId="0" fontId="0" fillId="0" borderId="0" xfId="0" applyBorder="1"/>
    <xf numFmtId="0" fontId="0" fillId="0" borderId="190" xfId="0" applyBorder="1"/>
    <xf numFmtId="166" fontId="16" fillId="0" borderId="297" xfId="2" applyBorder="1">
      <alignment vertical="center"/>
    </xf>
    <xf numFmtId="166" fontId="16" fillId="7" borderId="297" xfId="22" applyBorder="1">
      <alignment vertical="center"/>
      <protection locked="0"/>
    </xf>
    <xf numFmtId="166" fontId="14" fillId="11" borderId="301" xfId="18" applyBorder="1">
      <alignment vertical="center"/>
    </xf>
    <xf numFmtId="0" fontId="16" fillId="23" borderId="297" xfId="88" applyBorder="1">
      <alignment horizontal="left" vertical="center" indent="1"/>
    </xf>
    <xf numFmtId="0" fontId="17" fillId="0" borderId="303" xfId="0" applyNumberFormat="1" applyFont="1" applyFill="1" applyBorder="1" applyAlignment="1" applyProtection="1">
      <alignment horizontal="left" vertical="center" wrapText="1"/>
    </xf>
    <xf numFmtId="0" fontId="16" fillId="23" borderId="306" xfId="88" applyBorder="1" applyAlignment="1">
      <alignment horizontal="left" vertical="center" wrapText="1" indent="1"/>
    </xf>
    <xf numFmtId="0" fontId="14" fillId="23" borderId="291" xfId="0" applyNumberFormat="1" applyFont="1" applyFill="1" applyBorder="1" applyAlignment="1" applyProtection="1">
      <alignment horizontal="left" vertical="center" wrapText="1" indent="1"/>
    </xf>
    <xf numFmtId="0" fontId="0" fillId="0" borderId="291" xfId="0" applyBorder="1"/>
    <xf numFmtId="0" fontId="14" fillId="0" borderId="0" xfId="0" applyFont="1" applyProtection="1"/>
    <xf numFmtId="0" fontId="14" fillId="0" borderId="0" xfId="0" applyNumberFormat="1" applyFont="1" applyFill="1" applyProtection="1"/>
    <xf numFmtId="0" fontId="16" fillId="0" borderId="304" xfId="0" applyNumberFormat="1" applyFont="1" applyFill="1" applyBorder="1" applyAlignment="1" applyProtection="1">
      <alignment horizontal="left" vertical="center" wrapText="1" indent="1"/>
    </xf>
    <xf numFmtId="166" fontId="17" fillId="0" borderId="305" xfId="26" applyBorder="1">
      <alignment horizontal="right" vertical="center"/>
    </xf>
    <xf numFmtId="166" fontId="16" fillId="10" borderId="303" xfId="23" applyBorder="1">
      <alignment vertical="center"/>
      <protection locked="0"/>
    </xf>
    <xf numFmtId="166" fontId="14" fillId="11" borderId="298" xfId="18" applyBorder="1">
      <alignment vertical="center"/>
    </xf>
    <xf numFmtId="166" fontId="16" fillId="7" borderId="303" xfId="22" applyBorder="1">
      <alignment vertical="center"/>
      <protection locked="0"/>
    </xf>
    <xf numFmtId="0" fontId="0" fillId="0" borderId="0" xfId="0" applyProtection="1"/>
    <xf numFmtId="0" fontId="0" fillId="0" borderId="0" xfId="0" applyAlignment="1" applyProtection="1">
      <alignment vertical="center"/>
    </xf>
    <xf numFmtId="0" fontId="14" fillId="0" borderId="0" xfId="0" applyFont="1" applyProtection="1"/>
    <xf numFmtId="0" fontId="0" fillId="6" borderId="0" xfId="0" applyFill="1" applyProtection="1"/>
    <xf numFmtId="0" fontId="0" fillId="6" borderId="0" xfId="0" applyFill="1" applyAlignment="1" applyProtection="1">
      <alignment vertical="center"/>
    </xf>
    <xf numFmtId="0" fontId="14" fillId="0" borderId="0" xfId="0" applyNumberFormat="1" applyFont="1" applyFill="1" applyProtection="1"/>
    <xf numFmtId="0" fontId="0" fillId="0" borderId="0" xfId="0" applyNumberFormat="1" applyFill="1" applyProtection="1"/>
    <xf numFmtId="0" fontId="16" fillId="0" borderId="0" xfId="0" applyNumberFormat="1" applyFont="1" applyFill="1" applyProtection="1"/>
    <xf numFmtId="0" fontId="16" fillId="0" borderId="0" xfId="0" applyNumberFormat="1" applyFont="1" applyFill="1" applyAlignment="1" applyProtection="1">
      <alignment vertical="center"/>
    </xf>
    <xf numFmtId="0" fontId="19" fillId="0" borderId="302" xfId="0" applyNumberFormat="1" applyFont="1" applyFill="1" applyBorder="1" applyAlignment="1" applyProtection="1">
      <alignment horizontal="center"/>
    </xf>
    <xf numFmtId="0" fontId="17"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vertical="center" wrapText="1"/>
    </xf>
    <xf numFmtId="0" fontId="16" fillId="0" borderId="297" xfId="0" applyNumberFormat="1" applyFont="1" applyFill="1" applyBorder="1" applyAlignment="1" applyProtection="1">
      <alignment horizontal="center" vertical="center"/>
    </xf>
    <xf numFmtId="49" fontId="19" fillId="9" borderId="289" xfId="0" applyNumberFormat="1" applyFont="1" applyFill="1" applyBorder="1" applyAlignment="1" applyProtection="1">
      <alignment horizontal="center" vertical="center"/>
    </xf>
    <xf numFmtId="0" fontId="19" fillId="0" borderId="29" xfId="0" applyNumberFormat="1" applyFont="1" applyFill="1" applyBorder="1" applyAlignment="1" applyProtection="1">
      <alignment horizontal="center"/>
    </xf>
    <xf numFmtId="0" fontId="29" fillId="0" borderId="0" xfId="24">
      <alignment horizontal="left" vertical="center"/>
    </xf>
    <xf numFmtId="0" fontId="16" fillId="0" borderId="300" xfId="0" applyNumberFormat="1" applyFont="1" applyFill="1" applyBorder="1" applyAlignment="1" applyProtection="1">
      <alignment horizontal="center" vertical="center"/>
    </xf>
    <xf numFmtId="0" fontId="16" fillId="0" borderId="292" xfId="0" applyNumberFormat="1" applyFont="1" applyFill="1" applyBorder="1" applyAlignment="1" applyProtection="1">
      <alignment horizontal="center" vertical="center"/>
    </xf>
    <xf numFmtId="0" fontId="16" fillId="0" borderId="297" xfId="0" quotePrefix="1" applyNumberFormat="1" applyFont="1" applyFill="1" applyBorder="1" applyAlignment="1" applyProtection="1">
      <alignment horizontal="center" vertical="center"/>
    </xf>
    <xf numFmtId="0" fontId="16" fillId="0" borderId="290" xfId="0" applyNumberFormat="1" applyFont="1" applyFill="1" applyBorder="1" applyAlignment="1" applyProtection="1">
      <alignment horizontal="left" vertical="center" indent="1"/>
    </xf>
    <xf numFmtId="6" fontId="19" fillId="0" borderId="0" xfId="0" applyNumberFormat="1" applyFont="1" applyFill="1" applyBorder="1" applyAlignment="1" applyProtection="1">
      <alignment horizontal="center"/>
    </xf>
    <xf numFmtId="0" fontId="16" fillId="0" borderId="306" xfId="0" applyNumberFormat="1" applyFont="1" applyFill="1" applyBorder="1" applyAlignment="1" applyProtection="1">
      <alignment horizontal="center" vertical="center"/>
    </xf>
    <xf numFmtId="49" fontId="19" fillId="9" borderId="307" xfId="20" applyBorder="1">
      <alignment horizontal="center"/>
    </xf>
    <xf numFmtId="0" fontId="19" fillId="23" borderId="0" xfId="88" applyFont="1" applyBorder="1" applyAlignment="1">
      <alignment horizontal="center" vertical="center" wrapText="1"/>
    </xf>
    <xf numFmtId="0" fontId="19" fillId="23" borderId="0" xfId="0" applyNumberFormat="1" applyFont="1" applyFill="1" applyBorder="1" applyAlignment="1" applyProtection="1">
      <alignment horizontal="center" vertical="center" wrapText="1"/>
    </xf>
    <xf numFmtId="166" fontId="16" fillId="10" borderId="308" xfId="23" applyBorder="1">
      <alignment vertical="center"/>
      <protection locked="0"/>
    </xf>
    <xf numFmtId="166" fontId="14" fillId="11" borderId="309" xfId="18" applyBorder="1">
      <alignment vertical="center"/>
    </xf>
    <xf numFmtId="166" fontId="16" fillId="14" borderId="297" xfId="25" applyBorder="1">
      <alignment horizontal="right" vertical="center"/>
      <protection locked="0"/>
    </xf>
    <xf numFmtId="166" fontId="16" fillId="10" borderId="310" xfId="23" applyBorder="1">
      <alignment vertical="center"/>
      <protection locked="0"/>
    </xf>
    <xf numFmtId="166" fontId="16" fillId="7" borderId="310" xfId="22" applyBorder="1">
      <alignment vertical="center"/>
      <protection locked="0"/>
    </xf>
    <xf numFmtId="49" fontId="19" fillId="9" borderId="303" xfId="21" applyBorder="1">
      <alignment horizontal="center" vertical="center"/>
    </xf>
    <xf numFmtId="166" fontId="14" fillId="11" borderId="310" xfId="18" applyBorder="1">
      <alignment vertical="center"/>
    </xf>
    <xf numFmtId="166" fontId="16" fillId="0" borderId="311" xfId="2" applyBorder="1">
      <alignment vertical="center"/>
    </xf>
    <xf numFmtId="166" fontId="16" fillId="7" borderId="311" xfId="22" applyBorder="1">
      <alignment vertical="center"/>
      <protection locked="0"/>
    </xf>
    <xf numFmtId="166" fontId="16" fillId="14" borderId="312" xfId="25" applyBorder="1">
      <alignment horizontal="right" vertical="center"/>
      <protection locked="0"/>
    </xf>
    <xf numFmtId="166" fontId="16" fillId="14" borderId="313" xfId="25" applyBorder="1">
      <alignment horizontal="right" vertical="center"/>
      <protection locked="0"/>
    </xf>
    <xf numFmtId="49" fontId="19" fillId="9" borderId="276" xfId="20" applyBorder="1">
      <alignment horizontal="center"/>
    </xf>
    <xf numFmtId="166" fontId="16" fillId="10" borderId="275" xfId="23" applyBorder="1">
      <alignment vertical="center"/>
      <protection locked="0"/>
    </xf>
    <xf numFmtId="166" fontId="16" fillId="0" borderId="315" xfId="0" applyNumberFormat="1" applyFont="1" applyFill="1" applyBorder="1" applyAlignment="1" applyProtection="1">
      <alignment vertical="center"/>
    </xf>
    <xf numFmtId="166" fontId="16" fillId="0" borderId="316" xfId="0" applyNumberFormat="1" applyFont="1" applyFill="1" applyBorder="1" applyAlignment="1" applyProtection="1">
      <alignment vertical="center"/>
    </xf>
    <xf numFmtId="0" fontId="16" fillId="23" borderId="275" xfId="88" applyBorder="1">
      <alignment horizontal="left" vertical="center" indent="1"/>
    </xf>
    <xf numFmtId="166" fontId="16" fillId="26" borderId="299" xfId="79" applyBorder="1">
      <alignment vertical="center"/>
      <protection locked="0"/>
    </xf>
    <xf numFmtId="0" fontId="16" fillId="0" borderId="299" xfId="0" applyNumberFormat="1" applyFont="1" applyFill="1" applyBorder="1" applyAlignment="1" applyProtection="1">
      <alignment horizontal="center" vertical="center"/>
    </xf>
    <xf numFmtId="0" fontId="16" fillId="23" borderId="310" xfId="88" applyBorder="1">
      <alignment horizontal="left" vertical="center" indent="1"/>
    </xf>
    <xf numFmtId="0" fontId="0" fillId="0" borderId="302" xfId="0" applyNumberFormat="1" applyFill="1" applyBorder="1" applyAlignment="1" applyProtection="1">
      <alignment vertical="center"/>
    </xf>
    <xf numFmtId="0" fontId="0" fillId="0" borderId="281" xfId="0" applyNumberFormat="1" applyFill="1" applyBorder="1" applyAlignment="1" applyProtection="1">
      <alignment vertical="center"/>
    </xf>
    <xf numFmtId="49" fontId="19" fillId="0" borderId="318" xfId="21" applyFill="1" applyBorder="1">
      <alignment horizontal="center" vertical="center"/>
    </xf>
    <xf numFmtId="0" fontId="16" fillId="0" borderId="319" xfId="0" applyNumberFormat="1" applyFont="1" applyFill="1" applyBorder="1" applyAlignment="1" applyProtection="1">
      <alignment horizontal="center" vertical="center"/>
    </xf>
    <xf numFmtId="0" fontId="14" fillId="0" borderId="320" xfId="0" applyNumberFormat="1" applyFont="1" applyFill="1" applyBorder="1" applyAlignment="1" applyProtection="1">
      <alignment horizontal="left" vertical="center" indent="1"/>
    </xf>
    <xf numFmtId="0" fontId="16" fillId="0" borderId="321" xfId="0" applyNumberFormat="1" applyFont="1" applyFill="1" applyBorder="1" applyAlignment="1" applyProtection="1">
      <alignment horizontal="center" vertical="center"/>
    </xf>
    <xf numFmtId="49" fontId="19" fillId="0" borderId="317" xfId="21" applyFill="1" applyBorder="1">
      <alignment horizontal="center" vertical="center"/>
    </xf>
    <xf numFmtId="0" fontId="0" fillId="0" borderId="322" xfId="0" applyNumberFormat="1" applyFill="1" applyBorder="1" applyAlignment="1" applyProtection="1">
      <alignment vertical="center"/>
    </xf>
    <xf numFmtId="166" fontId="14" fillId="11" borderId="314" xfId="18" applyBorder="1">
      <alignment vertical="center"/>
    </xf>
    <xf numFmtId="166" fontId="16" fillId="0" borderId="43" xfId="2" applyFill="1">
      <alignment vertical="center"/>
    </xf>
    <xf numFmtId="166" fontId="16" fillId="0" borderId="325" xfId="2" applyBorder="1">
      <alignment vertical="center"/>
    </xf>
    <xf numFmtId="166" fontId="16" fillId="14" borderId="278" xfId="25" applyBorder="1">
      <alignment horizontal="right" vertical="center"/>
      <protection locked="0"/>
    </xf>
    <xf numFmtId="166" fontId="16" fillId="7" borderId="325" xfId="22" applyBorder="1">
      <alignment vertical="center"/>
      <protection locked="0"/>
    </xf>
    <xf numFmtId="166" fontId="16" fillId="10" borderId="325" xfId="23" applyBorder="1">
      <alignment vertical="center"/>
      <protection locked="0"/>
    </xf>
    <xf numFmtId="49" fontId="19" fillId="9" borderId="325" xfId="21" applyBorder="1">
      <alignment horizontal="center" vertical="center"/>
    </xf>
    <xf numFmtId="166" fontId="16" fillId="7" borderId="0" xfId="22" applyBorder="1">
      <alignment vertical="center"/>
      <protection locked="0"/>
    </xf>
    <xf numFmtId="0" fontId="16" fillId="0" borderId="325" xfId="0" quotePrefix="1" applyNumberFormat="1" applyFont="1" applyFill="1" applyBorder="1" applyAlignment="1" applyProtection="1">
      <alignment horizontal="center" vertical="center"/>
    </xf>
    <xf numFmtId="166" fontId="16" fillId="10" borderId="0" xfId="23" applyBorder="1">
      <alignment vertical="center"/>
      <protection locked="0"/>
    </xf>
    <xf numFmtId="0" fontId="16" fillId="0" borderId="325" xfId="0" applyNumberFormat="1" applyFont="1" applyFill="1" applyBorder="1" applyAlignment="1" applyProtection="1">
      <alignment horizontal="center" vertical="center"/>
    </xf>
    <xf numFmtId="0" fontId="16" fillId="23" borderId="325" xfId="88" applyBorder="1" applyAlignment="1">
      <alignment horizontal="left" vertical="center" wrapText="1" indent="1"/>
    </xf>
    <xf numFmtId="166" fontId="16" fillId="7" borderId="326" xfId="22" applyBorder="1">
      <alignment vertical="center"/>
      <protection locked="0"/>
    </xf>
    <xf numFmtId="166" fontId="16" fillId="0" borderId="326" xfId="2" applyBorder="1">
      <alignment vertical="center"/>
    </xf>
    <xf numFmtId="166" fontId="16" fillId="7" borderId="176" xfId="22" applyBorder="1" applyProtection="1">
      <alignment vertical="center"/>
      <protection locked="0"/>
    </xf>
    <xf numFmtId="0" fontId="16" fillId="23" borderId="291" xfId="88" applyBorder="1" applyAlignment="1">
      <alignment horizontal="left" vertical="center" wrapText="1" indent="1"/>
    </xf>
    <xf numFmtId="166" fontId="16" fillId="0" borderId="328" xfId="2" applyBorder="1">
      <alignment vertical="center"/>
    </xf>
    <xf numFmtId="166" fontId="0" fillId="8" borderId="0" xfId="0" applyNumberFormat="1" applyFill="1" applyProtection="1"/>
    <xf numFmtId="49" fontId="19" fillId="9" borderId="328" xfId="21" applyBorder="1">
      <alignment horizontal="center" vertical="center"/>
    </xf>
    <xf numFmtId="0" fontId="16" fillId="0" borderId="291" xfId="0" applyNumberFormat="1" applyFont="1" applyFill="1" applyBorder="1" applyAlignment="1" applyProtection="1">
      <alignment horizontal="left" vertical="center" indent="1"/>
    </xf>
    <xf numFmtId="166" fontId="16" fillId="0" borderId="303" xfId="2" applyBorder="1" applyProtection="1">
      <alignment vertical="center"/>
    </xf>
    <xf numFmtId="0" fontId="16" fillId="0" borderId="328" xfId="0" applyNumberFormat="1" applyFont="1" applyFill="1" applyBorder="1" applyAlignment="1" applyProtection="1">
      <alignment horizontal="center" vertical="center"/>
    </xf>
    <xf numFmtId="0" fontId="13" fillId="0" borderId="291" xfId="0" applyNumberFormat="1" applyFont="1" applyFill="1" applyBorder="1" applyAlignment="1" applyProtection="1">
      <alignment horizontal="left" vertical="center" wrapText="1" indent="1"/>
    </xf>
    <xf numFmtId="0" fontId="17" fillId="0" borderId="291" xfId="0" applyNumberFormat="1" applyFont="1" applyFill="1" applyBorder="1" applyAlignment="1" applyProtection="1">
      <alignment horizontal="left" vertical="center" indent="1"/>
    </xf>
    <xf numFmtId="49" fontId="19" fillId="9" borderId="326" xfId="21" applyBorder="1">
      <alignment horizontal="center" vertical="center"/>
    </xf>
    <xf numFmtId="0" fontId="16" fillId="0" borderId="326" xfId="0" applyNumberFormat="1" applyFont="1" applyFill="1" applyBorder="1" applyAlignment="1" applyProtection="1">
      <alignment horizontal="center" vertical="center"/>
    </xf>
    <xf numFmtId="49" fontId="19" fillId="0" borderId="330" xfId="0" applyNumberFormat="1" applyFont="1" applyFill="1" applyBorder="1" applyAlignment="1" applyProtection="1">
      <alignment horizontal="center" vertical="center"/>
    </xf>
    <xf numFmtId="165" fontId="16" fillId="0" borderId="329" xfId="0" applyNumberFormat="1" applyFont="1" applyFill="1" applyBorder="1" applyAlignment="1" applyProtection="1">
      <alignment horizontal="center" vertical="center"/>
    </xf>
    <xf numFmtId="0" fontId="16" fillId="0" borderId="324" xfId="0" applyNumberFormat="1" applyFont="1" applyFill="1" applyBorder="1" applyAlignment="1" applyProtection="1">
      <alignment horizontal="center" vertical="center"/>
    </xf>
    <xf numFmtId="49" fontId="19" fillId="0" borderId="302" xfId="0" applyNumberFormat="1" applyFont="1" applyFill="1" applyBorder="1" applyAlignment="1" applyProtection="1">
      <alignment horizontal="center" vertical="center"/>
    </xf>
    <xf numFmtId="165" fontId="16" fillId="0" borderId="317" xfId="0" applyNumberFormat="1" applyFont="1" applyFill="1" applyBorder="1" applyAlignment="1" applyProtection="1">
      <alignment horizontal="center" vertical="center"/>
    </xf>
    <xf numFmtId="166" fontId="16" fillId="0" borderId="326" xfId="2" applyBorder="1" applyProtection="1">
      <alignment vertical="center"/>
    </xf>
    <xf numFmtId="166" fontId="16" fillId="0" borderId="327" xfId="2" applyBorder="1">
      <alignment vertical="center"/>
    </xf>
    <xf numFmtId="166" fontId="16" fillId="0" borderId="327" xfId="2" applyBorder="1" applyProtection="1">
      <alignment vertical="center"/>
    </xf>
    <xf numFmtId="0" fontId="0" fillId="0" borderId="328" xfId="0" applyBorder="1"/>
    <xf numFmtId="0" fontId="19" fillId="0" borderId="292" xfId="0" applyNumberFormat="1" applyFont="1" applyFill="1" applyBorder="1" applyAlignment="1" applyProtection="1">
      <alignment horizontal="center"/>
    </xf>
    <xf numFmtId="166" fontId="16" fillId="7" borderId="328" xfId="22" applyBorder="1">
      <alignment vertical="center"/>
      <protection locked="0"/>
    </xf>
    <xf numFmtId="166" fontId="16" fillId="10" borderId="328" xfId="23" applyBorder="1">
      <alignment vertical="center"/>
      <protection locked="0"/>
    </xf>
    <xf numFmtId="0" fontId="0" fillId="0" borderId="327" xfId="0" applyBorder="1"/>
    <xf numFmtId="0" fontId="14" fillId="0" borderId="107" xfId="0" applyNumberFormat="1" applyFont="1" applyFill="1" applyBorder="1" applyAlignment="1" applyProtection="1">
      <alignment horizontal="left" vertical="center" indent="2"/>
    </xf>
    <xf numFmtId="166" fontId="16" fillId="0" borderId="331" xfId="2" applyBorder="1">
      <alignment vertical="center"/>
    </xf>
    <xf numFmtId="166" fontId="16" fillId="10" borderId="332" xfId="23" applyBorder="1">
      <alignment vertical="center"/>
      <protection locked="0"/>
    </xf>
    <xf numFmtId="0" fontId="0" fillId="0" borderId="0" xfId="0"/>
    <xf numFmtId="0" fontId="14" fillId="0" borderId="238" xfId="0" applyNumberFormat="1" applyFont="1" applyFill="1" applyBorder="1" applyAlignment="1" applyProtection="1">
      <alignment horizontal="left" vertical="center" wrapText="1"/>
    </xf>
    <xf numFmtId="166" fontId="16" fillId="0" borderId="332" xfId="2" applyBorder="1">
      <alignment vertical="center"/>
    </xf>
    <xf numFmtId="166" fontId="16" fillId="0" borderId="193" xfId="26" applyFont="1" applyBorder="1">
      <alignment horizontal="right" vertical="center"/>
    </xf>
    <xf numFmtId="166" fontId="16" fillId="0" borderId="255" xfId="26" applyFont="1" applyBorder="1">
      <alignment horizontal="right" vertical="center"/>
    </xf>
    <xf numFmtId="0" fontId="16" fillId="0" borderId="334" xfId="0" applyNumberFormat="1" applyFont="1" applyFill="1" applyBorder="1" applyAlignment="1" applyProtection="1">
      <alignment horizontal="left" vertical="center" indent="1"/>
    </xf>
    <xf numFmtId="166" fontId="17" fillId="0" borderId="332" xfId="26" applyBorder="1">
      <alignment horizontal="right" vertical="center"/>
    </xf>
    <xf numFmtId="49" fontId="19" fillId="9" borderId="332" xfId="21" applyBorder="1">
      <alignment horizontal="center" vertical="center"/>
    </xf>
    <xf numFmtId="166" fontId="16" fillId="7" borderId="332" xfId="22" applyBorder="1">
      <alignment vertical="center"/>
      <protection locked="0"/>
    </xf>
    <xf numFmtId="166" fontId="14" fillId="11" borderId="332" xfId="18" applyBorder="1">
      <alignment vertical="center"/>
    </xf>
    <xf numFmtId="0" fontId="0" fillId="0" borderId="318" xfId="0" applyNumberFormat="1" applyFill="1" applyBorder="1" applyProtection="1"/>
    <xf numFmtId="0" fontId="16" fillId="0" borderId="335" xfId="0" applyNumberFormat="1" applyFont="1" applyFill="1" applyBorder="1" applyAlignment="1" applyProtection="1">
      <alignment horizontal="center" vertical="center"/>
    </xf>
    <xf numFmtId="0" fontId="13" fillId="0" borderId="336" xfId="0" applyNumberFormat="1" applyFont="1" applyFill="1" applyBorder="1" applyAlignment="1" applyProtection="1">
      <alignment horizontal="left" vertical="center" indent="1"/>
    </xf>
    <xf numFmtId="0" fontId="14" fillId="0" borderId="334" xfId="0" applyNumberFormat="1" applyFont="1" applyFill="1" applyBorder="1" applyAlignment="1" applyProtection="1">
      <alignment horizontal="left" vertical="center" indent="2"/>
    </xf>
    <xf numFmtId="0" fontId="16" fillId="0" borderId="337" xfId="0" applyNumberFormat="1" applyFont="1" applyFill="1" applyBorder="1" applyAlignment="1" applyProtection="1">
      <alignment horizontal="center" vertical="center"/>
    </xf>
    <xf numFmtId="166" fontId="17" fillId="0" borderId="338" xfId="0" applyNumberFormat="1" applyFont="1" applyFill="1" applyBorder="1" applyAlignment="1" applyProtection="1">
      <alignment vertical="center"/>
    </xf>
    <xf numFmtId="0" fontId="19" fillId="0" borderId="339" xfId="0" applyNumberFormat="1" applyFont="1" applyFill="1" applyBorder="1" applyAlignment="1" applyProtection="1">
      <alignment horizontal="center" vertical="center"/>
    </xf>
    <xf numFmtId="0" fontId="13" fillId="0" borderId="302" xfId="0" applyNumberFormat="1" applyFont="1" applyFill="1" applyBorder="1" applyAlignment="1" applyProtection="1">
      <alignment vertical="center"/>
    </xf>
    <xf numFmtId="0" fontId="13" fillId="0" borderId="317" xfId="0" applyNumberFormat="1" applyFont="1" applyFill="1" applyBorder="1" applyAlignment="1" applyProtection="1">
      <alignment vertical="center"/>
    </xf>
    <xf numFmtId="0" fontId="14" fillId="0" borderId="332" xfId="0" applyNumberFormat="1" applyFont="1" applyFill="1" applyBorder="1" applyAlignment="1" applyProtection="1">
      <alignment horizontal="left" vertical="center" indent="2"/>
    </xf>
    <xf numFmtId="0" fontId="16" fillId="23" borderId="332" xfId="88" applyBorder="1">
      <alignment horizontal="left" vertical="center" indent="1"/>
    </xf>
    <xf numFmtId="0" fontId="16" fillId="0" borderId="332" xfId="0" applyNumberFormat="1" applyFont="1" applyFill="1" applyBorder="1" applyAlignment="1" applyProtection="1">
      <alignment horizontal="center" vertical="center"/>
    </xf>
    <xf numFmtId="0" fontId="16" fillId="0" borderId="244" xfId="0" applyNumberFormat="1" applyFont="1" applyFill="1" applyBorder="1" applyAlignment="1" applyProtection="1">
      <alignment horizontal="left" vertical="center" indent="1"/>
    </xf>
    <xf numFmtId="49" fontId="19" fillId="9" borderId="301" xfId="0" applyNumberFormat="1" applyFont="1" applyFill="1" applyBorder="1" applyAlignment="1" applyProtection="1">
      <alignment horizontal="center" vertical="center"/>
    </xf>
    <xf numFmtId="0" fontId="14" fillId="0" borderId="23" xfId="0" applyNumberFormat="1" applyFont="1" applyFill="1" applyBorder="1" applyAlignment="1" applyProtection="1">
      <alignment vertical="center"/>
    </xf>
    <xf numFmtId="49" fontId="19" fillId="9" borderId="332" xfId="0" applyNumberFormat="1" applyFont="1" applyFill="1" applyBorder="1" applyAlignment="1" applyProtection="1">
      <alignment horizontal="center" vertical="center"/>
    </xf>
    <xf numFmtId="0" fontId="16" fillId="23" borderId="332" xfId="88" applyBorder="1" applyAlignment="1">
      <alignment horizontal="left" vertical="center" wrapText="1" indent="1"/>
    </xf>
    <xf numFmtId="166" fontId="16" fillId="10" borderId="341" xfId="23" applyBorder="1">
      <alignment vertical="center"/>
      <protection locked="0"/>
    </xf>
    <xf numFmtId="0" fontId="14" fillId="0" borderId="291" xfId="0" applyNumberFormat="1" applyFont="1" applyFill="1" applyBorder="1" applyAlignment="1" applyProtection="1">
      <alignment horizontal="left" vertical="center" wrapText="1" indent="1"/>
    </xf>
    <xf numFmtId="0" fontId="16" fillId="23" borderId="323" xfId="88" applyBorder="1" applyAlignment="1">
      <alignment horizontal="left" vertical="center" wrapText="1" indent="1"/>
    </xf>
    <xf numFmtId="0" fontId="19" fillId="0" borderId="343" xfId="0" applyNumberFormat="1" applyFont="1" applyFill="1" applyBorder="1" applyAlignment="1" applyProtection="1">
      <alignment horizontal="center"/>
    </xf>
    <xf numFmtId="0" fontId="19" fillId="0" borderId="344" xfId="0" applyNumberFormat="1" applyFont="1" applyFill="1" applyBorder="1" applyAlignment="1" applyProtection="1">
      <alignment horizontal="center"/>
    </xf>
    <xf numFmtId="0" fontId="19" fillId="0" borderId="345" xfId="0" applyNumberFormat="1" applyFont="1" applyFill="1" applyBorder="1" applyAlignment="1" applyProtection="1">
      <alignment horizontal="center"/>
    </xf>
    <xf numFmtId="0" fontId="19" fillId="0" borderId="346" xfId="0" applyNumberFormat="1" applyFont="1" applyFill="1" applyBorder="1" applyAlignment="1" applyProtection="1">
      <alignment horizontal="center"/>
    </xf>
    <xf numFmtId="0" fontId="17" fillId="0" borderId="291" xfId="0" applyNumberFormat="1" applyFont="1" applyFill="1" applyBorder="1" applyAlignment="1" applyProtection="1">
      <alignment vertical="center"/>
    </xf>
    <xf numFmtId="0" fontId="0" fillId="0" borderId="318" xfId="0" applyBorder="1" applyProtection="1"/>
    <xf numFmtId="49" fontId="19" fillId="9" borderId="347" xfId="20" applyBorder="1">
      <alignment horizontal="center"/>
    </xf>
    <xf numFmtId="0" fontId="0" fillId="0" borderId="269" xfId="0" applyBorder="1" applyProtection="1"/>
    <xf numFmtId="0" fontId="0" fillId="0" borderId="342" xfId="0" applyBorder="1" applyAlignment="1" applyProtection="1"/>
    <xf numFmtId="0" fontId="46" fillId="0" borderId="0" xfId="0" applyNumberFormat="1" applyFont="1" applyFill="1" applyAlignment="1" applyProtection="1"/>
    <xf numFmtId="49" fontId="19" fillId="9" borderId="215" xfId="20" applyBorder="1">
      <alignment horizontal="center"/>
    </xf>
    <xf numFmtId="0" fontId="29" fillId="0" borderId="0" xfId="0" applyNumberFormat="1" applyFont="1" applyFill="1" applyBorder="1" applyProtection="1"/>
    <xf numFmtId="0" fontId="14" fillId="17" borderId="311" xfId="0" applyNumberFormat="1" applyFont="1" applyFill="1" applyBorder="1" applyAlignment="1" applyProtection="1">
      <alignment horizontal="left" vertical="center" wrapText="1" indent="1"/>
    </xf>
    <xf numFmtId="166" fontId="16" fillId="0" borderId="332" xfId="2" applyBorder="1">
      <alignment vertical="center"/>
    </xf>
    <xf numFmtId="0" fontId="0" fillId="0" borderId="332" xfId="0" applyBorder="1"/>
    <xf numFmtId="169" fontId="13" fillId="12" borderId="88" xfId="0" applyNumberFormat="1" applyFont="1" applyFill="1" applyBorder="1" applyAlignment="1" applyProtection="1">
      <alignment horizontal="center" wrapText="1"/>
    </xf>
    <xf numFmtId="49" fontId="19" fillId="9" borderId="327" xfId="21" applyBorder="1">
      <alignment horizontal="center" vertical="center"/>
    </xf>
    <xf numFmtId="0" fontId="17" fillId="0" borderId="69" xfId="0" applyNumberFormat="1" applyFont="1" applyFill="1" applyBorder="1" applyAlignment="1" applyProtection="1">
      <alignment horizontal="left" vertical="center" wrapText="1"/>
    </xf>
    <xf numFmtId="0" fontId="16" fillId="0" borderId="323" xfId="0" applyNumberFormat="1" applyFont="1" applyFill="1" applyBorder="1" applyAlignment="1" applyProtection="1">
      <alignment horizontal="left" vertical="center" indent="1"/>
    </xf>
    <xf numFmtId="0" fontId="13" fillId="0" borderId="0" xfId="0" applyFont="1" applyAlignment="1">
      <alignment horizontal="center" wrapText="1"/>
    </xf>
    <xf numFmtId="0" fontId="13" fillId="0" borderId="0" xfId="0" applyFont="1" applyBorder="1" applyAlignment="1">
      <alignment horizontal="center" wrapText="1"/>
    </xf>
    <xf numFmtId="0" fontId="16" fillId="0" borderId="79" xfId="0" applyNumberFormat="1" applyFont="1" applyFill="1" applyBorder="1" applyAlignment="1" applyProtection="1">
      <alignment horizontal="left" vertical="center"/>
    </xf>
    <xf numFmtId="0" fontId="17" fillId="0" borderId="96" xfId="0" applyNumberFormat="1" applyFont="1" applyFill="1" applyBorder="1" applyAlignment="1" applyProtection="1">
      <alignment horizontal="left" vertical="center" wrapText="1"/>
    </xf>
    <xf numFmtId="0" fontId="16" fillId="0" borderId="282" xfId="0" quotePrefix="1" applyNumberFormat="1" applyFont="1" applyFill="1" applyBorder="1" applyAlignment="1" applyProtection="1">
      <alignment horizontal="center" vertical="center"/>
    </xf>
    <xf numFmtId="166" fontId="17" fillId="0" borderId="88" xfId="0" applyNumberFormat="1" applyFont="1" applyFill="1" applyBorder="1" applyAlignment="1" applyProtection="1">
      <alignment vertical="center"/>
    </xf>
    <xf numFmtId="0" fontId="14" fillId="0" borderId="88" xfId="0" applyFont="1" applyBorder="1"/>
    <xf numFmtId="166" fontId="17" fillId="0" borderId="88" xfId="0" applyNumberFormat="1" applyFont="1" applyFill="1" applyBorder="1" applyAlignment="1" applyProtection="1">
      <alignment horizontal="right" vertical="center"/>
    </xf>
    <xf numFmtId="0" fontId="0" fillId="0" borderId="333" xfId="0" quotePrefix="1" applyBorder="1"/>
    <xf numFmtId="0" fontId="16" fillId="0" borderId="349" xfId="0" applyNumberFormat="1" applyFont="1" applyFill="1" applyBorder="1" applyAlignment="1" applyProtection="1">
      <alignment horizontal="center" vertical="center"/>
    </xf>
    <xf numFmtId="0" fontId="0" fillId="0" borderId="333" xfId="0" applyBorder="1"/>
    <xf numFmtId="166" fontId="17" fillId="0" borderId="349" xfId="0" applyNumberFormat="1" applyFont="1" applyFill="1" applyBorder="1" applyAlignment="1" applyProtection="1">
      <alignment vertical="center"/>
    </xf>
    <xf numFmtId="0" fontId="13" fillId="0" borderId="291" xfId="0" applyNumberFormat="1" applyFont="1" applyFill="1" applyBorder="1" applyAlignment="1" applyProtection="1"/>
    <xf numFmtId="49" fontId="19" fillId="9" borderId="351" xfId="20" applyBorder="1">
      <alignment horizontal="center"/>
    </xf>
    <xf numFmtId="0" fontId="19" fillId="0" borderId="352" xfId="0" applyNumberFormat="1" applyFont="1" applyFill="1" applyBorder="1" applyAlignment="1" applyProtection="1">
      <alignment horizontal="center"/>
    </xf>
    <xf numFmtId="0" fontId="19" fillId="23" borderId="0" xfId="0" applyNumberFormat="1" applyFont="1" applyFill="1" applyBorder="1" applyAlignment="1" applyProtection="1">
      <alignment horizontal="center" wrapText="1"/>
    </xf>
    <xf numFmtId="166" fontId="16" fillId="0" borderId="274" xfId="2" applyBorder="1">
      <alignment vertical="center"/>
    </xf>
    <xf numFmtId="0" fontId="16" fillId="0" borderId="183" xfId="0" applyNumberFormat="1" applyFont="1" applyFill="1" applyBorder="1" applyAlignment="1" applyProtection="1">
      <alignment horizontal="left" vertical="center"/>
    </xf>
    <xf numFmtId="0" fontId="14" fillId="0" borderId="274" xfId="0" applyNumberFormat="1" applyFont="1" applyFill="1" applyBorder="1" applyAlignment="1" applyProtection="1">
      <alignment horizontal="left" vertical="center" wrapText="1" indent="2"/>
    </xf>
    <xf numFmtId="49" fontId="19" fillId="9" borderId="350" xfId="21" applyBorder="1">
      <alignment horizontal="center" vertical="center"/>
    </xf>
    <xf numFmtId="0" fontId="19" fillId="0" borderId="349" xfId="0" applyNumberFormat="1" applyFont="1" applyFill="1" applyBorder="1" applyAlignment="1" applyProtection="1">
      <alignment horizontal="center"/>
    </xf>
    <xf numFmtId="166" fontId="14" fillId="11" borderId="354" xfId="18" applyBorder="1">
      <alignment vertical="center"/>
    </xf>
    <xf numFmtId="0" fontId="13" fillId="0" borderId="291" xfId="0" applyNumberFormat="1" applyFont="1" applyFill="1" applyBorder="1" applyAlignment="1" applyProtection="1">
      <alignment horizontal="left" vertical="top" wrapText="1"/>
    </xf>
    <xf numFmtId="166" fontId="17" fillId="0" borderId="350" xfId="19" applyBorder="1">
      <alignment horizontal="right" vertical="center"/>
    </xf>
    <xf numFmtId="0" fontId="16" fillId="0" borderId="350" xfId="0" applyNumberFormat="1" applyFont="1" applyFill="1" applyBorder="1" applyAlignment="1" applyProtection="1">
      <alignment horizontal="center" vertical="center"/>
    </xf>
    <xf numFmtId="0" fontId="0" fillId="0" borderId="311" xfId="0" applyNumberFormat="1" applyFill="1" applyBorder="1" applyProtection="1"/>
    <xf numFmtId="0" fontId="0" fillId="0" borderId="327" xfId="0" applyNumberFormat="1" applyFill="1" applyBorder="1" applyProtection="1"/>
    <xf numFmtId="0" fontId="13" fillId="0" borderId="25" xfId="0" applyNumberFormat="1" applyFont="1" applyFill="1" applyBorder="1" applyAlignment="1" applyProtection="1">
      <alignment vertical="center"/>
    </xf>
    <xf numFmtId="49" fontId="19" fillId="0" borderId="342" xfId="0" applyNumberFormat="1" applyFont="1" applyFill="1" applyBorder="1" applyAlignment="1" applyProtection="1">
      <alignment horizontal="center" vertical="center"/>
    </xf>
    <xf numFmtId="49" fontId="19" fillId="0" borderId="269" xfId="0" applyNumberFormat="1" applyFont="1" applyFill="1" applyBorder="1" applyAlignment="1" applyProtection="1">
      <alignment horizontal="center" vertical="center"/>
    </xf>
    <xf numFmtId="0" fontId="16" fillId="0" borderId="341" xfId="0" applyNumberFormat="1" applyFont="1" applyFill="1" applyBorder="1" applyAlignment="1" applyProtection="1">
      <alignment horizontal="center" vertical="center"/>
    </xf>
    <xf numFmtId="0" fontId="17" fillId="0" borderId="120" xfId="0" applyNumberFormat="1" applyFont="1" applyFill="1" applyBorder="1" applyAlignment="1" applyProtection="1">
      <alignment horizontal="left"/>
    </xf>
    <xf numFmtId="166" fontId="16" fillId="0" borderId="341" xfId="2" applyBorder="1">
      <alignment vertical="center"/>
    </xf>
    <xf numFmtId="0" fontId="13" fillId="0" borderId="291" xfId="0" applyNumberFormat="1" applyFont="1" applyFill="1" applyBorder="1" applyAlignment="1" applyProtection="1">
      <alignment horizontal="left" vertical="center" indent="1"/>
    </xf>
    <xf numFmtId="0" fontId="16" fillId="17" borderId="244" xfId="0" applyNumberFormat="1" applyFont="1" applyFill="1" applyBorder="1" applyAlignment="1" applyProtection="1">
      <alignment horizontal="left" vertical="center" indent="1"/>
    </xf>
    <xf numFmtId="0" fontId="16" fillId="17" borderId="23" xfId="0" applyNumberFormat="1" applyFont="1" applyFill="1" applyBorder="1" applyAlignment="1" applyProtection="1">
      <alignment vertical="center"/>
    </xf>
    <xf numFmtId="0" fontId="16" fillId="17" borderId="25" xfId="0" applyNumberFormat="1" applyFont="1" applyFill="1" applyBorder="1" applyAlignment="1" applyProtection="1">
      <alignment vertical="center"/>
    </xf>
    <xf numFmtId="0" fontId="16" fillId="0" borderId="332" xfId="0" quotePrefix="1" applyNumberFormat="1" applyFont="1" applyFill="1" applyBorder="1" applyAlignment="1" applyProtection="1">
      <alignment horizontal="center" vertical="center"/>
    </xf>
    <xf numFmtId="0" fontId="17" fillId="0" borderId="311" xfId="0" applyNumberFormat="1" applyFont="1" applyFill="1" applyBorder="1" applyAlignment="1" applyProtection="1">
      <alignment horizontal="right" vertical="center"/>
    </xf>
    <xf numFmtId="166" fontId="17" fillId="0" borderId="0" xfId="26" applyFill="1" applyBorder="1">
      <alignment horizontal="right" vertical="center"/>
    </xf>
    <xf numFmtId="166" fontId="16" fillId="0" borderId="0" xfId="2" applyBorder="1">
      <alignment vertical="center"/>
    </xf>
    <xf numFmtId="0" fontId="16" fillId="0" borderId="0" xfId="0" quotePrefix="1" applyNumberFormat="1" applyFont="1" applyFill="1" applyBorder="1" applyAlignment="1" applyProtection="1">
      <alignment horizontal="center" vertical="center"/>
    </xf>
    <xf numFmtId="169" fontId="13" fillId="12" borderId="0" xfId="0" applyNumberFormat="1" applyFont="1" applyFill="1" applyBorder="1" applyAlignment="1" applyProtection="1">
      <alignment horizontal="center" wrapText="1"/>
    </xf>
    <xf numFmtId="169" fontId="13" fillId="12" borderId="355" xfId="0" applyNumberFormat="1" applyFont="1" applyFill="1" applyBorder="1" applyAlignment="1" applyProtection="1">
      <alignment horizontal="center" wrapText="1"/>
    </xf>
    <xf numFmtId="0" fontId="17" fillId="0" borderId="296" xfId="0" applyNumberFormat="1" applyFont="1" applyFill="1" applyBorder="1" applyAlignment="1" applyProtection="1">
      <alignment horizontal="center"/>
    </xf>
    <xf numFmtId="0" fontId="17" fillId="0" borderId="356" xfId="0" applyNumberFormat="1" applyFont="1" applyFill="1" applyBorder="1" applyAlignment="1" applyProtection="1">
      <alignment vertical="center"/>
    </xf>
    <xf numFmtId="0" fontId="16" fillId="0" borderId="348" xfId="0" applyNumberFormat="1" applyFont="1" applyFill="1" applyBorder="1" applyAlignment="1" applyProtection="1">
      <alignment vertical="center" wrapText="1"/>
    </xf>
    <xf numFmtId="0" fontId="14" fillId="0" borderId="0" xfId="0" applyNumberFormat="1" applyFont="1" applyFill="1" applyAlignment="1" applyProtection="1">
      <alignment horizontal="left" indent="1"/>
    </xf>
    <xf numFmtId="0" fontId="14" fillId="0" borderId="332" xfId="0" applyNumberFormat="1" applyFont="1" applyFill="1" applyBorder="1" applyAlignment="1" applyProtection="1">
      <alignment horizontal="left" vertical="center" indent="1"/>
    </xf>
    <xf numFmtId="49" fontId="19" fillId="9" borderId="358" xfId="21" applyBorder="1">
      <alignment horizontal="center" vertical="center"/>
    </xf>
    <xf numFmtId="166" fontId="16" fillId="7" borderId="358" xfId="22" applyBorder="1">
      <alignment vertical="center"/>
      <protection locked="0"/>
    </xf>
    <xf numFmtId="166" fontId="16" fillId="10" borderId="358" xfId="23" applyBorder="1">
      <alignment vertical="center"/>
      <protection locked="0"/>
    </xf>
    <xf numFmtId="166" fontId="17" fillId="0" borderId="359" xfId="26" applyBorder="1">
      <alignment horizontal="right" vertical="center"/>
    </xf>
    <xf numFmtId="166" fontId="14" fillId="11" borderId="361" xfId="18" applyBorder="1">
      <alignment vertical="center"/>
    </xf>
    <xf numFmtId="166" fontId="17" fillId="0" borderId="360" xfId="26" applyBorder="1">
      <alignment horizontal="right" vertical="center"/>
    </xf>
    <xf numFmtId="166" fontId="16" fillId="0" borderId="358" xfId="2" applyBorder="1">
      <alignment vertical="center"/>
    </xf>
    <xf numFmtId="166" fontId="14" fillId="11" borderId="365" xfId="18" applyBorder="1">
      <alignment vertical="center"/>
    </xf>
    <xf numFmtId="0" fontId="14" fillId="23" borderId="291" xfId="0" applyNumberFormat="1" applyFont="1" applyFill="1" applyBorder="1" applyAlignment="1" applyProtection="1">
      <alignment horizontal="left" vertical="center" indent="1"/>
    </xf>
    <xf numFmtId="0" fontId="19" fillId="0" borderId="292" xfId="0" applyNumberFormat="1" applyFont="1" applyFill="1" applyBorder="1" applyAlignment="1" applyProtection="1">
      <alignment horizontal="center" vertical="center"/>
    </xf>
    <xf numFmtId="49" fontId="19" fillId="9" borderId="357" xfId="107" quotePrefix="1">
      <alignment horizontal="center"/>
    </xf>
    <xf numFmtId="49" fontId="19" fillId="9" borderId="257" xfId="107" applyBorder="1">
      <alignment horizontal="center"/>
    </xf>
    <xf numFmtId="49" fontId="19" fillId="9" borderId="257" xfId="107" quotePrefix="1" applyBorder="1">
      <alignment horizontal="center"/>
    </xf>
    <xf numFmtId="49" fontId="19" fillId="9" borderId="257" xfId="108" quotePrefix="1">
      <alignment horizontal="center"/>
    </xf>
    <xf numFmtId="0" fontId="13" fillId="0" borderId="291" xfId="0" applyNumberFormat="1" applyFont="1" applyFill="1" applyBorder="1" applyAlignment="1" applyProtection="1">
      <alignment vertical="center"/>
    </xf>
    <xf numFmtId="166" fontId="16" fillId="10" borderId="362" xfId="23" applyBorder="1">
      <alignment vertical="center"/>
      <protection locked="0"/>
    </xf>
    <xf numFmtId="0" fontId="16" fillId="0" borderId="360" xfId="0" applyNumberFormat="1" applyFont="1" applyFill="1" applyBorder="1" applyAlignment="1" applyProtection="1">
      <alignment horizontal="center" vertical="center"/>
    </xf>
    <xf numFmtId="49" fontId="19" fillId="9" borderId="367" xfId="20" applyBorder="1">
      <alignment horizontal="center"/>
    </xf>
    <xf numFmtId="166" fontId="14" fillId="11" borderId="368" xfId="18" applyBorder="1">
      <alignment vertical="center"/>
    </xf>
    <xf numFmtId="49" fontId="19" fillId="9" borderId="367" xfId="107" applyBorder="1">
      <alignment horizontal="center"/>
    </xf>
    <xf numFmtId="49" fontId="19" fillId="9" borderId="367" xfId="107" quotePrefix="1" applyBorder="1">
      <alignment horizontal="center"/>
    </xf>
    <xf numFmtId="49" fontId="19" fillId="9" borderId="367" xfId="20" quotePrefix="1" applyBorder="1">
      <alignment horizontal="center"/>
    </xf>
    <xf numFmtId="0" fontId="14" fillId="0" borderId="291" xfId="0" applyNumberFormat="1" applyFont="1" applyFill="1" applyBorder="1" applyAlignment="1" applyProtection="1">
      <alignment horizontal="left" vertical="center" indent="1"/>
    </xf>
    <xf numFmtId="0" fontId="16" fillId="0" borderId="332" xfId="0" applyNumberFormat="1" applyFont="1" applyFill="1" applyBorder="1" applyAlignment="1" applyProtection="1">
      <alignment horizontal="left" vertical="center" wrapText="1" indent="1"/>
    </xf>
    <xf numFmtId="166" fontId="17" fillId="0" borderId="255" xfId="26" applyFill="1" applyBorder="1">
      <alignment horizontal="right" vertical="center"/>
    </xf>
    <xf numFmtId="166" fontId="16" fillId="7" borderId="362" xfId="22" applyBorder="1">
      <alignment vertical="center"/>
      <protection locked="0"/>
    </xf>
    <xf numFmtId="0" fontId="16" fillId="0" borderId="363" xfId="0" quotePrefix="1" applyNumberFormat="1" applyFont="1" applyFill="1" applyBorder="1" applyAlignment="1" applyProtection="1">
      <alignment horizontal="center" vertical="center"/>
    </xf>
    <xf numFmtId="166" fontId="16" fillId="7" borderId="369" xfId="22" applyBorder="1">
      <alignment vertical="center"/>
      <protection locked="0"/>
    </xf>
    <xf numFmtId="49" fontId="19" fillId="9" borderId="372" xfId="20" applyBorder="1">
      <alignment horizontal="center"/>
    </xf>
    <xf numFmtId="166" fontId="14" fillId="11" borderId="373" xfId="18" applyBorder="1">
      <alignment vertical="center"/>
    </xf>
    <xf numFmtId="0" fontId="0" fillId="0" borderId="366" xfId="0" applyBorder="1" applyProtection="1"/>
    <xf numFmtId="0" fontId="0" fillId="0" borderId="379" xfId="0" applyBorder="1" applyProtection="1"/>
    <xf numFmtId="0" fontId="0" fillId="0" borderId="374" xfId="0" applyBorder="1" applyProtection="1"/>
    <xf numFmtId="49" fontId="19" fillId="9" borderId="372" xfId="107" applyBorder="1">
      <alignment horizontal="center"/>
    </xf>
    <xf numFmtId="49" fontId="19" fillId="9" borderId="372" xfId="108" applyBorder="1">
      <alignment horizontal="center"/>
    </xf>
    <xf numFmtId="0" fontId="13" fillId="0" borderId="375" xfId="0" applyNumberFormat="1" applyFont="1" applyFill="1" applyBorder="1" applyAlignment="1" applyProtection="1">
      <alignment horizontal="left" vertical="center"/>
    </xf>
    <xf numFmtId="166" fontId="17" fillId="0" borderId="0" xfId="19" applyBorder="1">
      <alignment horizontal="right" vertical="center"/>
    </xf>
    <xf numFmtId="0" fontId="19" fillId="0" borderId="376" xfId="0" applyNumberFormat="1" applyFont="1" applyFill="1" applyBorder="1" applyAlignment="1" applyProtection="1">
      <alignment horizontal="center"/>
    </xf>
    <xf numFmtId="0" fontId="19" fillId="0" borderId="366" xfId="0" applyNumberFormat="1" applyFont="1" applyFill="1" applyBorder="1" applyAlignment="1" applyProtection="1">
      <alignment horizontal="center"/>
    </xf>
    <xf numFmtId="0" fontId="13" fillId="0" borderId="380" xfId="0" applyNumberFormat="1" applyFont="1" applyFill="1" applyBorder="1" applyAlignment="1" applyProtection="1">
      <alignment horizontal="left" vertical="center"/>
    </xf>
    <xf numFmtId="0" fontId="13" fillId="0" borderId="296" xfId="0" applyNumberFormat="1" applyFont="1" applyFill="1" applyBorder="1" applyAlignment="1" applyProtection="1">
      <alignment horizontal="left" vertical="center"/>
    </xf>
    <xf numFmtId="166" fontId="17" fillId="0" borderId="379" xfId="19" applyBorder="1">
      <alignment horizontal="right" vertical="center"/>
    </xf>
    <xf numFmtId="0" fontId="16" fillId="0" borderId="380" xfId="0" applyNumberFormat="1" applyFont="1" applyFill="1" applyBorder="1" applyAlignment="1" applyProtection="1">
      <alignment horizontal="center" vertical="center"/>
    </xf>
    <xf numFmtId="166" fontId="14" fillId="0" borderId="362" xfId="0" applyNumberFormat="1" applyFont="1" applyFill="1" applyBorder="1" applyAlignment="1" applyProtection="1">
      <alignment horizontal="left" vertical="center" wrapText="1" indent="1"/>
    </xf>
    <xf numFmtId="166" fontId="17" fillId="0" borderId="376" xfId="19" applyBorder="1">
      <alignment horizontal="right" vertical="center"/>
    </xf>
    <xf numFmtId="166" fontId="17" fillId="0" borderId="377" xfId="19" applyBorder="1">
      <alignment horizontal="right" vertical="center"/>
    </xf>
    <xf numFmtId="0" fontId="13" fillId="0" borderId="291" xfId="0" applyNumberFormat="1" applyFont="1" applyFill="1" applyBorder="1" applyAlignment="1" applyProtection="1">
      <alignment horizontal="left" vertical="center"/>
    </xf>
    <xf numFmtId="0" fontId="14" fillId="0" borderId="364" xfId="0" applyNumberFormat="1" applyFont="1" applyFill="1" applyBorder="1" applyAlignment="1" applyProtection="1">
      <alignment horizontal="right" vertical="center" wrapText="1"/>
    </xf>
    <xf numFmtId="166" fontId="13" fillId="0" borderId="364" xfId="0" applyNumberFormat="1" applyFont="1" applyFill="1" applyBorder="1" applyAlignment="1" applyProtection="1">
      <alignment horizontal="left" vertical="center" indent="1"/>
    </xf>
    <xf numFmtId="0" fontId="13" fillId="0" borderId="375" xfId="0" applyNumberFormat="1" applyFont="1" applyFill="1" applyBorder="1" applyAlignment="1" applyProtection="1">
      <alignment vertical="center"/>
    </xf>
    <xf numFmtId="49" fontId="19" fillId="9" borderId="378" xfId="21" applyBorder="1">
      <alignment horizontal="center" vertical="center"/>
    </xf>
    <xf numFmtId="0" fontId="16" fillId="0" borderId="296" xfId="0" applyNumberFormat="1" applyFont="1" applyFill="1" applyBorder="1" applyAlignment="1" applyProtection="1">
      <alignment horizontal="center" vertical="center"/>
    </xf>
    <xf numFmtId="0" fontId="16" fillId="0" borderId="362" xfId="0" applyNumberFormat="1" applyFont="1" applyFill="1" applyBorder="1" applyAlignment="1" applyProtection="1">
      <alignment horizontal="center" vertical="center"/>
    </xf>
    <xf numFmtId="49" fontId="19" fillId="9" borderId="381" xfId="107" applyBorder="1">
      <alignment horizontal="center"/>
    </xf>
    <xf numFmtId="0" fontId="44" fillId="0" borderId="0" xfId="0" applyNumberFormat="1" applyFont="1" applyFill="1" applyProtection="1"/>
    <xf numFmtId="0" fontId="76" fillId="0" borderId="0" xfId="0" applyNumberFormat="1" applyFont="1" applyFill="1" applyProtection="1"/>
    <xf numFmtId="0" fontId="76" fillId="0" borderId="0" xfId="0" applyFont="1"/>
    <xf numFmtId="0" fontId="76" fillId="6" borderId="0" xfId="0" applyFont="1" applyFill="1" applyProtection="1"/>
    <xf numFmtId="0" fontId="76" fillId="0" borderId="0" xfId="0" applyFont="1" applyProtection="1"/>
    <xf numFmtId="0" fontId="44" fillId="0" borderId="0" xfId="0" applyFont="1" applyProtection="1"/>
    <xf numFmtId="0" fontId="44" fillId="0" borderId="0" xfId="0" applyNumberFormat="1" applyFont="1" applyFill="1" applyAlignment="1" applyProtection="1"/>
    <xf numFmtId="0" fontId="44" fillId="0" borderId="0" xfId="0" applyNumberFormat="1" applyFont="1" applyFill="1" applyBorder="1" applyProtection="1"/>
    <xf numFmtId="0" fontId="76" fillId="0" borderId="0" xfId="0" applyNumberFormat="1" applyFont="1" applyFill="1" applyAlignment="1" applyProtection="1">
      <alignment vertical="center"/>
    </xf>
    <xf numFmtId="0" fontId="76" fillId="0" borderId="0" xfId="0" applyFont="1" applyBorder="1" applyProtection="1"/>
    <xf numFmtId="0" fontId="76" fillId="0" borderId="0" xfId="0" applyNumberFormat="1" applyFont="1" applyFill="1" applyAlignment="1" applyProtection="1">
      <alignment vertical="center" wrapText="1"/>
    </xf>
    <xf numFmtId="0" fontId="44" fillId="0" borderId="0" xfId="0" applyNumberFormat="1" applyFont="1" applyFill="1" applyAlignment="1" applyProtection="1">
      <alignment vertical="center"/>
    </xf>
    <xf numFmtId="0" fontId="76" fillId="0" borderId="0" xfId="0" applyNumberFormat="1" applyFont="1" applyFill="1" applyAlignment="1" applyProtection="1">
      <alignment wrapText="1"/>
    </xf>
    <xf numFmtId="0" fontId="16" fillId="0" borderId="379" xfId="0" applyNumberFormat="1" applyFont="1" applyFill="1" applyBorder="1" applyAlignment="1" applyProtection="1">
      <alignment vertical="center"/>
    </xf>
    <xf numFmtId="0" fontId="16" fillId="0" borderId="358" xfId="0" applyNumberFormat="1" applyFont="1" applyFill="1" applyBorder="1" applyAlignment="1" applyProtection="1">
      <alignment vertical="center"/>
    </xf>
    <xf numFmtId="0" fontId="17" fillId="0" borderId="378" xfId="0" applyNumberFormat="1" applyFont="1" applyFill="1" applyBorder="1" applyAlignment="1" applyProtection="1">
      <alignment horizontal="left" vertical="center" indent="1"/>
    </xf>
    <xf numFmtId="0" fontId="46" fillId="6" borderId="0" xfId="0" applyFont="1" applyFill="1" applyAlignment="1" applyProtection="1">
      <alignment horizontal="left" indent="1"/>
    </xf>
    <xf numFmtId="49" fontId="19" fillId="9" borderId="383" xfId="107" applyBorder="1">
      <alignment horizontal="center"/>
    </xf>
    <xf numFmtId="0" fontId="77" fillId="0" borderId="0" xfId="0" applyNumberFormat="1" applyFont="1" applyFill="1" applyAlignment="1" applyProtection="1"/>
    <xf numFmtId="166" fontId="17" fillId="0" borderId="96" xfId="19" applyFill="1" applyBorder="1">
      <alignment horizontal="right" vertical="center"/>
    </xf>
    <xf numFmtId="0" fontId="77" fillId="0" borderId="8" xfId="0" applyNumberFormat="1" applyFont="1" applyFill="1" applyBorder="1" applyAlignment="1" applyProtection="1"/>
    <xf numFmtId="0" fontId="78" fillId="0" borderId="0" xfId="0" applyNumberFormat="1" applyFont="1" applyFill="1" applyAlignment="1" applyProtection="1"/>
    <xf numFmtId="166" fontId="16" fillId="0" borderId="332" xfId="2" applyBorder="1">
      <alignment vertical="center"/>
    </xf>
    <xf numFmtId="166" fontId="16" fillId="0" borderId="332" xfId="2" applyBorder="1">
      <alignment vertical="center"/>
    </xf>
    <xf numFmtId="0" fontId="16" fillId="0" borderId="363" xfId="0" applyNumberFormat="1" applyFont="1" applyFill="1" applyBorder="1" applyAlignment="1" applyProtection="1">
      <alignment horizontal="center" vertical="center"/>
    </xf>
    <xf numFmtId="0" fontId="14" fillId="17" borderId="291" xfId="0" applyNumberFormat="1" applyFont="1" applyFill="1" applyBorder="1" applyAlignment="1" applyProtection="1">
      <alignment horizontal="left" vertical="center" wrapText="1" indent="1"/>
    </xf>
    <xf numFmtId="166" fontId="16" fillId="12" borderId="385" xfId="0" applyNumberFormat="1" applyFont="1" applyFill="1" applyBorder="1" applyAlignment="1" applyProtection="1">
      <alignment vertical="center"/>
    </xf>
    <xf numFmtId="0" fontId="17" fillId="0" borderId="170" xfId="0" applyNumberFormat="1" applyFont="1" applyFill="1" applyBorder="1" applyAlignment="1" applyProtection="1">
      <alignment horizontal="center"/>
    </xf>
    <xf numFmtId="0" fontId="17" fillId="0" borderId="385" xfId="0" applyNumberFormat="1" applyFont="1" applyFill="1" applyBorder="1" applyAlignment="1" applyProtection="1">
      <alignment horizontal="right" vertical="center"/>
    </xf>
    <xf numFmtId="0" fontId="17" fillId="0" borderId="384" xfId="0" applyNumberFormat="1" applyFont="1" applyFill="1" applyBorder="1" applyAlignment="1" applyProtection="1">
      <alignment horizontal="center" vertical="center"/>
    </xf>
    <xf numFmtId="166" fontId="16" fillId="26" borderId="332" xfId="79" applyBorder="1">
      <alignment vertical="center"/>
      <protection locked="0"/>
    </xf>
    <xf numFmtId="0" fontId="13" fillId="0" borderId="69" xfId="0" quotePrefix="1" applyNumberFormat="1" applyFont="1" applyFill="1" applyBorder="1" applyAlignment="1" applyProtection="1">
      <alignment horizontal="left" vertical="center" wrapText="1"/>
    </xf>
    <xf numFmtId="0" fontId="14" fillId="0" borderId="386" xfId="0" quotePrefix="1" applyNumberFormat="1" applyFont="1" applyFill="1" applyBorder="1" applyAlignment="1" applyProtection="1">
      <alignment horizontal="left" vertical="center" indent="1"/>
    </xf>
    <xf numFmtId="49" fontId="19" fillId="9" borderId="362" xfId="21" applyBorder="1">
      <alignment horizontal="center" vertical="center"/>
    </xf>
    <xf numFmtId="0" fontId="17" fillId="0" borderId="362" xfId="0" applyNumberFormat="1" applyFont="1" applyFill="1" applyBorder="1" applyAlignment="1" applyProtection="1">
      <alignment horizontal="center" vertical="center"/>
    </xf>
    <xf numFmtId="0" fontId="0" fillId="0" borderId="366" xfId="0" applyNumberFormat="1" applyFill="1" applyBorder="1" applyProtection="1"/>
    <xf numFmtId="166" fontId="16" fillId="10" borderId="371" xfId="23" applyBorder="1">
      <alignment vertical="center"/>
      <protection locked="0"/>
    </xf>
    <xf numFmtId="49" fontId="19" fillId="9" borderId="371" xfId="21" applyBorder="1">
      <alignment horizontal="center" vertical="center"/>
    </xf>
    <xf numFmtId="0" fontId="16" fillId="0" borderId="371" xfId="0" applyNumberFormat="1" applyFont="1" applyFill="1" applyBorder="1" applyAlignment="1" applyProtection="1">
      <alignment horizontal="center" vertical="center"/>
    </xf>
    <xf numFmtId="0" fontId="46" fillId="6" borderId="0" xfId="0" applyFont="1" applyFill="1" applyAlignment="1" applyProtection="1">
      <alignment vertical="center" wrapText="1"/>
    </xf>
    <xf numFmtId="0" fontId="17" fillId="0" borderId="113" xfId="0" applyNumberFormat="1" applyFont="1" applyFill="1" applyBorder="1" applyAlignment="1" applyProtection="1">
      <alignment horizontal="left" vertical="center" wrapText="1" indent="1"/>
    </xf>
    <xf numFmtId="166" fontId="16" fillId="0" borderId="389" xfId="2" applyBorder="1">
      <alignment vertical="center"/>
    </xf>
    <xf numFmtId="0" fontId="46" fillId="0" borderId="0" xfId="0" applyFont="1" applyProtection="1"/>
    <xf numFmtId="0" fontId="0" fillId="0" borderId="0" xfId="0" applyFill="1"/>
    <xf numFmtId="0" fontId="14" fillId="0" borderId="291" xfId="0" applyNumberFormat="1" applyFont="1" applyFill="1" applyBorder="1" applyAlignment="1" applyProtection="1">
      <alignment horizontal="left" vertical="center" indent="1"/>
    </xf>
    <xf numFmtId="0" fontId="35" fillId="0" borderId="291" xfId="0" applyFont="1" applyFill="1" applyBorder="1" applyAlignment="1">
      <alignment horizontal="center" vertical="center" wrapText="1"/>
    </xf>
    <xf numFmtId="0" fontId="53" fillId="0" borderId="0" xfId="0" applyFont="1" applyFill="1"/>
    <xf numFmtId="0" fontId="19" fillId="0" borderId="0" xfId="0" applyNumberFormat="1" applyFont="1" applyFill="1" applyBorder="1" applyAlignment="1" applyProtection="1">
      <alignment horizontal="center"/>
    </xf>
    <xf numFmtId="0" fontId="16" fillId="0" borderId="295" xfId="0" applyNumberFormat="1" applyFont="1" applyFill="1" applyBorder="1" applyAlignment="1" applyProtection="1">
      <alignment horizontal="left" vertical="center" wrapText="1" indent="1"/>
    </xf>
    <xf numFmtId="0" fontId="16" fillId="0" borderId="255" xfId="0" applyNumberFormat="1" applyFont="1" applyFill="1" applyBorder="1" applyAlignment="1" applyProtection="1">
      <alignment horizontal="left" vertical="center" wrapText="1" indent="1"/>
    </xf>
    <xf numFmtId="0" fontId="14" fillId="0" borderId="176" xfId="0" applyNumberFormat="1" applyFont="1" applyFill="1" applyBorder="1" applyAlignment="1" applyProtection="1">
      <alignment horizontal="left" vertical="center" wrapText="1" indent="1"/>
    </xf>
    <xf numFmtId="0" fontId="14" fillId="0" borderId="151" xfId="0" applyNumberFormat="1" applyFont="1" applyFill="1" applyBorder="1" applyAlignment="1" applyProtection="1">
      <alignment horizontal="left" vertical="center" indent="1"/>
    </xf>
    <xf numFmtId="0" fontId="14" fillId="0" borderId="311" xfId="0" applyNumberFormat="1" applyFont="1" applyFill="1" applyBorder="1" applyAlignment="1" applyProtection="1">
      <alignment horizontal="left" vertical="center" wrapText="1" indent="1"/>
    </xf>
    <xf numFmtId="0" fontId="14" fillId="0" borderId="41" xfId="0" applyNumberFormat="1" applyFont="1" applyFill="1" applyBorder="1" applyAlignment="1" applyProtection="1">
      <alignment horizontal="left" vertical="center" wrapText="1" indent="1"/>
    </xf>
    <xf numFmtId="0" fontId="14" fillId="0" borderId="340" xfId="0" applyNumberFormat="1" applyFont="1" applyFill="1" applyBorder="1" applyAlignment="1" applyProtection="1">
      <alignment horizontal="left" vertical="center" indent="1"/>
    </xf>
    <xf numFmtId="166" fontId="14" fillId="0" borderId="273" xfId="0" applyNumberFormat="1" applyFont="1" applyFill="1" applyBorder="1" applyAlignment="1" applyProtection="1">
      <alignment horizontal="left" vertical="center" wrapText="1" indent="1"/>
    </xf>
    <xf numFmtId="0" fontId="16" fillId="17" borderId="113" xfId="0" applyNumberFormat="1" applyFont="1" applyFill="1" applyBorder="1" applyAlignment="1" applyProtection="1">
      <alignment horizontal="left" vertical="center" wrapText="1" indent="1"/>
    </xf>
    <xf numFmtId="0" fontId="16" fillId="0" borderId="332" xfId="0" applyNumberFormat="1" applyFont="1" applyFill="1" applyBorder="1" applyAlignment="1" applyProtection="1">
      <alignment horizontal="left" vertical="center" indent="1"/>
    </xf>
    <xf numFmtId="0" fontId="14" fillId="0" borderId="325" xfId="0" applyNumberFormat="1" applyFont="1" applyFill="1" applyBorder="1" applyAlignment="1" applyProtection="1">
      <alignment horizontal="left" vertical="center" wrapText="1" indent="1"/>
    </xf>
    <xf numFmtId="0" fontId="16" fillId="0" borderId="325" xfId="0" applyNumberFormat="1" applyFont="1" applyFill="1" applyBorder="1" applyAlignment="1" applyProtection="1">
      <alignment horizontal="left" vertical="center" wrapText="1" indent="1"/>
    </xf>
    <xf numFmtId="0" fontId="14" fillId="0" borderId="332" xfId="0" applyNumberFormat="1" applyFont="1" applyFill="1" applyBorder="1" applyAlignment="1" applyProtection="1">
      <alignment horizontal="left" vertical="center" wrapText="1" indent="1"/>
    </xf>
    <xf numFmtId="0" fontId="13" fillId="17" borderId="332" xfId="0" applyNumberFormat="1" applyFont="1" applyFill="1" applyBorder="1" applyAlignment="1" applyProtection="1">
      <alignment vertical="center" wrapText="1"/>
    </xf>
    <xf numFmtId="0" fontId="13" fillId="17" borderId="110" xfId="0" applyNumberFormat="1" applyFont="1" applyFill="1" applyBorder="1" applyAlignment="1" applyProtection="1">
      <alignment vertical="center" wrapText="1"/>
    </xf>
    <xf numFmtId="0" fontId="14" fillId="17" borderId="107" xfId="0" quotePrefix="1" applyNumberFormat="1" applyFont="1" applyFill="1" applyBorder="1" applyAlignment="1" applyProtection="1">
      <alignment horizontal="left" vertical="center" indent="1"/>
    </xf>
    <xf numFmtId="0" fontId="14" fillId="17" borderId="113" xfId="0" applyNumberFormat="1" applyFont="1" applyFill="1" applyBorder="1" applyAlignment="1" applyProtection="1">
      <alignment horizontal="left" vertical="center"/>
    </xf>
    <xf numFmtId="0" fontId="13" fillId="17" borderId="107" xfId="0" applyNumberFormat="1" applyFont="1" applyFill="1" applyBorder="1" applyAlignment="1" applyProtection="1">
      <alignment vertical="center"/>
    </xf>
    <xf numFmtId="0" fontId="14" fillId="17" borderId="332" xfId="0" quotePrefix="1" applyNumberFormat="1" applyFont="1" applyFill="1" applyBorder="1" applyAlignment="1" applyProtection="1">
      <alignment horizontal="left" vertical="center" indent="1"/>
    </xf>
    <xf numFmtId="0" fontId="13" fillId="17" borderId="291" xfId="0" applyNumberFormat="1" applyFont="1" applyFill="1" applyBorder="1" applyAlignment="1" applyProtection="1"/>
    <xf numFmtId="0" fontId="14" fillId="17" borderId="103" xfId="0" quotePrefix="1" applyNumberFormat="1" applyFont="1" applyFill="1" applyBorder="1" applyAlignment="1" applyProtection="1">
      <alignment horizontal="left" vertical="center" indent="1"/>
    </xf>
    <xf numFmtId="0" fontId="16" fillId="0" borderId="246" xfId="0" applyNumberFormat="1" applyFont="1" applyFill="1" applyBorder="1" applyAlignment="1" applyProtection="1">
      <alignment horizontal="left" vertical="center" wrapText="1" indent="1"/>
    </xf>
    <xf numFmtId="0" fontId="14" fillId="0" borderId="311" xfId="0" applyNumberFormat="1" applyFont="1" applyFill="1" applyBorder="1" applyAlignment="1" applyProtection="1">
      <alignment horizontal="left" vertical="center" indent="1"/>
    </xf>
    <xf numFmtId="0" fontId="14" fillId="0" borderId="328" xfId="0" applyNumberFormat="1" applyFont="1" applyFill="1" applyBorder="1" applyAlignment="1" applyProtection="1">
      <alignment horizontal="left" vertical="center" indent="1"/>
    </xf>
    <xf numFmtId="0" fontId="14" fillId="0" borderId="328" xfId="0" applyNumberFormat="1" applyFont="1" applyFill="1" applyBorder="1" applyAlignment="1" applyProtection="1">
      <alignment horizontal="left" vertical="center" wrapText="1" indent="2"/>
    </xf>
    <xf numFmtId="0" fontId="19" fillId="0" borderId="271" xfId="0" applyNumberFormat="1" applyFont="1" applyFill="1" applyBorder="1" applyAlignment="1" applyProtection="1">
      <alignment horizontal="center"/>
    </xf>
    <xf numFmtId="0" fontId="14" fillId="17" borderId="371" xfId="0" quotePrefix="1" applyNumberFormat="1" applyFont="1" applyFill="1" applyBorder="1" applyAlignment="1" applyProtection="1">
      <alignment horizontal="left" vertical="center" indent="1"/>
    </xf>
    <xf numFmtId="0" fontId="17" fillId="17" borderId="362" xfId="0" applyNumberFormat="1" applyFont="1" applyFill="1" applyBorder="1" applyAlignment="1" applyProtection="1">
      <alignment vertical="center" wrapText="1"/>
    </xf>
    <xf numFmtId="0" fontId="14" fillId="0" borderId="107" xfId="0" quotePrefix="1" applyNumberFormat="1" applyFont="1" applyFill="1" applyBorder="1" applyAlignment="1" applyProtection="1">
      <alignment horizontal="left" vertical="center" wrapText="1" indent="1"/>
    </xf>
    <xf numFmtId="166" fontId="16" fillId="7" borderId="398" xfId="22" applyBorder="1">
      <alignment vertical="center"/>
      <protection locked="0"/>
    </xf>
    <xf numFmtId="49" fontId="19" fillId="9" borderId="398" xfId="21" applyBorder="1">
      <alignment horizontal="center" vertical="center"/>
    </xf>
    <xf numFmtId="0" fontId="16" fillId="0" borderId="398" xfId="0" applyNumberFormat="1" applyFont="1" applyFill="1" applyBorder="1" applyAlignment="1" applyProtection="1">
      <alignment horizontal="center" vertical="center"/>
    </xf>
    <xf numFmtId="0" fontId="16" fillId="17" borderId="399" xfId="0" applyNumberFormat="1" applyFont="1" applyFill="1" applyBorder="1" applyAlignment="1" applyProtection="1">
      <alignment horizontal="left" vertical="center" wrapText="1" indent="1"/>
    </xf>
    <xf numFmtId="0" fontId="16" fillId="17" borderId="113" xfId="0" applyNumberFormat="1" applyFont="1" applyFill="1" applyBorder="1" applyAlignment="1" applyProtection="1">
      <alignment horizontal="left" vertical="center" wrapText="1" indent="2"/>
    </xf>
    <xf numFmtId="0" fontId="16" fillId="17" borderId="117" xfId="0" applyNumberFormat="1" applyFont="1" applyFill="1" applyBorder="1" applyAlignment="1" applyProtection="1">
      <alignment horizontal="left" vertical="center" wrapText="1" indent="1"/>
    </xf>
    <xf numFmtId="0" fontId="16" fillId="17" borderId="117" xfId="0" applyNumberFormat="1" applyFont="1" applyFill="1" applyBorder="1" applyAlignment="1" applyProtection="1">
      <alignment horizontal="left" vertical="center" indent="1"/>
    </xf>
    <xf numFmtId="166" fontId="16" fillId="10" borderId="391" xfId="23" applyBorder="1">
      <alignment vertical="center"/>
      <protection locked="0"/>
    </xf>
    <xf numFmtId="0" fontId="17" fillId="0" borderId="400" xfId="0" applyNumberFormat="1" applyFont="1" applyFill="1" applyBorder="1" applyAlignment="1" applyProtection="1">
      <alignment vertical="center"/>
    </xf>
    <xf numFmtId="0" fontId="17" fillId="0" borderId="402" xfId="0" applyNumberFormat="1" applyFont="1" applyFill="1" applyBorder="1" applyAlignment="1" applyProtection="1">
      <alignment vertical="center"/>
    </xf>
    <xf numFmtId="49" fontId="19" fillId="9" borderId="403" xfId="21" applyBorder="1">
      <alignment horizontal="center" vertical="center"/>
    </xf>
    <xf numFmtId="0" fontId="19" fillId="0" borderId="225" xfId="0" applyNumberFormat="1" applyFont="1" applyFill="1" applyBorder="1" applyAlignment="1" applyProtection="1">
      <alignment horizontal="center"/>
    </xf>
    <xf numFmtId="0" fontId="19" fillId="0" borderId="404" xfId="0" applyNumberFormat="1" applyFont="1" applyFill="1" applyBorder="1" applyAlignment="1" applyProtection="1">
      <alignment horizontal="center"/>
    </xf>
    <xf numFmtId="49" fontId="19" fillId="9" borderId="351" xfId="107" quotePrefix="1" applyBorder="1">
      <alignment horizontal="center"/>
    </xf>
    <xf numFmtId="0" fontId="19" fillId="0" borderId="401" xfId="0" applyNumberFormat="1" applyFont="1" applyFill="1" applyBorder="1" applyAlignment="1" applyProtection="1">
      <alignment horizontal="center" vertical="center"/>
    </xf>
    <xf numFmtId="0" fontId="16" fillId="0" borderId="390" xfId="0" applyNumberFormat="1" applyFont="1" applyFill="1" applyBorder="1" applyAlignment="1" applyProtection="1"/>
    <xf numFmtId="0" fontId="17" fillId="0" borderId="232" xfId="0" applyNumberFormat="1" applyFont="1" applyFill="1" applyBorder="1" applyAlignment="1" applyProtection="1">
      <alignment horizontal="center"/>
    </xf>
    <xf numFmtId="0" fontId="14" fillId="0" borderId="193" xfId="0" applyNumberFormat="1" applyFont="1" applyFill="1" applyBorder="1" applyAlignment="1" applyProtection="1">
      <alignment horizontal="left" vertical="center" wrapText="1" indent="2"/>
    </xf>
    <xf numFmtId="166" fontId="16" fillId="7" borderId="176" xfId="22" applyBorder="1" applyAlignment="1" applyProtection="1">
      <alignment vertical="center"/>
      <protection locked="0"/>
    </xf>
    <xf numFmtId="0" fontId="16" fillId="23" borderId="275" xfId="88" applyBorder="1" applyAlignment="1">
      <alignment horizontal="left" vertical="center" wrapText="1" indent="1"/>
    </xf>
    <xf numFmtId="0" fontId="16" fillId="17" borderId="193" xfId="0" applyNumberFormat="1" applyFont="1" applyFill="1" applyBorder="1" applyAlignment="1" applyProtection="1">
      <alignment horizontal="left" vertical="center" indent="1"/>
    </xf>
    <xf numFmtId="49" fontId="19" fillId="9" borderId="406" xfId="20" applyBorder="1">
      <alignment horizontal="center"/>
    </xf>
    <xf numFmtId="49" fontId="19" fillId="9" borderId="406" xfId="107" applyBorder="1">
      <alignment horizontal="center"/>
    </xf>
    <xf numFmtId="166" fontId="16" fillId="10" borderId="176" xfId="23" applyNumberFormat="1" applyBorder="1">
      <alignment vertical="center"/>
      <protection locked="0"/>
    </xf>
    <xf numFmtId="0" fontId="13" fillId="0" borderId="212" xfId="0" applyNumberFormat="1" applyFont="1" applyFill="1" applyBorder="1" applyAlignment="1" applyProtection="1">
      <alignment horizontal="left" vertical="center" indent="1"/>
    </xf>
    <xf numFmtId="0" fontId="14" fillId="0" borderId="212" xfId="0" applyNumberFormat="1" applyFont="1" applyFill="1" applyBorder="1" applyAlignment="1" applyProtection="1">
      <alignment horizontal="left" vertical="center" indent="1"/>
    </xf>
    <xf numFmtId="49" fontId="19" fillId="0" borderId="231" xfId="0" applyNumberFormat="1" applyFont="1" applyFill="1" applyBorder="1" applyAlignment="1" applyProtection="1">
      <alignment horizontal="center"/>
    </xf>
    <xf numFmtId="49" fontId="19" fillId="13" borderId="193" xfId="21" applyFill="1" applyBorder="1">
      <alignment horizontal="center" vertical="center"/>
    </xf>
    <xf numFmtId="49" fontId="19" fillId="13" borderId="332" xfId="21" applyFill="1" applyBorder="1">
      <alignment horizontal="center" vertical="center"/>
    </xf>
    <xf numFmtId="49" fontId="19" fillId="13" borderId="211" xfId="20" applyFill="1" applyBorder="1">
      <alignment horizontal="center"/>
    </xf>
    <xf numFmtId="49" fontId="19" fillId="13" borderId="257" xfId="107" applyFill="1" applyBorder="1">
      <alignment horizontal="center"/>
    </xf>
    <xf numFmtId="166" fontId="16" fillId="0" borderId="332" xfId="2" applyBorder="1">
      <alignment vertical="center"/>
    </xf>
    <xf numFmtId="0" fontId="17" fillId="0" borderId="296" xfId="0" applyNumberFormat="1" applyFont="1" applyFill="1" applyBorder="1" applyAlignment="1" applyProtection="1">
      <alignment horizontal="center"/>
    </xf>
    <xf numFmtId="166" fontId="16" fillId="10" borderId="407" xfId="23" applyBorder="1">
      <alignment vertical="center"/>
      <protection locked="0"/>
    </xf>
    <xf numFmtId="166" fontId="16" fillId="7" borderId="415" xfId="22" applyBorder="1">
      <alignment vertical="center"/>
      <protection locked="0"/>
    </xf>
    <xf numFmtId="166" fontId="16" fillId="10" borderId="415" xfId="23" applyBorder="1">
      <alignment vertical="center"/>
      <protection locked="0"/>
    </xf>
    <xf numFmtId="166" fontId="16" fillId="14" borderId="414" xfId="25" applyBorder="1">
      <alignment horizontal="right" vertical="center"/>
      <protection locked="0"/>
    </xf>
    <xf numFmtId="49" fontId="19" fillId="9" borderId="405" xfId="20" applyBorder="1">
      <alignment horizontal="center"/>
    </xf>
    <xf numFmtId="166" fontId="16" fillId="7" borderId="407" xfId="22" applyBorder="1">
      <alignment vertical="center"/>
      <protection locked="0"/>
    </xf>
    <xf numFmtId="49" fontId="19" fillId="0" borderId="0" xfId="21" applyFill="1" applyBorder="1">
      <alignment horizontal="center" vertical="center"/>
    </xf>
    <xf numFmtId="0" fontId="53" fillId="6" borderId="407" xfId="0" applyFont="1" applyFill="1" applyBorder="1" applyAlignment="1" applyProtection="1">
      <alignment horizontal="center"/>
    </xf>
    <xf numFmtId="0" fontId="53" fillId="0" borderId="425" xfId="0" applyNumberFormat="1" applyFont="1" applyFill="1" applyBorder="1" applyAlignment="1" applyProtection="1">
      <alignment horizontal="center"/>
    </xf>
    <xf numFmtId="0" fontId="53" fillId="0" borderId="407" xfId="0" applyFont="1" applyBorder="1" applyAlignment="1">
      <alignment horizontal="center"/>
    </xf>
    <xf numFmtId="0" fontId="53" fillId="0" borderId="407" xfId="0" applyNumberFormat="1" applyFont="1" applyFill="1" applyBorder="1" applyAlignment="1" applyProtection="1">
      <alignment horizontal="center"/>
    </xf>
    <xf numFmtId="166" fontId="16" fillId="7" borderId="425" xfId="22" applyBorder="1">
      <alignment vertical="center"/>
      <protection locked="0"/>
    </xf>
    <xf numFmtId="0" fontId="0" fillId="0" borderId="0" xfId="0"/>
    <xf numFmtId="0" fontId="0" fillId="0" borderId="0" xfId="0" applyProtection="1"/>
    <xf numFmtId="0" fontId="14" fillId="0" borderId="0" xfId="0" applyFont="1" applyProtection="1"/>
    <xf numFmtId="0" fontId="14" fillId="0" borderId="0" xfId="0" applyFont="1"/>
    <xf numFmtId="0" fontId="14" fillId="0" borderId="0" xfId="0" applyNumberFormat="1" applyFont="1" applyFill="1" applyProtection="1"/>
    <xf numFmtId="0" fontId="0" fillId="0" borderId="0" xfId="0" applyNumberFormat="1" applyFill="1" applyProtection="1"/>
    <xf numFmtId="0" fontId="17"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9"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vertical="center"/>
    </xf>
    <xf numFmtId="166" fontId="17" fillId="0" borderId="0" xfId="0" applyNumberFormat="1" applyFont="1" applyFill="1" applyBorder="1" applyAlignment="1" applyProtection="1">
      <alignment horizontal="right" vertical="center"/>
    </xf>
    <xf numFmtId="166" fontId="13" fillId="0" borderId="0" xfId="0" applyNumberFormat="1" applyFont="1" applyFill="1" applyBorder="1" applyAlignment="1" applyProtection="1">
      <alignment vertical="center"/>
    </xf>
    <xf numFmtId="0" fontId="19" fillId="0" borderId="366"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6" fillId="0" borderId="407" xfId="0" applyNumberFormat="1" applyFont="1" applyFill="1" applyBorder="1" applyAlignment="1" applyProtection="1">
      <alignment horizontal="center" vertical="center"/>
    </xf>
    <xf numFmtId="0" fontId="19" fillId="0" borderId="292" xfId="0" applyNumberFormat="1" applyFont="1" applyFill="1" applyBorder="1" applyAlignment="1" applyProtection="1">
      <alignment horizontal="center"/>
    </xf>
    <xf numFmtId="0" fontId="19" fillId="0" borderId="296" xfId="0" applyNumberFormat="1" applyFont="1" applyFill="1" applyBorder="1" applyAlignment="1" applyProtection="1">
      <alignment horizontal="center"/>
    </xf>
    <xf numFmtId="0" fontId="19" fillId="0" borderId="21" xfId="0" applyNumberFormat="1" applyFont="1" applyFill="1" applyBorder="1" applyAlignment="1" applyProtection="1">
      <alignment horizontal="center"/>
    </xf>
    <xf numFmtId="0" fontId="16" fillId="0" borderId="407" xfId="0" quotePrefix="1"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wrapText="1"/>
    </xf>
    <xf numFmtId="0" fontId="17" fillId="0" borderId="407" xfId="0" applyNumberFormat="1" applyFont="1" applyFill="1" applyBorder="1" applyAlignment="1" applyProtection="1">
      <alignment horizontal="left" vertical="center"/>
    </xf>
    <xf numFmtId="0" fontId="16" fillId="0" borderId="418" xfId="0" applyNumberFormat="1" applyFont="1" applyFill="1" applyBorder="1" applyAlignment="1" applyProtection="1">
      <alignment horizontal="center" vertical="center"/>
    </xf>
    <xf numFmtId="166" fontId="14" fillId="0" borderId="366" xfId="0" applyNumberFormat="1" applyFont="1" applyFill="1" applyBorder="1" applyAlignment="1" applyProtection="1">
      <alignment horizontal="right" vertical="center" wrapText="1"/>
    </xf>
    <xf numFmtId="0" fontId="16" fillId="0" borderId="407" xfId="0" applyNumberFormat="1" applyFont="1" applyFill="1" applyBorder="1" applyProtection="1"/>
    <xf numFmtId="0" fontId="16" fillId="0" borderId="292" xfId="0" quotePrefix="1" applyNumberFormat="1" applyFont="1" applyFill="1" applyBorder="1" applyAlignment="1" applyProtection="1">
      <alignment horizontal="center" vertical="center"/>
    </xf>
    <xf numFmtId="0" fontId="19" fillId="0" borderId="419" xfId="0" applyNumberFormat="1" applyFont="1" applyFill="1" applyBorder="1" applyAlignment="1" applyProtection="1">
      <alignment horizontal="center"/>
    </xf>
    <xf numFmtId="0" fontId="16" fillId="0" borderId="419" xfId="0" applyNumberFormat="1" applyFont="1" applyFill="1" applyBorder="1" applyAlignment="1" applyProtection="1">
      <alignment horizontal="center" vertical="center"/>
    </xf>
    <xf numFmtId="0" fontId="16" fillId="0" borderId="324" xfId="0" applyNumberFormat="1" applyFont="1" applyFill="1" applyBorder="1" applyAlignment="1" applyProtection="1">
      <alignment horizontal="center" vertical="center"/>
    </xf>
    <xf numFmtId="0" fontId="19" fillId="0" borderId="422" xfId="0" applyNumberFormat="1" applyFont="1" applyFill="1" applyBorder="1" applyAlignment="1" applyProtection="1">
      <alignment horizontal="center" vertical="top"/>
    </xf>
    <xf numFmtId="0" fontId="35" fillId="0" borderId="407" xfId="0" applyNumberFormat="1" applyFont="1" applyFill="1" applyBorder="1" applyAlignment="1" applyProtection="1">
      <alignment horizontal="center"/>
    </xf>
    <xf numFmtId="0" fontId="35" fillId="0" borderId="425" xfId="0" applyFont="1" applyBorder="1" applyAlignment="1" applyProtection="1">
      <alignment horizontal="center"/>
    </xf>
    <xf numFmtId="0" fontId="16" fillId="0" borderId="292" xfId="0" applyNumberFormat="1" applyFont="1" applyFill="1" applyBorder="1" applyProtection="1"/>
    <xf numFmtId="166" fontId="16" fillId="0" borderId="332" xfId="26" applyFont="1" applyBorder="1">
      <alignment horizontal="right" vertical="center"/>
    </xf>
    <xf numFmtId="166" fontId="14" fillId="11" borderId="90" xfId="18" applyFont="1" applyBorder="1">
      <alignment vertical="center"/>
    </xf>
    <xf numFmtId="0" fontId="21" fillId="0" borderId="0" xfId="0" applyFont="1" applyFill="1" applyBorder="1" applyAlignment="1" applyProtection="1">
      <alignment horizontal="left" vertical="center" indent="1"/>
    </xf>
    <xf numFmtId="166" fontId="16" fillId="7" borderId="407" xfId="243">
      <alignment vertical="center"/>
      <protection locked="0"/>
    </xf>
    <xf numFmtId="0" fontId="19" fillId="0" borderId="424" xfId="0" applyNumberFormat="1" applyFont="1" applyFill="1" applyBorder="1" applyAlignment="1" applyProtection="1">
      <alignment horizontal="center" vertical="top"/>
    </xf>
    <xf numFmtId="0" fontId="19" fillId="0" borderId="387" xfId="0" applyNumberFormat="1" applyFont="1" applyFill="1" applyBorder="1" applyAlignment="1" applyProtection="1">
      <alignment horizontal="center" vertical="top"/>
    </xf>
    <xf numFmtId="49" fontId="19" fillId="9" borderId="423" xfId="20" applyBorder="1">
      <alignment horizontal="center"/>
    </xf>
    <xf numFmtId="166" fontId="17" fillId="0" borderId="359" xfId="89" applyFill="1" applyBorder="1">
      <alignment horizontal="right" vertical="center"/>
    </xf>
    <xf numFmtId="166" fontId="17" fillId="0" borderId="360" xfId="89" applyFill="1" applyBorder="1">
      <alignment horizontal="right" vertical="center"/>
    </xf>
    <xf numFmtId="49" fontId="19" fillId="9" borderId="407" xfId="21" applyBorder="1">
      <alignment horizontal="center" vertical="center"/>
    </xf>
    <xf numFmtId="166" fontId="17" fillId="0" borderId="366" xfId="0" applyNumberFormat="1" applyFont="1" applyFill="1" applyBorder="1" applyAlignment="1" applyProtection="1">
      <alignment vertical="center"/>
    </xf>
    <xf numFmtId="166" fontId="16" fillId="0" borderId="366" xfId="0" applyNumberFormat="1" applyFont="1" applyFill="1" applyBorder="1" applyAlignment="1" applyProtection="1">
      <alignment vertical="center"/>
    </xf>
    <xf numFmtId="166" fontId="13" fillId="0" borderId="366" xfId="0" applyNumberFormat="1" applyFont="1" applyFill="1" applyBorder="1" applyAlignment="1" applyProtection="1">
      <alignment horizontal="right" vertical="center" wrapText="1"/>
    </xf>
    <xf numFmtId="49" fontId="19" fillId="0" borderId="0" xfId="20" applyFill="1" applyBorder="1">
      <alignment horizontal="center"/>
    </xf>
    <xf numFmtId="166" fontId="16" fillId="0" borderId="0" xfId="22" applyFill="1" applyBorder="1">
      <alignment vertical="center"/>
      <protection locked="0"/>
    </xf>
    <xf numFmtId="166" fontId="17" fillId="0" borderId="0" xfId="19" applyFill="1" applyBorder="1">
      <alignment horizontal="right" vertical="center"/>
    </xf>
    <xf numFmtId="166" fontId="14" fillId="0" borderId="0" xfId="18" applyFill="1" applyBorder="1">
      <alignment vertical="center"/>
    </xf>
    <xf numFmtId="0" fontId="19" fillId="0" borderId="421" xfId="0" applyNumberFormat="1" applyFont="1" applyFill="1" applyBorder="1" applyAlignment="1" applyProtection="1">
      <alignment horizontal="center"/>
    </xf>
    <xf numFmtId="0" fontId="53" fillId="0" borderId="407" xfId="0" applyFont="1" applyBorder="1" applyAlignment="1" applyProtection="1">
      <alignment horizontal="center"/>
    </xf>
    <xf numFmtId="49" fontId="36" fillId="0" borderId="0" xfId="107" applyFont="1" applyFill="1" applyBorder="1">
      <alignment horizontal="center"/>
    </xf>
    <xf numFmtId="0" fontId="36" fillId="0" borderId="0" xfId="0" applyNumberFormat="1" applyFont="1" applyFill="1" applyBorder="1" applyAlignment="1" applyProtection="1">
      <alignment horizontal="center"/>
    </xf>
    <xf numFmtId="0" fontId="36" fillId="0" borderId="0" xfId="0" applyNumberFormat="1" applyFont="1" applyFill="1" applyBorder="1" applyAlignment="1" applyProtection="1">
      <alignment horizontal="center" wrapText="1"/>
    </xf>
    <xf numFmtId="166" fontId="35" fillId="0" borderId="0" xfId="26" applyFont="1" applyFill="1" applyBorder="1">
      <alignment horizontal="right" vertical="center"/>
    </xf>
    <xf numFmtId="0" fontId="0" fillId="0" borderId="0" xfId="0" applyFill="1" applyBorder="1" applyAlignment="1" applyProtection="1">
      <alignment vertical="center"/>
    </xf>
    <xf numFmtId="0" fontId="16" fillId="0" borderId="426" xfId="0" quotePrefix="1" applyNumberFormat="1" applyFont="1" applyFill="1" applyBorder="1" applyAlignment="1" applyProtection="1">
      <alignment horizontal="center" vertical="center"/>
    </xf>
    <xf numFmtId="0" fontId="16" fillId="0" borderId="427" xfId="0" applyNumberFormat="1" applyFont="1" applyFill="1" applyBorder="1" applyAlignment="1" applyProtection="1">
      <alignment horizontal="center" vertical="center"/>
    </xf>
    <xf numFmtId="49" fontId="19" fillId="9" borderId="68" xfId="20" applyBorder="1">
      <alignment horizontal="center"/>
    </xf>
    <xf numFmtId="166" fontId="16" fillId="7" borderId="427" xfId="22" applyBorder="1">
      <alignment vertical="center"/>
      <protection locked="0"/>
    </xf>
    <xf numFmtId="166" fontId="16" fillId="10" borderId="427" xfId="23" applyBorder="1">
      <alignment vertical="center"/>
      <protection locked="0"/>
    </xf>
    <xf numFmtId="166" fontId="16" fillId="0" borderId="427" xfId="2" applyBorder="1">
      <alignment vertical="center"/>
    </xf>
    <xf numFmtId="166" fontId="17" fillId="0" borderId="427" xfId="2" applyFont="1" applyBorder="1">
      <alignment vertical="center"/>
    </xf>
    <xf numFmtId="166" fontId="17" fillId="0" borderId="96" xfId="19" applyFont="1" applyBorder="1">
      <alignment horizontal="right" vertical="center"/>
    </xf>
    <xf numFmtId="169" fontId="13" fillId="12" borderId="366" xfId="0" applyNumberFormat="1" applyFont="1" applyFill="1" applyBorder="1" applyAlignment="1" applyProtection="1">
      <alignment horizontal="center" wrapText="1"/>
    </xf>
    <xf numFmtId="49" fontId="19" fillId="9" borderId="429" xfId="107" applyBorder="1">
      <alignment horizontal="center"/>
    </xf>
    <xf numFmtId="49" fontId="19" fillId="9" borderId="420" xfId="20" applyBorder="1">
      <alignment horizontal="center"/>
    </xf>
    <xf numFmtId="49" fontId="19" fillId="9" borderId="418" xfId="20" applyBorder="1">
      <alignment horizontal="center"/>
    </xf>
    <xf numFmtId="0" fontId="17" fillId="0" borderId="419" xfId="0" applyNumberFormat="1" applyFont="1" applyFill="1" applyBorder="1" applyAlignment="1" applyProtection="1">
      <alignment horizontal="center" wrapText="1"/>
    </xf>
    <xf numFmtId="169" fontId="13" fillId="12" borderId="267" xfId="0" applyNumberFormat="1" applyFont="1" applyFill="1" applyBorder="1" applyAlignment="1" applyProtection="1">
      <alignment horizontal="center" wrapText="1"/>
    </xf>
    <xf numFmtId="169" fontId="13" fillId="12" borderId="260" xfId="0" applyNumberFormat="1" applyFont="1" applyFill="1" applyBorder="1" applyAlignment="1" applyProtection="1">
      <alignment horizontal="center" wrapText="1"/>
    </xf>
    <xf numFmtId="0" fontId="35" fillId="0" borderId="407" xfId="0" applyFont="1" applyFill="1" applyBorder="1" applyAlignment="1" applyProtection="1">
      <alignment horizontal="center"/>
    </xf>
    <xf numFmtId="0" fontId="35" fillId="0" borderId="407" xfId="0" applyFont="1" applyBorder="1" applyAlignment="1" applyProtection="1">
      <alignment horizontal="center"/>
    </xf>
    <xf numFmtId="49" fontId="19" fillId="9" borderId="68" xfId="107" applyBorder="1">
      <alignment horizontal="center"/>
    </xf>
    <xf numFmtId="0" fontId="36" fillId="0" borderId="407" xfId="0" applyNumberFormat="1" applyFont="1" applyFill="1" applyBorder="1" applyAlignment="1" applyProtection="1">
      <alignment horizontal="center"/>
    </xf>
    <xf numFmtId="0" fontId="86" fillId="0" borderId="407" xfId="0" applyNumberFormat="1" applyFont="1" applyFill="1" applyBorder="1" applyAlignment="1" applyProtection="1">
      <alignment horizontal="center"/>
    </xf>
    <xf numFmtId="49" fontId="19" fillId="0" borderId="432" xfId="21" applyFill="1" applyBorder="1">
      <alignment horizontal="center" vertical="center"/>
    </xf>
    <xf numFmtId="0" fontId="16" fillId="0" borderId="432" xfId="0" applyNumberFormat="1" applyFont="1" applyFill="1" applyBorder="1" applyAlignment="1" applyProtection="1">
      <alignment horizontal="center" vertical="center"/>
    </xf>
    <xf numFmtId="0" fontId="35" fillId="0" borderId="427" xfId="0" applyNumberFormat="1" applyFont="1" applyFill="1" applyBorder="1" applyAlignment="1" applyProtection="1">
      <alignment horizontal="center"/>
    </xf>
    <xf numFmtId="166" fontId="36" fillId="0" borderId="427" xfId="0" applyNumberFormat="1" applyFont="1" applyFill="1" applyBorder="1" applyAlignment="1" applyProtection="1">
      <alignment horizontal="center" vertical="center"/>
    </xf>
    <xf numFmtId="0" fontId="36" fillId="0" borderId="427" xfId="0" applyNumberFormat="1" applyFont="1" applyFill="1" applyBorder="1" applyAlignment="1" applyProtection="1">
      <alignment horizontal="center"/>
    </xf>
    <xf numFmtId="0" fontId="36" fillId="0" borderId="427" xfId="0" applyFont="1" applyBorder="1" applyAlignment="1">
      <alignment horizontal="center"/>
    </xf>
    <xf numFmtId="166" fontId="17" fillId="0" borderId="275" xfId="89" applyFill="1" applyBorder="1">
      <alignment horizontal="right" vertical="center"/>
    </xf>
    <xf numFmtId="0" fontId="36" fillId="0" borderId="427" xfId="0" applyNumberFormat="1" applyFont="1" applyFill="1" applyBorder="1" applyAlignment="1" applyProtection="1">
      <alignment horizontal="center" vertical="center"/>
    </xf>
    <xf numFmtId="0" fontId="36" fillId="0" borderId="407" xfId="0" applyFont="1" applyBorder="1" applyAlignment="1" applyProtection="1">
      <alignment horizontal="center" vertical="center"/>
    </xf>
    <xf numFmtId="166" fontId="16" fillId="0" borderId="415" xfId="2" applyBorder="1">
      <alignment vertical="center"/>
    </xf>
    <xf numFmtId="0" fontId="19" fillId="0" borderId="433" xfId="0" applyNumberFormat="1" applyFont="1" applyFill="1" applyBorder="1" applyAlignment="1" applyProtection="1">
      <alignment horizontal="center"/>
    </xf>
    <xf numFmtId="0" fontId="16" fillId="0" borderId="434" xfId="0" applyNumberFormat="1" applyFont="1" applyFill="1" applyBorder="1" applyAlignment="1" applyProtection="1">
      <alignment horizontal="center" vertical="center"/>
    </xf>
    <xf numFmtId="0" fontId="16" fillId="0" borderId="309" xfId="0" applyNumberFormat="1" applyFont="1" applyFill="1" applyBorder="1" applyAlignment="1" applyProtection="1">
      <alignment horizontal="center" vertical="center"/>
    </xf>
    <xf numFmtId="0" fontId="16" fillId="0" borderId="435" xfId="0" applyNumberFormat="1" applyFont="1" applyFill="1" applyBorder="1" applyAlignment="1" applyProtection="1">
      <alignment horizontal="center" vertical="center"/>
    </xf>
    <xf numFmtId="0" fontId="16" fillId="0" borderId="34" xfId="0" applyNumberFormat="1" applyFont="1" applyFill="1" applyBorder="1" applyAlignment="1" applyProtection="1">
      <alignment horizontal="center" vertical="center"/>
    </xf>
    <xf numFmtId="0" fontId="16" fillId="0" borderId="436" xfId="0" applyNumberFormat="1" applyFont="1" applyFill="1" applyBorder="1" applyAlignment="1" applyProtection="1">
      <alignment horizontal="center" vertical="center"/>
    </xf>
    <xf numFmtId="0" fontId="16" fillId="0" borderId="434" xfId="0" applyNumberFormat="1" applyFont="1" applyFill="1" applyBorder="1" applyAlignment="1" applyProtection="1">
      <alignment horizontal="center" vertical="center" wrapText="1"/>
    </xf>
    <xf numFmtId="166" fontId="16" fillId="0" borderId="0" xfId="2" applyFill="1" applyBorder="1">
      <alignment vertical="center"/>
    </xf>
    <xf numFmtId="49" fontId="19" fillId="0" borderId="291" xfId="20" applyFill="1" applyBorder="1">
      <alignment horizontal="center"/>
    </xf>
    <xf numFmtId="0" fontId="19" fillId="0" borderId="291" xfId="0" applyNumberFormat="1" applyFont="1" applyFill="1" applyBorder="1" applyAlignment="1" applyProtection="1">
      <alignment horizontal="center"/>
    </xf>
    <xf numFmtId="0" fontId="19" fillId="0" borderId="291" xfId="0" applyNumberFormat="1" applyFont="1" applyFill="1" applyBorder="1" applyAlignment="1" applyProtection="1">
      <alignment horizontal="center" vertical="center" wrapText="1"/>
    </xf>
    <xf numFmtId="0" fontId="16" fillId="0" borderId="291" xfId="0" applyNumberFormat="1" applyFont="1" applyFill="1" applyBorder="1" applyAlignment="1" applyProtection="1">
      <alignment vertical="center"/>
    </xf>
    <xf numFmtId="166" fontId="16" fillId="0" borderId="291" xfId="22" applyFill="1" applyBorder="1">
      <alignment vertical="center"/>
      <protection locked="0"/>
    </xf>
    <xf numFmtId="166" fontId="16" fillId="0" borderId="291" xfId="0" applyNumberFormat="1" applyFont="1" applyFill="1" applyBorder="1" applyAlignment="1" applyProtection="1">
      <alignment vertical="center"/>
    </xf>
    <xf numFmtId="166" fontId="14" fillId="0" borderId="291" xfId="18" applyFill="1" applyBorder="1">
      <alignment vertical="center"/>
    </xf>
    <xf numFmtId="166" fontId="16" fillId="0" borderId="291" xfId="2" applyFill="1" applyBorder="1">
      <alignment vertical="center"/>
    </xf>
    <xf numFmtId="166" fontId="17" fillId="0" borderId="291" xfId="19" applyFill="1" applyBorder="1">
      <alignment horizontal="right" vertical="center"/>
    </xf>
    <xf numFmtId="0" fontId="16" fillId="0" borderId="437" xfId="0" applyNumberFormat="1" applyFont="1" applyFill="1" applyBorder="1" applyAlignment="1" applyProtection="1">
      <alignment horizontal="center" vertical="center"/>
    </xf>
    <xf numFmtId="166" fontId="16" fillId="0" borderId="0" xfId="26" applyFont="1" applyFill="1" applyBorder="1">
      <alignment horizontal="right" vertical="center"/>
    </xf>
    <xf numFmtId="0" fontId="17" fillId="0" borderId="421" xfId="0" applyNumberFormat="1" applyFont="1" applyFill="1" applyBorder="1" applyAlignment="1" applyProtection="1">
      <alignment wrapText="1"/>
    </xf>
    <xf numFmtId="49" fontId="19" fillId="9" borderId="438" xfId="20" applyBorder="1">
      <alignment horizontal="center"/>
    </xf>
    <xf numFmtId="49" fontId="19" fillId="9" borderId="438" xfId="107" applyBorder="1">
      <alignment horizontal="center"/>
    </xf>
    <xf numFmtId="0" fontId="17" fillId="0" borderId="421" xfId="0" applyNumberFormat="1" applyFont="1" applyFill="1" applyBorder="1" applyAlignment="1" applyProtection="1">
      <alignment horizontal="center"/>
    </xf>
    <xf numFmtId="0" fontId="17" fillId="0" borderId="291" xfId="0" applyNumberFormat="1" applyFont="1" applyFill="1" applyBorder="1" applyAlignment="1" applyProtection="1">
      <alignment wrapText="1"/>
    </xf>
    <xf numFmtId="166" fontId="19" fillId="0" borderId="352" xfId="0" applyNumberFormat="1" applyFont="1" applyFill="1" applyBorder="1" applyAlignment="1" applyProtection="1">
      <alignment horizontal="center"/>
    </xf>
    <xf numFmtId="0" fontId="0" fillId="0" borderId="439" xfId="0" applyBorder="1" applyProtection="1"/>
    <xf numFmtId="49" fontId="19" fillId="9" borderId="415" xfId="21" applyBorder="1">
      <alignment horizontal="center" vertical="center"/>
    </xf>
    <xf numFmtId="0" fontId="17" fillId="0" borderId="362" xfId="0" applyNumberFormat="1" applyFont="1" applyFill="1" applyBorder="1" applyAlignment="1" applyProtection="1">
      <alignment horizontal="center"/>
    </xf>
    <xf numFmtId="0" fontId="17" fillId="0" borderId="415" xfId="0" applyNumberFormat="1" applyFont="1" applyFill="1" applyBorder="1" applyAlignment="1" applyProtection="1">
      <alignment horizontal="center" vertical="center"/>
    </xf>
    <xf numFmtId="0" fontId="16" fillId="17" borderId="437" xfId="0" applyNumberFormat="1" applyFont="1" applyFill="1" applyBorder="1" applyAlignment="1" applyProtection="1">
      <alignment horizontal="left" vertical="center" wrapText="1" indent="1"/>
    </xf>
    <xf numFmtId="0" fontId="17" fillId="0" borderId="440" xfId="0" applyNumberFormat="1" applyFont="1" applyFill="1" applyBorder="1" applyAlignment="1" applyProtection="1">
      <alignment horizontal="center"/>
    </xf>
    <xf numFmtId="0" fontId="0" fillId="0" borderId="441" xfId="0" applyNumberFormat="1" applyFill="1" applyBorder="1" applyProtection="1"/>
    <xf numFmtId="0" fontId="14" fillId="17" borderId="415" xfId="0" quotePrefix="1" applyNumberFormat="1" applyFont="1" applyFill="1" applyBorder="1" applyAlignment="1" applyProtection="1">
      <alignment horizontal="left" vertical="center" indent="1"/>
    </xf>
    <xf numFmtId="0" fontId="16" fillId="0" borderId="415" xfId="0" applyNumberFormat="1" applyFont="1" applyFill="1" applyBorder="1" applyAlignment="1" applyProtection="1">
      <alignment horizontal="center" vertical="center"/>
    </xf>
    <xf numFmtId="0" fontId="14" fillId="17" borderId="415" xfId="0" applyNumberFormat="1" applyFont="1" applyFill="1" applyBorder="1" applyAlignment="1" applyProtection="1">
      <alignment horizontal="left" vertical="center"/>
    </xf>
    <xf numFmtId="0" fontId="13" fillId="17" borderId="415" xfId="0" applyNumberFormat="1" applyFont="1" applyFill="1" applyBorder="1" applyAlignment="1" applyProtection="1">
      <alignment vertical="center"/>
    </xf>
    <xf numFmtId="166" fontId="16" fillId="0" borderId="415" xfId="26" applyFont="1" applyBorder="1">
      <alignment horizontal="right" vertical="center"/>
    </xf>
    <xf numFmtId="0" fontId="0" fillId="17" borderId="390" xfId="0" applyNumberFormat="1" applyFill="1" applyBorder="1" applyAlignment="1" applyProtection="1"/>
    <xf numFmtId="166" fontId="17" fillId="0" borderId="390" xfId="19" applyBorder="1">
      <alignment horizontal="right" vertical="center"/>
    </xf>
    <xf numFmtId="0" fontId="17" fillId="17" borderId="415" xfId="0" applyNumberFormat="1" applyFont="1" applyFill="1" applyBorder="1" applyAlignment="1" applyProtection="1">
      <alignment vertical="center" wrapText="1"/>
    </xf>
    <xf numFmtId="166" fontId="17" fillId="0" borderId="415" xfId="26" applyBorder="1">
      <alignment horizontal="right" vertical="center"/>
    </xf>
    <xf numFmtId="0" fontId="16" fillId="0" borderId="442" xfId="0" applyNumberFormat="1" applyFont="1" applyFill="1" applyBorder="1" applyAlignment="1" applyProtection="1">
      <alignment horizontal="center" vertical="center"/>
    </xf>
    <xf numFmtId="0" fontId="19" fillId="0" borderId="291" xfId="0" applyNumberFormat="1" applyFont="1" applyFill="1" applyBorder="1" applyAlignment="1" applyProtection="1">
      <alignment horizontal="center" wrapText="1"/>
    </xf>
    <xf numFmtId="15" fontId="19" fillId="0" borderId="0" xfId="0" applyNumberFormat="1" applyFont="1" applyFill="1" applyBorder="1" applyAlignment="1" applyProtection="1">
      <alignment horizontal="center"/>
    </xf>
    <xf numFmtId="15" fontId="19" fillId="0" borderId="0" xfId="0" applyNumberFormat="1" applyFont="1" applyFill="1" applyBorder="1" applyAlignment="1" applyProtection="1">
      <alignment horizontal="center" vertical="center" wrapText="1"/>
    </xf>
    <xf numFmtId="15" fontId="19" fillId="0" borderId="343" xfId="0" applyNumberFormat="1" applyFont="1" applyFill="1" applyBorder="1" applyAlignment="1" applyProtection="1">
      <alignment horizontal="center"/>
    </xf>
    <xf numFmtId="166" fontId="14" fillId="11" borderId="412" xfId="18" applyBorder="1">
      <alignment vertical="center"/>
    </xf>
    <xf numFmtId="167" fontId="19" fillId="0" borderId="185" xfId="0" applyNumberFormat="1" applyFont="1" applyFill="1" applyBorder="1" applyAlignment="1" applyProtection="1">
      <alignment horizontal="center"/>
    </xf>
    <xf numFmtId="166"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vertical="center" wrapText="1"/>
    </xf>
    <xf numFmtId="166" fontId="19" fillId="0" borderId="447" xfId="0" applyNumberFormat="1" applyFont="1" applyFill="1" applyBorder="1" applyAlignment="1" applyProtection="1">
      <alignment horizontal="center"/>
    </xf>
    <xf numFmtId="166" fontId="17" fillId="0" borderId="76" xfId="0" applyNumberFormat="1" applyFont="1" applyFill="1" applyBorder="1" applyAlignment="1" applyProtection="1">
      <alignment horizontal="left" vertical="center" wrapText="1" indent="1"/>
    </xf>
    <xf numFmtId="166" fontId="19" fillId="17" borderId="447" xfId="0" applyNumberFormat="1" applyFont="1" applyFill="1" applyBorder="1" applyAlignment="1" applyProtection="1">
      <alignment horizontal="center" wrapText="1"/>
    </xf>
    <xf numFmtId="0" fontId="88" fillId="0" borderId="0" xfId="0" applyFont="1"/>
    <xf numFmtId="0" fontId="91" fillId="0" borderId="0" xfId="0" applyFont="1"/>
    <xf numFmtId="0" fontId="87" fillId="0" borderId="0" xfId="0" applyFont="1"/>
    <xf numFmtId="49" fontId="19" fillId="0" borderId="0" xfId="0" applyNumberFormat="1" applyFont="1" applyFill="1" applyBorder="1" applyAlignment="1" applyProtection="1">
      <alignment horizontal="center"/>
    </xf>
    <xf numFmtId="49" fontId="19" fillId="9" borderId="464" xfId="108" applyBorder="1">
      <alignment horizontal="center"/>
    </xf>
    <xf numFmtId="49" fontId="19" fillId="9" borderId="464" xfId="107" applyBorder="1">
      <alignment horizontal="center"/>
    </xf>
    <xf numFmtId="49" fontId="19" fillId="9" borderId="464" xfId="20" applyBorder="1">
      <alignment horizontal="center"/>
    </xf>
    <xf numFmtId="0" fontId="19" fillId="0" borderId="470" xfId="0" applyNumberFormat="1" applyFont="1" applyFill="1" applyBorder="1" applyAlignment="1" applyProtection="1">
      <alignment horizontal="center"/>
    </xf>
    <xf numFmtId="0" fontId="19" fillId="0" borderId="469" xfId="0" applyNumberFormat="1" applyFont="1" applyFill="1" applyBorder="1" applyAlignment="1" applyProtection="1">
      <alignment horizontal="center"/>
    </xf>
    <xf numFmtId="0" fontId="64" fillId="0" borderId="0" xfId="0" applyFont="1"/>
    <xf numFmtId="49" fontId="19" fillId="0" borderId="468"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9" fillId="0" borderId="465" xfId="0" applyNumberFormat="1" applyFont="1" applyFill="1" applyBorder="1" applyAlignment="1" applyProtection="1">
      <alignment horizontal="center"/>
    </xf>
    <xf numFmtId="0" fontId="19" fillId="0" borderId="468" xfId="0" applyNumberFormat="1" applyFont="1" applyFill="1" applyBorder="1" applyAlignment="1" applyProtection="1">
      <alignment horizontal="center"/>
    </xf>
    <xf numFmtId="0" fontId="17" fillId="0" borderId="0" xfId="0" applyNumberFormat="1" applyFont="1" applyFill="1" applyBorder="1" applyAlignment="1" applyProtection="1">
      <alignment horizontal="left" vertical="center" wrapText="1"/>
    </xf>
    <xf numFmtId="49" fontId="19" fillId="9" borderId="467" xfId="21" applyBorder="1">
      <alignment horizontal="center" vertical="center"/>
    </xf>
    <xf numFmtId="0" fontId="16" fillId="0" borderId="467" xfId="0" applyNumberFormat="1" applyFont="1" applyFill="1" applyBorder="1" applyAlignment="1" applyProtection="1">
      <alignment horizontal="center" vertical="center"/>
    </xf>
    <xf numFmtId="0" fontId="13" fillId="0" borderId="458" xfId="0" applyNumberFormat="1" applyFont="1" applyFill="1" applyBorder="1" applyAlignment="1" applyProtection="1">
      <alignment horizontal="left" vertical="center"/>
    </xf>
    <xf numFmtId="49" fontId="19" fillId="9" borderId="458" xfId="21" applyBorder="1">
      <alignment horizontal="center" vertical="center"/>
    </xf>
    <xf numFmtId="0" fontId="13" fillId="0" borderId="472" xfId="0" applyNumberFormat="1" applyFont="1" applyFill="1" applyBorder="1" applyAlignment="1" applyProtection="1">
      <alignment horizontal="left" vertical="center"/>
    </xf>
    <xf numFmtId="166" fontId="17" fillId="0" borderId="262" xfId="19" applyBorder="1">
      <alignment horizontal="right" vertical="center"/>
    </xf>
    <xf numFmtId="0" fontId="0" fillId="0" borderId="262" xfId="0" applyNumberFormat="1" applyFill="1" applyBorder="1" applyAlignment="1" applyProtection="1">
      <alignment vertical="center"/>
    </xf>
    <xf numFmtId="0" fontId="16" fillId="0" borderId="471" xfId="0" applyNumberFormat="1" applyFont="1" applyFill="1" applyBorder="1" applyAlignment="1" applyProtection="1">
      <alignment horizontal="center" vertical="center"/>
    </xf>
    <xf numFmtId="0" fontId="0" fillId="0" borderId="262" xfId="0" applyNumberFormat="1" applyFill="1" applyBorder="1" applyAlignment="1" applyProtection="1">
      <alignment vertical="center" wrapText="1"/>
    </xf>
    <xf numFmtId="0" fontId="16" fillId="0" borderId="471" xfId="0" applyNumberFormat="1" applyFont="1" applyFill="1" applyBorder="1" applyAlignment="1" applyProtection="1">
      <alignment horizontal="center" vertical="center" wrapText="1"/>
    </xf>
    <xf numFmtId="0" fontId="14" fillId="0" borderId="0" xfId="0" quotePrefix="1" applyNumberFormat="1" applyFont="1" applyFill="1" applyBorder="1" applyAlignment="1" applyProtection="1">
      <alignment horizontal="left" vertical="center" indent="1"/>
    </xf>
    <xf numFmtId="49" fontId="19" fillId="9" borderId="421" xfId="21" applyBorder="1">
      <alignment horizontal="center" vertical="center"/>
    </xf>
    <xf numFmtId="0" fontId="16" fillId="23" borderId="421" xfId="88" applyBorder="1" applyAlignment="1">
      <alignment horizontal="left" vertical="center" wrapText="1" indent="1"/>
    </xf>
    <xf numFmtId="166" fontId="17" fillId="0" borderId="421" xfId="26" applyBorder="1">
      <alignment horizontal="right" vertical="center"/>
    </xf>
    <xf numFmtId="166" fontId="16" fillId="7" borderId="296" xfId="22" applyBorder="1">
      <alignment vertical="center"/>
      <protection locked="0"/>
    </xf>
    <xf numFmtId="166" fontId="16" fillId="7" borderId="421" xfId="22" applyBorder="1">
      <alignment vertical="center"/>
      <protection locked="0"/>
    </xf>
    <xf numFmtId="0" fontId="13" fillId="0" borderId="472" xfId="0" applyNumberFormat="1" applyFont="1" applyFill="1" applyBorder="1" applyAlignment="1" applyProtection="1">
      <alignment vertical="center"/>
    </xf>
    <xf numFmtId="166" fontId="17" fillId="0" borderId="467" xfId="19" applyBorder="1">
      <alignment horizontal="right" vertical="center"/>
    </xf>
    <xf numFmtId="0" fontId="16" fillId="0" borderId="473" xfId="0" applyNumberFormat="1" applyFont="1" applyFill="1" applyBorder="1" applyAlignment="1" applyProtection="1">
      <alignment horizontal="center" vertical="center"/>
    </xf>
    <xf numFmtId="49" fontId="19" fillId="9" borderId="467" xfId="107" applyBorder="1">
      <alignment horizontal="center"/>
    </xf>
    <xf numFmtId="49" fontId="19" fillId="9" borderId="470" xfId="107" applyBorder="1">
      <alignment horizontal="center"/>
    </xf>
    <xf numFmtId="0" fontId="36" fillId="0" borderId="467" xfId="0" applyNumberFormat="1" applyFont="1" applyFill="1" applyBorder="1" applyAlignment="1" applyProtection="1">
      <alignment horizontal="center"/>
    </xf>
    <xf numFmtId="0" fontId="17" fillId="0" borderId="120" xfId="0"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left" vertical="center" wrapText="1"/>
    </xf>
    <xf numFmtId="0" fontId="21" fillId="0" borderId="287" xfId="0" quotePrefix="1" applyFont="1" applyBorder="1" applyAlignment="1">
      <alignment horizontal="center"/>
    </xf>
    <xf numFmtId="0" fontId="21" fillId="0" borderId="280" xfId="0" quotePrefix="1" applyFont="1" applyBorder="1" applyAlignment="1">
      <alignment horizontal="center"/>
    </xf>
    <xf numFmtId="0" fontId="21" fillId="0" borderId="281" xfId="0" quotePrefix="1" applyFont="1" applyBorder="1" applyAlignment="1">
      <alignment horizontal="center"/>
    </xf>
    <xf numFmtId="0" fontId="17" fillId="0" borderId="291" xfId="0" applyNumberFormat="1" applyFont="1" applyFill="1" applyBorder="1" applyAlignment="1" applyProtection="1">
      <alignment horizontal="left" vertical="center"/>
    </xf>
    <xf numFmtId="0" fontId="46" fillId="6" borderId="0" xfId="0" applyFont="1" applyFill="1" applyAlignment="1" applyProtection="1">
      <alignment horizontal="left" wrapText="1"/>
    </xf>
    <xf numFmtId="0" fontId="46" fillId="6" borderId="0" xfId="0" applyFont="1" applyFill="1" applyBorder="1" applyAlignment="1" applyProtection="1">
      <alignment horizontal="left" vertical="top" wrapText="1" indent="1"/>
    </xf>
    <xf numFmtId="0" fontId="46" fillId="6" borderId="291" xfId="0" applyFont="1" applyFill="1" applyBorder="1" applyAlignment="1" applyProtection="1">
      <alignment horizontal="left" vertical="center" wrapText="1" indent="2"/>
    </xf>
    <xf numFmtId="0" fontId="46" fillId="6" borderId="0" xfId="0" applyFont="1" applyFill="1" applyBorder="1" applyAlignment="1" applyProtection="1">
      <alignment horizontal="left" vertical="center" wrapText="1" indent="2"/>
    </xf>
    <xf numFmtId="0" fontId="34" fillId="0" borderId="291" xfId="0" applyNumberFormat="1" applyFont="1" applyFill="1" applyBorder="1" applyAlignment="1" applyProtection="1">
      <alignment horizontal="left" vertical="center"/>
    </xf>
    <xf numFmtId="0" fontId="17" fillId="0" borderId="296" xfId="0" applyNumberFormat="1" applyFont="1" applyFill="1" applyBorder="1" applyAlignment="1" applyProtection="1">
      <alignment horizontal="center"/>
    </xf>
    <xf numFmtId="0" fontId="19" fillId="0" borderId="395" xfId="0" applyNumberFormat="1" applyFont="1" applyFill="1" applyBorder="1" applyAlignment="1" applyProtection="1">
      <alignment horizontal="center" vertical="top"/>
    </xf>
    <xf numFmtId="0" fontId="19" fillId="0" borderId="362" xfId="0" applyNumberFormat="1" applyFont="1" applyFill="1" applyBorder="1" applyAlignment="1" applyProtection="1">
      <alignment horizontal="center" vertical="top"/>
    </xf>
    <xf numFmtId="166" fontId="16" fillId="0" borderId="397" xfId="2" applyBorder="1" applyAlignment="1">
      <alignment horizontal="left" vertical="center" indent="2"/>
    </xf>
    <xf numFmtId="166" fontId="16" fillId="0" borderId="393" xfId="2" applyBorder="1" applyAlignment="1">
      <alignment horizontal="left" vertical="center" indent="2"/>
    </xf>
    <xf numFmtId="166" fontId="16" fillId="0" borderId="392" xfId="2" applyBorder="1" applyAlignment="1">
      <alignment horizontal="left" vertical="center" indent="2"/>
    </xf>
    <xf numFmtId="0" fontId="0" fillId="0" borderId="0" xfId="0" applyFill="1" applyBorder="1" applyAlignment="1" applyProtection="1">
      <alignment horizontal="left" vertical="center" wrapText="1" indent="1"/>
    </xf>
    <xf numFmtId="0" fontId="17" fillId="0" borderId="291" xfId="0" applyNumberFormat="1"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indent="1"/>
    </xf>
    <xf numFmtId="0" fontId="17" fillId="0" borderId="396" xfId="0" applyFont="1" applyBorder="1" applyAlignment="1">
      <alignment horizontal="center" wrapText="1"/>
    </xf>
    <xf numFmtId="0" fontId="17" fillId="0" borderId="0" xfId="0" applyFont="1" applyBorder="1" applyAlignment="1">
      <alignment horizontal="center" wrapText="1"/>
    </xf>
    <xf numFmtId="0" fontId="16" fillId="0" borderId="79" xfId="0" applyNumberFormat="1" applyFont="1" applyFill="1" applyBorder="1" applyAlignment="1" applyProtection="1">
      <alignment horizontal="left" vertical="center" wrapText="1"/>
    </xf>
    <xf numFmtId="0" fontId="16" fillId="0" borderId="88" xfId="0" applyNumberFormat="1" applyFont="1" applyFill="1" applyBorder="1" applyAlignment="1" applyProtection="1">
      <alignment horizontal="left" vertical="center" wrapText="1"/>
    </xf>
    <xf numFmtId="0" fontId="16" fillId="0" borderId="170" xfId="0" applyNumberFormat="1" applyFont="1" applyFill="1" applyBorder="1" applyAlignment="1" applyProtection="1">
      <alignment horizontal="left" vertical="center" wrapText="1"/>
    </xf>
    <xf numFmtId="0" fontId="17" fillId="0" borderId="25" xfId="0" applyNumberFormat="1" applyFont="1" applyFill="1" applyBorder="1" applyAlignment="1" applyProtection="1">
      <alignment horizontal="left" vertical="center" wrapText="1"/>
    </xf>
    <xf numFmtId="0" fontId="46" fillId="0" borderId="0" xfId="0" applyFont="1" applyFill="1" applyBorder="1" applyAlignment="1" applyProtection="1">
      <alignment horizontal="center" wrapText="1"/>
    </xf>
    <xf numFmtId="0" fontId="17" fillId="0" borderId="430" xfId="0" applyNumberFormat="1" applyFont="1" applyFill="1" applyBorder="1" applyAlignment="1" applyProtection="1">
      <alignment horizontal="center"/>
    </xf>
    <xf numFmtId="0" fontId="17" fillId="0" borderId="431" xfId="0" applyNumberFormat="1" applyFont="1" applyFill="1" applyBorder="1" applyAlignment="1" applyProtection="1">
      <alignment horizontal="center"/>
    </xf>
    <xf numFmtId="0" fontId="17" fillId="0" borderId="343" xfId="0" applyNumberFormat="1" applyFont="1" applyFill="1" applyBorder="1" applyAlignment="1" applyProtection="1">
      <alignment horizontal="center"/>
    </xf>
    <xf numFmtId="0" fontId="13" fillId="0" borderId="291" xfId="0" applyNumberFormat="1" applyFont="1" applyFill="1" applyBorder="1" applyAlignment="1" applyProtection="1">
      <alignment horizontal="left" vertical="top" wrapText="1"/>
    </xf>
    <xf numFmtId="0" fontId="13" fillId="0" borderId="353" xfId="0" applyNumberFormat="1" applyFont="1" applyFill="1" applyBorder="1" applyAlignment="1" applyProtection="1">
      <alignment horizontal="left" vertical="top" wrapText="1"/>
    </xf>
    <xf numFmtId="0" fontId="13" fillId="0" borderId="291" xfId="0" applyNumberFormat="1" applyFont="1" applyFill="1" applyBorder="1" applyAlignment="1" applyProtection="1">
      <alignment horizontal="left" vertical="top"/>
    </xf>
    <xf numFmtId="0" fontId="29" fillId="0" borderId="291" xfId="24" applyBorder="1" applyAlignment="1">
      <alignment horizontal="center" vertical="center" wrapText="1"/>
    </xf>
    <xf numFmtId="0" fontId="38" fillId="0" borderId="86" xfId="0" applyNumberFormat="1" applyFont="1" applyFill="1" applyBorder="1" applyAlignment="1" applyProtection="1">
      <alignment horizontal="center" vertical="center" wrapText="1"/>
    </xf>
    <xf numFmtId="0" fontId="38" fillId="0" borderId="86" xfId="0" applyNumberFormat="1" applyFont="1" applyFill="1" applyBorder="1" applyAlignment="1" applyProtection="1">
      <alignment horizontal="center" vertical="center"/>
    </xf>
    <xf numFmtId="0" fontId="16" fillId="0" borderId="377" xfId="0" quotePrefix="1" applyNumberFormat="1" applyFont="1" applyFill="1" applyBorder="1" applyAlignment="1" applyProtection="1">
      <alignment horizontal="center" vertical="center"/>
    </xf>
    <xf numFmtId="0" fontId="16" fillId="0" borderId="370" xfId="0" quotePrefix="1" applyNumberFormat="1" applyFont="1" applyFill="1" applyBorder="1" applyAlignment="1" applyProtection="1">
      <alignment horizontal="center" vertical="center"/>
    </xf>
    <xf numFmtId="0" fontId="16" fillId="0" borderId="94" xfId="0" quotePrefix="1" applyNumberFormat="1" applyFont="1" applyFill="1" applyBorder="1" applyAlignment="1" applyProtection="1">
      <alignment horizontal="center" vertical="center"/>
    </xf>
    <xf numFmtId="0" fontId="16" fillId="0" borderId="377" xfId="0" applyNumberFormat="1" applyFont="1" applyFill="1" applyBorder="1" applyAlignment="1" applyProtection="1">
      <alignment horizontal="center" vertical="center"/>
    </xf>
    <xf numFmtId="0" fontId="16" fillId="0" borderId="370" xfId="0" applyNumberFormat="1" applyFont="1" applyFill="1" applyBorder="1" applyAlignment="1" applyProtection="1">
      <alignment horizontal="center" vertical="center"/>
    </xf>
    <xf numFmtId="0" fontId="16" fillId="0" borderId="94" xfId="0" applyNumberFormat="1" applyFont="1" applyFill="1" applyBorder="1" applyAlignment="1" applyProtection="1">
      <alignment horizontal="center" vertical="center"/>
    </xf>
    <xf numFmtId="0" fontId="17" fillId="0" borderId="291" xfId="0" applyNumberFormat="1" applyFont="1" applyFill="1" applyBorder="1" applyAlignment="1" applyProtection="1">
      <alignment horizontal="left" vertical="top" wrapText="1"/>
    </xf>
    <xf numFmtId="0" fontId="0" fillId="0" borderId="0" xfId="0" applyNumberFormat="1" applyFill="1" applyAlignment="1" applyProtection="1">
      <alignment horizontal="left" vertical="top" wrapText="1"/>
    </xf>
    <xf numFmtId="0" fontId="72" fillId="0" borderId="0" xfId="0" applyFont="1" applyAlignment="1">
      <alignment wrapText="1"/>
    </xf>
  </cellXfs>
  <cellStyles count="56823">
    <cellStyle name="%" xfId="42"/>
    <cellStyle name="_Calc" xfId="2"/>
    <cellStyle name="_Calc 10" xfId="1031"/>
    <cellStyle name="_Calc 10 2" xfId="29362"/>
    <cellStyle name="_Calc 11" xfId="1229"/>
    <cellStyle name="_Calc 11 2" xfId="29560"/>
    <cellStyle name="_Calc 12" xfId="1230"/>
    <cellStyle name="_Calc 12 2" xfId="29561"/>
    <cellStyle name="_Calc 13" xfId="1250"/>
    <cellStyle name="_Calc 13 2" xfId="29581"/>
    <cellStyle name="_Calc 14" xfId="166"/>
    <cellStyle name="_Calc 14 2" xfId="28533"/>
    <cellStyle name="_Calc 15" xfId="28444"/>
    <cellStyle name="_Calc 16" xfId="56738"/>
    <cellStyle name="_Calc 2" xfId="227"/>
    <cellStyle name="_Calc 2 10" xfId="272"/>
    <cellStyle name="_Calc 2 10 2" xfId="28621"/>
    <cellStyle name="_Calc 2 11" xfId="28584"/>
    <cellStyle name="_Calc 2 2" xfId="570"/>
    <cellStyle name="_Calc 2 2 2" xfId="700"/>
    <cellStyle name="_Calc 2 2 2 2" xfId="29031"/>
    <cellStyle name="_Calc 2 2 3" xfId="647"/>
    <cellStyle name="_Calc 2 2 3 2" xfId="28978"/>
    <cellStyle name="_Calc 2 2 4" xfId="28901"/>
    <cellStyle name="_Calc 2 3" xfId="420"/>
    <cellStyle name="_Calc 2 3 2" xfId="28761"/>
    <cellStyle name="_Calc 2 4" xfId="907"/>
    <cellStyle name="_Calc 2 4 2" xfId="29238"/>
    <cellStyle name="_Calc 2 5" xfId="1068"/>
    <cellStyle name="_Calc 2 5 2" xfId="29399"/>
    <cellStyle name="_Calc 2 6" xfId="1154"/>
    <cellStyle name="_Calc 2 6 2" xfId="29485"/>
    <cellStyle name="_Calc 2 7" xfId="1288"/>
    <cellStyle name="_Calc 2 7 2" xfId="29619"/>
    <cellStyle name="_Calc 2 8" xfId="1374"/>
    <cellStyle name="_Calc 2 8 2" xfId="29705"/>
    <cellStyle name="_Calc 2 9" xfId="1543"/>
    <cellStyle name="_Calc 2 9 2" xfId="29873"/>
    <cellStyle name="_Calc 3" xfId="258"/>
    <cellStyle name="_Calc 3 10" xfId="273"/>
    <cellStyle name="_Calc 3 10 2" xfId="28622"/>
    <cellStyle name="_Calc 3 11" xfId="28608"/>
    <cellStyle name="_Calc 3 2" xfId="610"/>
    <cellStyle name="_Calc 3 2 2" xfId="564"/>
    <cellStyle name="_Calc 3 2 2 2" xfId="28895"/>
    <cellStyle name="_Calc 3 2 3" xfId="28941"/>
    <cellStyle name="_Calc 3 3" xfId="407"/>
    <cellStyle name="_Calc 3 3 2" xfId="28748"/>
    <cellStyle name="_Calc 3 4" xfId="929"/>
    <cellStyle name="_Calc 3 4 2" xfId="29260"/>
    <cellStyle name="_Calc 3 5" xfId="1117"/>
    <cellStyle name="_Calc 3 5 2" xfId="29448"/>
    <cellStyle name="_Calc 3 6" xfId="1189"/>
    <cellStyle name="_Calc 3 6 2" xfId="29520"/>
    <cellStyle name="_Calc 3 7" xfId="1337"/>
    <cellStyle name="_Calc 3 7 2" xfId="29668"/>
    <cellStyle name="_Calc 3 8" xfId="1405"/>
    <cellStyle name="_Calc 3 8 2" xfId="29736"/>
    <cellStyle name="_Calc 3 9" xfId="1469"/>
    <cellStyle name="_Calc 3 9 2" xfId="29799"/>
    <cellStyle name="_Calc 4" xfId="274"/>
    <cellStyle name="_Calc 4 10" xfId="28623"/>
    <cellStyle name="_Calc 4 2" xfId="591"/>
    <cellStyle name="_Calc 4 2 2" xfId="531"/>
    <cellStyle name="_Calc 4 2 2 2" xfId="28869"/>
    <cellStyle name="_Calc 4 2 3" xfId="28922"/>
    <cellStyle name="_Calc 4 3" xfId="408"/>
    <cellStyle name="_Calc 4 3 2" xfId="28749"/>
    <cellStyle name="_Calc 4 4" xfId="911"/>
    <cellStyle name="_Calc 4 4 2" xfId="29242"/>
    <cellStyle name="_Calc 4 5" xfId="1090"/>
    <cellStyle name="_Calc 4 5 2" xfId="29421"/>
    <cellStyle name="_Calc 4 6" xfId="1171"/>
    <cellStyle name="_Calc 4 6 2" xfId="29502"/>
    <cellStyle name="_Calc 4 7" xfId="1310"/>
    <cellStyle name="_Calc 4 7 2" xfId="29641"/>
    <cellStyle name="_Calc 4 8" xfId="1389"/>
    <cellStyle name="_Calc 4 8 2" xfId="29720"/>
    <cellStyle name="_Calc 4 9" xfId="1467"/>
    <cellStyle name="_Calc 4 9 2" xfId="29797"/>
    <cellStyle name="_Calc 5" xfId="411"/>
    <cellStyle name="_Calc 5 2" xfId="585"/>
    <cellStyle name="_Calc 5 2 2" xfId="28916"/>
    <cellStyle name="_Calc 5 3" xfId="902"/>
    <cellStyle name="_Calc 5 3 2" xfId="29233"/>
    <cellStyle name="_Calc 5 4" xfId="1541"/>
    <cellStyle name="_Calc 5 4 2" xfId="29871"/>
    <cellStyle name="_Calc 5 5" xfId="1459"/>
    <cellStyle name="_Calc 5 5 2" xfId="29789"/>
    <cellStyle name="_Calc 5 6" xfId="28752"/>
    <cellStyle name="_Calc 6" xfId="543"/>
    <cellStyle name="_Calc 6 2" xfId="671"/>
    <cellStyle name="_Calc 6 2 2" xfId="29002"/>
    <cellStyle name="_Calc 6 3" xfId="524"/>
    <cellStyle name="_Calc 6 3 2" xfId="28863"/>
    <cellStyle name="_Calc 6 4" xfId="28881"/>
    <cellStyle name="_Calc 7" xfId="770"/>
    <cellStyle name="_Calc 7 2" xfId="29101"/>
    <cellStyle name="_Calc 8" xfId="783"/>
    <cellStyle name="_Calc 8 2" xfId="29114"/>
    <cellStyle name="_Calc 9" xfId="1014"/>
    <cellStyle name="_Calc 9 2" xfId="29345"/>
    <cellStyle name="_CalcBold" xfId="26"/>
    <cellStyle name="_CalcBold 10" xfId="1021"/>
    <cellStyle name="_CalcBold 10 2" xfId="29352"/>
    <cellStyle name="_CalcBold 11" xfId="1238"/>
    <cellStyle name="_CalcBold 11 2" xfId="29569"/>
    <cellStyle name="_CalcBold 12" xfId="1240"/>
    <cellStyle name="_CalcBold 12 2" xfId="29571"/>
    <cellStyle name="_CalcBold 13" xfId="178"/>
    <cellStyle name="_CalcBold 13 2" xfId="28541"/>
    <cellStyle name="_CalcBold 14" xfId="28450"/>
    <cellStyle name="_CalcBold 15" xfId="56742"/>
    <cellStyle name="_CalcBold 2" xfId="246"/>
    <cellStyle name="_CalcBold 2 10" xfId="275"/>
    <cellStyle name="_CalcBold 2 10 2" xfId="28624"/>
    <cellStyle name="_CalcBold 2 11" xfId="28597"/>
    <cellStyle name="_CalcBold 2 2" xfId="582"/>
    <cellStyle name="_CalcBold 2 2 2" xfId="712"/>
    <cellStyle name="_CalcBold 2 2 2 2" xfId="29043"/>
    <cellStyle name="_CalcBold 2 2 3" xfId="558"/>
    <cellStyle name="_CalcBold 2 2 3 2" xfId="28889"/>
    <cellStyle name="_CalcBold 2 2 4" xfId="28913"/>
    <cellStyle name="_CalcBold 2 3" xfId="421"/>
    <cellStyle name="_CalcBold 2 3 2" xfId="28762"/>
    <cellStyle name="_CalcBold 2 4" xfId="920"/>
    <cellStyle name="_CalcBold 2 4 2" xfId="29251"/>
    <cellStyle name="_CalcBold 2 5" xfId="1080"/>
    <cellStyle name="_CalcBold 2 5 2" xfId="29411"/>
    <cellStyle name="_CalcBold 2 6" xfId="1164"/>
    <cellStyle name="_CalcBold 2 6 2" xfId="29495"/>
    <cellStyle name="_CalcBold 2 7" xfId="1300"/>
    <cellStyle name="_CalcBold 2 7 2" xfId="29631"/>
    <cellStyle name="_CalcBold 2 8" xfId="1383"/>
    <cellStyle name="_CalcBold 2 8 2" xfId="29714"/>
    <cellStyle name="_CalcBold 2 9" xfId="1553"/>
    <cellStyle name="_CalcBold 2 9 2" xfId="29883"/>
    <cellStyle name="_CalcBold 3" xfId="228"/>
    <cellStyle name="_CalcBold 3 10" xfId="276"/>
    <cellStyle name="_CalcBold 3 10 2" xfId="28625"/>
    <cellStyle name="_CalcBold 3 11" xfId="28585"/>
    <cellStyle name="_CalcBold 3 2" xfId="583"/>
    <cellStyle name="_CalcBold 3 2 2" xfId="563"/>
    <cellStyle name="_CalcBold 3 2 2 2" xfId="28894"/>
    <cellStyle name="_CalcBold 3 2 3" xfId="28914"/>
    <cellStyle name="_CalcBold 3 3" xfId="406"/>
    <cellStyle name="_CalcBold 3 3 2" xfId="28747"/>
    <cellStyle name="_CalcBold 3 4" xfId="901"/>
    <cellStyle name="_CalcBold 3 4 2" xfId="29232"/>
    <cellStyle name="_CalcBold 3 5" xfId="1081"/>
    <cellStyle name="_CalcBold 3 5 2" xfId="29412"/>
    <cellStyle name="_CalcBold 3 6" xfId="1165"/>
    <cellStyle name="_CalcBold 3 6 2" xfId="29496"/>
    <cellStyle name="_CalcBold 3 7" xfId="1301"/>
    <cellStyle name="_CalcBold 3 7 2" xfId="29632"/>
    <cellStyle name="_CalcBold 3 8" xfId="1384"/>
    <cellStyle name="_CalcBold 3 8 2" xfId="29715"/>
    <cellStyle name="_CalcBold 3 9" xfId="1470"/>
    <cellStyle name="_CalcBold 3 9 2" xfId="29800"/>
    <cellStyle name="_CalcBold 4" xfId="277"/>
    <cellStyle name="_CalcBold 4 10" xfId="28626"/>
    <cellStyle name="_CalcBold 4 2" xfId="593"/>
    <cellStyle name="_CalcBold 4 2 2" xfId="736"/>
    <cellStyle name="_CalcBold 4 2 2 2" xfId="29067"/>
    <cellStyle name="_CalcBold 4 2 3" xfId="28924"/>
    <cellStyle name="_CalcBold 4 3" xfId="410"/>
    <cellStyle name="_CalcBold 4 3 2" xfId="28751"/>
    <cellStyle name="_CalcBold 4 4" xfId="903"/>
    <cellStyle name="_CalcBold 4 4 2" xfId="29234"/>
    <cellStyle name="_CalcBold 4 5" xfId="1092"/>
    <cellStyle name="_CalcBold 4 5 2" xfId="29423"/>
    <cellStyle name="_CalcBold 4 6" xfId="1173"/>
    <cellStyle name="_CalcBold 4 6 2" xfId="29504"/>
    <cellStyle name="_CalcBold 4 7" xfId="1312"/>
    <cellStyle name="_CalcBold 4 7 2" xfId="29643"/>
    <cellStyle name="_CalcBold 4 8" xfId="1390"/>
    <cellStyle name="_CalcBold 4 8 2" xfId="29721"/>
    <cellStyle name="_CalcBold 4 9" xfId="1460"/>
    <cellStyle name="_CalcBold 4 9 2" xfId="29790"/>
    <cellStyle name="_CalcBold 5" xfId="422"/>
    <cellStyle name="_CalcBold 5 2" xfId="714"/>
    <cellStyle name="_CalcBold 5 2 2" xfId="29045"/>
    <cellStyle name="_CalcBold 5 3" xfId="912"/>
    <cellStyle name="_CalcBold 5 3 2" xfId="29243"/>
    <cellStyle name="_CalcBold 5 4" xfId="1547"/>
    <cellStyle name="_CalcBold 5 4 2" xfId="29877"/>
    <cellStyle name="_CalcBold 5 5" xfId="28763"/>
    <cellStyle name="_CalcBold 6" xfId="551"/>
    <cellStyle name="_CalcBold 6 2" xfId="678"/>
    <cellStyle name="_CalcBold 6 2 2" xfId="29009"/>
    <cellStyle name="_CalcBold 6 3" xfId="673"/>
    <cellStyle name="_CalcBold 6 3 2" xfId="29004"/>
    <cellStyle name="_CalcBold 6 4" xfId="28886"/>
    <cellStyle name="_CalcBold 7" xfId="778"/>
    <cellStyle name="_CalcBold 7 2" xfId="29109"/>
    <cellStyle name="_CalcBold 8" xfId="784"/>
    <cellStyle name="_CalcBold 8 2" xfId="29115"/>
    <cellStyle name="_CalcBold 9" xfId="1020"/>
    <cellStyle name="_CalcBold 9 2" xfId="29351"/>
    <cellStyle name="_CalcTotal" xfId="19"/>
    <cellStyle name="_CalcTotal 2" xfId="240"/>
    <cellStyle name="_CalcTotal 3" xfId="172"/>
    <cellStyle name="_CharityTitle" xfId="88"/>
    <cellStyle name="_CharityTitle 10" xfId="28466"/>
    <cellStyle name="_CharityTitle 11" xfId="56757"/>
    <cellStyle name="_CharityTitle 2" xfId="687"/>
    <cellStyle name="_CharityTitle 2 2" xfId="29018"/>
    <cellStyle name="_CharityTitle 3" xfId="514"/>
    <cellStyle name="_CharityTitle 3 2" xfId="28853"/>
    <cellStyle name="_CharityTitle 4" xfId="1044"/>
    <cellStyle name="_CharityTitle 4 2" xfId="29375"/>
    <cellStyle name="_CharityTitle 5" xfId="1148"/>
    <cellStyle name="_CharityTitle 5 2" xfId="29479"/>
    <cellStyle name="_CharityTitle 6" xfId="1264"/>
    <cellStyle name="_CharityTitle 6 2" xfId="29595"/>
    <cellStyle name="_CharityTitle 7" xfId="1368"/>
    <cellStyle name="_CharityTitle 7 2" xfId="29699"/>
    <cellStyle name="_CharityTitle 8" xfId="270"/>
    <cellStyle name="_CharityTitle 8 2" xfId="28619"/>
    <cellStyle name="_CharityTitle 9" xfId="204"/>
    <cellStyle name="_CharityTitle 9 2" xfId="28561"/>
    <cellStyle name="_CharityTotalCol" xfId="89"/>
    <cellStyle name="_CharityTotalCol 10" xfId="28467"/>
    <cellStyle name="_CharityTotalCol 11" xfId="56758"/>
    <cellStyle name="_CharityTotalCol 2" xfId="125"/>
    <cellStyle name="_CharityTotalCol 2 2" xfId="688"/>
    <cellStyle name="_CharityTotalCol 2 2 2" xfId="29019"/>
    <cellStyle name="_CharityTotalCol 2 3" xfId="28502"/>
    <cellStyle name="_CharityTotalCol 2 4" xfId="56792"/>
    <cellStyle name="_CharityTotalCol 3" xfId="735"/>
    <cellStyle name="_CharityTotalCol 3 2" xfId="29066"/>
    <cellStyle name="_CharityTotalCol 4" xfId="1045"/>
    <cellStyle name="_CharityTotalCol 4 2" xfId="29376"/>
    <cellStyle name="_CharityTotalCol 5" xfId="1149"/>
    <cellStyle name="_CharityTotalCol 5 2" xfId="29480"/>
    <cellStyle name="_CharityTotalCol 6" xfId="1265"/>
    <cellStyle name="_CharityTotalCol 6 2" xfId="29596"/>
    <cellStyle name="_CharityTotalCol 7" xfId="1369"/>
    <cellStyle name="_CharityTotalCol 7 2" xfId="29700"/>
    <cellStyle name="_CharityTotalCol 8" xfId="271"/>
    <cellStyle name="_CharityTotalCol 8 2" xfId="28620"/>
    <cellStyle name="_CharityTotalCol 9" xfId="205"/>
    <cellStyle name="_CharityTotalCol 9 2" xfId="28562"/>
    <cellStyle name="_Confirmation" xfId="77"/>
    <cellStyle name="_Confirmation 10" xfId="792"/>
    <cellStyle name="_Confirmation 10 2" xfId="29123"/>
    <cellStyle name="_Confirmation 11" xfId="813"/>
    <cellStyle name="_Confirmation 11 2" xfId="29144"/>
    <cellStyle name="_Confirmation 12" xfId="808"/>
    <cellStyle name="_Confirmation 12 2" xfId="29139"/>
    <cellStyle name="_Confirmation 13" xfId="989"/>
    <cellStyle name="_Confirmation 13 2" xfId="29320"/>
    <cellStyle name="_Confirmation 14" xfId="799"/>
    <cellStyle name="_Confirmation 14 2" xfId="29130"/>
    <cellStyle name="_Confirmation 15" xfId="1253"/>
    <cellStyle name="_Confirmation 15 2" xfId="29584"/>
    <cellStyle name="_Confirmation 16" xfId="1524"/>
    <cellStyle name="_Confirmation 16 2" xfId="29854"/>
    <cellStyle name="_Confirmation 17" xfId="278"/>
    <cellStyle name="_Confirmation 17 2" xfId="28627"/>
    <cellStyle name="_Confirmation 18" xfId="193"/>
    <cellStyle name="_Confirmation 18 2" xfId="28550"/>
    <cellStyle name="_Confirmation 19" xfId="28456"/>
    <cellStyle name="_Confirmation 2" xfId="261"/>
    <cellStyle name="_Confirmation 2 10" xfId="1176"/>
    <cellStyle name="_Confirmation 2 10 2" xfId="29507"/>
    <cellStyle name="_Confirmation 2 11" xfId="1323"/>
    <cellStyle name="_Confirmation 2 11 2" xfId="29654"/>
    <cellStyle name="_Confirmation 2 12" xfId="1393"/>
    <cellStyle name="_Confirmation 2 12 2" xfId="29724"/>
    <cellStyle name="_Confirmation 2 13" xfId="1531"/>
    <cellStyle name="_Confirmation 2 13 2" xfId="29861"/>
    <cellStyle name="_Confirmation 2 14" xfId="279"/>
    <cellStyle name="_Confirmation 2 14 2" xfId="28628"/>
    <cellStyle name="_Confirmation 2 15" xfId="28611"/>
    <cellStyle name="_Confirmation 2 2" xfId="597"/>
    <cellStyle name="_Confirmation 2 2 2" xfId="728"/>
    <cellStyle name="_Confirmation 2 2 2 2" xfId="29059"/>
    <cellStyle name="_Confirmation 2 2 3" xfId="574"/>
    <cellStyle name="_Confirmation 2 2 3 2" xfId="28905"/>
    <cellStyle name="_Confirmation 2 2 4" xfId="28928"/>
    <cellStyle name="_Confirmation 2 3" xfId="894"/>
    <cellStyle name="_Confirmation 2 3 2" xfId="29225"/>
    <cellStyle name="_Confirmation 2 4" xfId="864"/>
    <cellStyle name="_Confirmation 2 4 2" xfId="29195"/>
    <cellStyle name="_Confirmation 2 5" xfId="953"/>
    <cellStyle name="_Confirmation 2 5 2" xfId="29284"/>
    <cellStyle name="_Confirmation 2 6" xfId="794"/>
    <cellStyle name="_Confirmation 2 6 2" xfId="29125"/>
    <cellStyle name="_Confirmation 2 7" xfId="994"/>
    <cellStyle name="_Confirmation 2 7 2" xfId="29325"/>
    <cellStyle name="_Confirmation 2 8" xfId="789"/>
    <cellStyle name="_Confirmation 2 8 2" xfId="29120"/>
    <cellStyle name="_Confirmation 2 9" xfId="1103"/>
    <cellStyle name="_Confirmation 2 9 2" xfId="29434"/>
    <cellStyle name="_Confirmation 3" xfId="264"/>
    <cellStyle name="_Confirmation 3 2" xfId="612"/>
    <cellStyle name="_Confirmation 3 2 2" xfId="562"/>
    <cellStyle name="_Confirmation 3 2 2 2" xfId="28893"/>
    <cellStyle name="_Confirmation 3 2 3" xfId="28943"/>
    <cellStyle name="_Confirmation 3 3" xfId="1119"/>
    <cellStyle name="_Confirmation 3 3 2" xfId="29450"/>
    <cellStyle name="_Confirmation 3 4" xfId="1191"/>
    <cellStyle name="_Confirmation 3 4 2" xfId="29522"/>
    <cellStyle name="_Confirmation 3 5" xfId="1339"/>
    <cellStyle name="_Confirmation 3 5 2" xfId="29670"/>
    <cellStyle name="_Confirmation 3 6" xfId="1407"/>
    <cellStyle name="_Confirmation 3 6 2" xfId="29738"/>
    <cellStyle name="_Confirmation 3 7" xfId="1512"/>
    <cellStyle name="_Confirmation 3 7 2" xfId="29842"/>
    <cellStyle name="_Confirmation 3 8" xfId="280"/>
    <cellStyle name="_Confirmation 3 8 2" xfId="28629"/>
    <cellStyle name="_Confirmation 3 9" xfId="28613"/>
    <cellStyle name="_Confirmation 4" xfId="281"/>
    <cellStyle name="_Confirmation 4 2" xfId="620"/>
    <cellStyle name="_Confirmation 4 2 2" xfId="660"/>
    <cellStyle name="_Confirmation 4 2 2 2" xfId="28991"/>
    <cellStyle name="_Confirmation 4 2 3" xfId="28951"/>
    <cellStyle name="_Confirmation 4 3" xfId="851"/>
    <cellStyle name="_Confirmation 4 3 2" xfId="29182"/>
    <cellStyle name="_Confirmation 4 4" xfId="1127"/>
    <cellStyle name="_Confirmation 4 4 2" xfId="29458"/>
    <cellStyle name="_Confirmation 4 5" xfId="1199"/>
    <cellStyle name="_Confirmation 4 5 2" xfId="29530"/>
    <cellStyle name="_Confirmation 4 6" xfId="1347"/>
    <cellStyle name="_Confirmation 4 6 2" xfId="29678"/>
    <cellStyle name="_Confirmation 4 7" xfId="1415"/>
    <cellStyle name="_Confirmation 4 7 2" xfId="29746"/>
    <cellStyle name="_Confirmation 4 8" xfId="28630"/>
    <cellStyle name="_Confirmation 5" xfId="282"/>
    <cellStyle name="_Confirmation 5 2" xfId="627"/>
    <cellStyle name="_Confirmation 5 2 2" xfId="724"/>
    <cellStyle name="_Confirmation 5 2 2 2" xfId="29055"/>
    <cellStyle name="_Confirmation 5 2 3" xfId="28958"/>
    <cellStyle name="_Confirmation 5 3" xfId="874"/>
    <cellStyle name="_Confirmation 5 3 2" xfId="29205"/>
    <cellStyle name="_Confirmation 5 4" xfId="1134"/>
    <cellStyle name="_Confirmation 5 4 2" xfId="29465"/>
    <cellStyle name="_Confirmation 5 5" xfId="1206"/>
    <cellStyle name="_Confirmation 5 5 2" xfId="29537"/>
    <cellStyle name="_Confirmation 5 6" xfId="1354"/>
    <cellStyle name="_Confirmation 5 6 2" xfId="29685"/>
    <cellStyle name="_Confirmation 5 7" xfId="1422"/>
    <cellStyle name="_Confirmation 5 7 2" xfId="29753"/>
    <cellStyle name="_Confirmation 5 8" xfId="28631"/>
    <cellStyle name="_Confirmation 6" xfId="283"/>
    <cellStyle name="_Confirmation 6 2" xfId="634"/>
    <cellStyle name="_Confirmation 6 2 2" xfId="681"/>
    <cellStyle name="_Confirmation 6 2 2 2" xfId="29012"/>
    <cellStyle name="_Confirmation 6 2 3" xfId="28965"/>
    <cellStyle name="_Confirmation 6 3" xfId="857"/>
    <cellStyle name="_Confirmation 6 3 2" xfId="29188"/>
    <cellStyle name="_Confirmation 6 4" xfId="1141"/>
    <cellStyle name="_Confirmation 6 4 2" xfId="29472"/>
    <cellStyle name="_Confirmation 6 5" xfId="1213"/>
    <cellStyle name="_Confirmation 6 5 2" xfId="29544"/>
    <cellStyle name="_Confirmation 6 6" xfId="1361"/>
    <cellStyle name="_Confirmation 6 6 2" xfId="29692"/>
    <cellStyle name="_Confirmation 6 7" xfId="1429"/>
    <cellStyle name="_Confirmation 6 7 2" xfId="29760"/>
    <cellStyle name="_Confirmation 6 8" xfId="28632"/>
    <cellStyle name="_Confirmation 7" xfId="428"/>
    <cellStyle name="_Confirmation 7 2" xfId="686"/>
    <cellStyle name="_Confirmation 7 2 2" xfId="29017"/>
    <cellStyle name="_Confirmation 7 3" xfId="934"/>
    <cellStyle name="_Confirmation 7 3 2" xfId="29265"/>
    <cellStyle name="_Confirmation 7 4" xfId="1569"/>
    <cellStyle name="_Confirmation 7 4 2" xfId="29898"/>
    <cellStyle name="_Confirmation 7 5" xfId="28769"/>
    <cellStyle name="_Confirmation 8" xfId="556"/>
    <cellStyle name="_Confirmation 8 2" xfId="763"/>
    <cellStyle name="_Confirmation 8 2 2" xfId="29094"/>
    <cellStyle name="_Confirmation 8 3" xfId="28887"/>
    <cellStyle name="_Confirmation 9" xfId="884"/>
    <cellStyle name="_Confirmation 9 2" xfId="29215"/>
    <cellStyle name="_InputCY" xfId="22"/>
    <cellStyle name="_InputCY 10" xfId="782"/>
    <cellStyle name="_InputCY 10 2" xfId="29113"/>
    <cellStyle name="_InputCY 11" xfId="886"/>
    <cellStyle name="_InputCY 11 2" xfId="29217"/>
    <cellStyle name="_InputCY 12" xfId="787"/>
    <cellStyle name="_InputCY 12 2" xfId="29118"/>
    <cellStyle name="_InputCY 13" xfId="797"/>
    <cellStyle name="_InputCY 13 2" xfId="29128"/>
    <cellStyle name="_InputCY 14" xfId="802"/>
    <cellStyle name="_InputCY 14 2" xfId="29133"/>
    <cellStyle name="_InputCY 15" xfId="991"/>
    <cellStyle name="_InputCY 15 2" xfId="29322"/>
    <cellStyle name="_InputCY 16" xfId="795"/>
    <cellStyle name="_InputCY 16 2" xfId="29126"/>
    <cellStyle name="_InputCY 17" xfId="1222"/>
    <cellStyle name="_InputCY 17 2" xfId="29553"/>
    <cellStyle name="_InputCY 18" xfId="1227"/>
    <cellStyle name="_InputCY 18 2" xfId="29558"/>
    <cellStyle name="_InputCY 19" xfId="1235"/>
    <cellStyle name="_InputCY 19 2" xfId="29566"/>
    <cellStyle name="_InputCY 2" xfId="243"/>
    <cellStyle name="_InputCY 2 10" xfId="1161"/>
    <cellStyle name="_InputCY 2 10 2" xfId="29492"/>
    <cellStyle name="_InputCY 2 11" xfId="1297"/>
    <cellStyle name="_InputCY 2 11 2" xfId="29628"/>
    <cellStyle name="_InputCY 2 12" xfId="1380"/>
    <cellStyle name="_InputCY 2 12 2" xfId="29711"/>
    <cellStyle name="_InputCY 2 13" xfId="1549"/>
    <cellStyle name="_InputCY 2 13 2" xfId="29879"/>
    <cellStyle name="_InputCY 2 14" xfId="284"/>
    <cellStyle name="_InputCY 2 14 2" xfId="28633"/>
    <cellStyle name="_InputCY 2 15" xfId="28594"/>
    <cellStyle name="_InputCY 2 2" xfId="579"/>
    <cellStyle name="_InputCY 2 2 2" xfId="709"/>
    <cellStyle name="_InputCY 2 2 2 2" xfId="29040"/>
    <cellStyle name="_InputCY 2 2 3" xfId="509"/>
    <cellStyle name="_InputCY 2 2 3 2" xfId="28849"/>
    <cellStyle name="_InputCY 2 2 4" xfId="28910"/>
    <cellStyle name="_InputCY 2 3" xfId="916"/>
    <cellStyle name="_InputCY 2 3 2" xfId="29247"/>
    <cellStyle name="_InputCY 2 4" xfId="948"/>
    <cellStyle name="_InputCY 2 4 2" xfId="29279"/>
    <cellStyle name="_InputCY 2 5" xfId="966"/>
    <cellStyle name="_InputCY 2 5 2" xfId="29297"/>
    <cellStyle name="_InputCY 2 6" xfId="822"/>
    <cellStyle name="_InputCY 2 6 2" xfId="29153"/>
    <cellStyle name="_InputCY 2 7" xfId="999"/>
    <cellStyle name="_InputCY 2 7 2" xfId="29330"/>
    <cellStyle name="_InputCY 2 8" xfId="986"/>
    <cellStyle name="_InputCY 2 8 2" xfId="29317"/>
    <cellStyle name="_InputCY 2 9" xfId="1077"/>
    <cellStyle name="_InputCY 2 9 2" xfId="29408"/>
    <cellStyle name="_InputCY 20" xfId="1527"/>
    <cellStyle name="_InputCY 20 2" xfId="29857"/>
    <cellStyle name="_InputCY 21" xfId="268"/>
    <cellStyle name="_InputCY 21 2" xfId="28617"/>
    <cellStyle name="_InputCY 22" xfId="175"/>
    <cellStyle name="_InputCY 22 2" xfId="28538"/>
    <cellStyle name="_InputCY 23" xfId="28447"/>
    <cellStyle name="_InputCY 3" xfId="226"/>
    <cellStyle name="_InputCY 3 2" xfId="568"/>
    <cellStyle name="_InputCY 3 2 2" xfId="677"/>
    <cellStyle name="_InputCY 3 2 2 2" xfId="29008"/>
    <cellStyle name="_InputCY 3 2 3" xfId="28899"/>
    <cellStyle name="_InputCY 3 3" xfId="1066"/>
    <cellStyle name="_InputCY 3 3 2" xfId="29397"/>
    <cellStyle name="_InputCY 3 4" xfId="1152"/>
    <cellStyle name="_InputCY 3 4 2" xfId="29483"/>
    <cellStyle name="_InputCY 3 5" xfId="1286"/>
    <cellStyle name="_InputCY 3 5 2" xfId="29617"/>
    <cellStyle name="_InputCY 3 6" xfId="1372"/>
    <cellStyle name="_InputCY 3 6 2" xfId="29703"/>
    <cellStyle name="_InputCY 3 7" xfId="1560"/>
    <cellStyle name="_InputCY 3 7 2" xfId="29890"/>
    <cellStyle name="_InputCY 3 8" xfId="285"/>
    <cellStyle name="_InputCY 3 8 2" xfId="28634"/>
    <cellStyle name="_InputCY 3 9" xfId="28583"/>
    <cellStyle name="_InputCY 4" xfId="286"/>
    <cellStyle name="_InputCY 4 2" xfId="569"/>
    <cellStyle name="_InputCY 4 2 2" xfId="650"/>
    <cellStyle name="_InputCY 4 2 2 2" xfId="28981"/>
    <cellStyle name="_InputCY 4 2 3" xfId="28900"/>
    <cellStyle name="_InputCY 4 3" xfId="893"/>
    <cellStyle name="_InputCY 4 3 2" xfId="29224"/>
    <cellStyle name="_InputCY 4 4" xfId="1067"/>
    <cellStyle name="_InputCY 4 4 2" xfId="29398"/>
    <cellStyle name="_InputCY 4 5" xfId="1153"/>
    <cellStyle name="_InputCY 4 5 2" xfId="29484"/>
    <cellStyle name="_InputCY 4 6" xfId="1287"/>
    <cellStyle name="_InputCY 4 6 2" xfId="29618"/>
    <cellStyle name="_InputCY 4 7" xfId="1373"/>
    <cellStyle name="_InputCY 4 7 2" xfId="29704"/>
    <cellStyle name="_InputCY 4 8" xfId="28635"/>
    <cellStyle name="_InputCY 5" xfId="287"/>
    <cellStyle name="_InputCY 5 2" xfId="588"/>
    <cellStyle name="_InputCY 5 2 2" xfId="734"/>
    <cellStyle name="_InputCY 5 2 2 2" xfId="29065"/>
    <cellStyle name="_InputCY 5 2 3" xfId="28919"/>
    <cellStyle name="_InputCY 5 3" xfId="944"/>
    <cellStyle name="_InputCY 5 3 2" xfId="29275"/>
    <cellStyle name="_InputCY 5 4" xfId="1087"/>
    <cellStyle name="_InputCY 5 4 2" xfId="29418"/>
    <cellStyle name="_InputCY 5 5" xfId="1168"/>
    <cellStyle name="_InputCY 5 5 2" xfId="29499"/>
    <cellStyle name="_InputCY 5 6" xfId="1307"/>
    <cellStyle name="_InputCY 5 6 2" xfId="29638"/>
    <cellStyle name="_InputCY 5 7" xfId="1387"/>
    <cellStyle name="_InputCY 5 7 2" xfId="29718"/>
    <cellStyle name="_InputCY 5 8" xfId="1462"/>
    <cellStyle name="_InputCY 5 8 2" xfId="29792"/>
    <cellStyle name="_InputCY 5 9" xfId="28636"/>
    <cellStyle name="_InputCY 6" xfId="288"/>
    <cellStyle name="_InputCY 6 2" xfId="605"/>
    <cellStyle name="_InputCY 6 2 2" xfId="654"/>
    <cellStyle name="_InputCY 6 2 2 2" xfId="28985"/>
    <cellStyle name="_InputCY 6 2 3" xfId="28936"/>
    <cellStyle name="_InputCY 6 3" xfId="852"/>
    <cellStyle name="_InputCY 6 3 2" xfId="29183"/>
    <cellStyle name="_InputCY 6 4" xfId="1112"/>
    <cellStyle name="_InputCY 6 4 2" xfId="29443"/>
    <cellStyle name="_InputCY 6 5" xfId="1184"/>
    <cellStyle name="_InputCY 6 5 2" xfId="29515"/>
    <cellStyle name="_InputCY 6 6" xfId="1332"/>
    <cellStyle name="_InputCY 6 6 2" xfId="29663"/>
    <cellStyle name="_InputCY 6 7" xfId="1401"/>
    <cellStyle name="_InputCY 6 7 2" xfId="29732"/>
    <cellStyle name="_InputCY 6 8" xfId="28637"/>
    <cellStyle name="_InputCY 7" xfId="412"/>
    <cellStyle name="_InputCY 7 2" xfId="566"/>
    <cellStyle name="_InputCY 7 2 2" xfId="28897"/>
    <cellStyle name="_InputCY 7 3" xfId="848"/>
    <cellStyle name="_InputCY 7 3 2" xfId="29179"/>
    <cellStyle name="_InputCY 7 4" xfId="1492"/>
    <cellStyle name="_InputCY 7 4 2" xfId="29822"/>
    <cellStyle name="_InputCY 7 5" xfId="1454"/>
    <cellStyle name="_InputCY 7 5 2" xfId="29784"/>
    <cellStyle name="_InputCY 7 6" xfId="28753"/>
    <cellStyle name="_InputCY 8" xfId="548"/>
    <cellStyle name="_InputCY 8 2" xfId="721"/>
    <cellStyle name="_InputCY 8 2 2" xfId="29052"/>
    <cellStyle name="_InputCY 8 3" xfId="28883"/>
    <cellStyle name="_InputCY 9" xfId="777"/>
    <cellStyle name="_InputCY 9 2" xfId="29108"/>
    <cellStyle name="_InputNewFT" xfId="25"/>
    <cellStyle name="_InputNewFT 10" xfId="416"/>
    <cellStyle name="_InputNewFT 10 2" xfId="649"/>
    <cellStyle name="_InputNewFT 10 2 2" xfId="28980"/>
    <cellStyle name="_InputNewFT 10 3" xfId="897"/>
    <cellStyle name="_InputNewFT 10 3 2" xfId="29228"/>
    <cellStyle name="_InputNewFT 10 4" xfId="823"/>
    <cellStyle name="_InputNewFT 10 4 2" xfId="29154"/>
    <cellStyle name="_InputNewFT 10 5" xfId="1536"/>
    <cellStyle name="_InputNewFT 10 5 2" xfId="29866"/>
    <cellStyle name="_InputNewFT 10 6" xfId="1448"/>
    <cellStyle name="_InputNewFT 10 6 2" xfId="29778"/>
    <cellStyle name="_InputNewFT 10 7" xfId="28757"/>
    <cellStyle name="_InputNewFT 11" xfId="550"/>
    <cellStyle name="_InputNewFT 11 2" xfId="726"/>
    <cellStyle name="_InputNewFT 11 2 2" xfId="29057"/>
    <cellStyle name="_InputNewFT 11 3" xfId="28885"/>
    <cellStyle name="_InputNewFT 12" xfId="761"/>
    <cellStyle name="_InputNewFT 12 2" xfId="29092"/>
    <cellStyle name="_InputNewFT 13" xfId="769"/>
    <cellStyle name="_InputNewFT 13 2" xfId="29100"/>
    <cellStyle name="_InputNewFT 14" xfId="779"/>
    <cellStyle name="_InputNewFT 14 2" xfId="29110"/>
    <cellStyle name="_InputNewFT 15" xfId="885"/>
    <cellStyle name="_InputNewFT 15 2" xfId="29216"/>
    <cellStyle name="_InputNewFT 16" xfId="788"/>
    <cellStyle name="_InputNewFT 16 2" xfId="29119"/>
    <cellStyle name="_InputNewFT 17" xfId="954"/>
    <cellStyle name="_InputNewFT 17 2" xfId="29285"/>
    <cellStyle name="_InputNewFT 18" xfId="803"/>
    <cellStyle name="_InputNewFT 18 2" xfId="29134"/>
    <cellStyle name="_InputNewFT 19" xfId="990"/>
    <cellStyle name="_InputNewFT 19 2" xfId="29321"/>
    <cellStyle name="_InputNewFT 2" xfId="245"/>
    <cellStyle name="_InputNewFT 2 10" xfId="290"/>
    <cellStyle name="_InputNewFT 2 10 2" xfId="28639"/>
    <cellStyle name="_InputNewFT 2 11" xfId="28596"/>
    <cellStyle name="_InputNewFT 2 2" xfId="581"/>
    <cellStyle name="_InputNewFT 2 2 2" xfId="653"/>
    <cellStyle name="_InputNewFT 2 2 2 2" xfId="28984"/>
    <cellStyle name="_InputNewFT 2 2 3" xfId="28912"/>
    <cellStyle name="_InputNewFT 2 3" xfId="527"/>
    <cellStyle name="_InputNewFT 2 3 2" xfId="28866"/>
    <cellStyle name="_InputNewFT 2 4" xfId="915"/>
    <cellStyle name="_InputNewFT 2 4 2" xfId="29246"/>
    <cellStyle name="_InputNewFT 2 5" xfId="993"/>
    <cellStyle name="_InputNewFT 2 5 2" xfId="29324"/>
    <cellStyle name="_InputNewFT 2 6" xfId="1079"/>
    <cellStyle name="_InputNewFT 2 6 2" xfId="29410"/>
    <cellStyle name="_InputNewFT 2 7" xfId="1163"/>
    <cellStyle name="_InputNewFT 2 7 2" xfId="29494"/>
    <cellStyle name="_InputNewFT 2 8" xfId="1299"/>
    <cellStyle name="_InputNewFT 2 8 2" xfId="29630"/>
    <cellStyle name="_InputNewFT 2 9" xfId="1382"/>
    <cellStyle name="_InputNewFT 2 9 2" xfId="29713"/>
    <cellStyle name="_InputNewFT 20" xfId="796"/>
    <cellStyle name="_InputNewFT 20 2" xfId="29127"/>
    <cellStyle name="_InputNewFT 21" xfId="1019"/>
    <cellStyle name="_InputNewFT 21 2" xfId="29350"/>
    <cellStyle name="_InputNewFT 22" xfId="1022"/>
    <cellStyle name="_InputNewFT 22 2" xfId="29353"/>
    <cellStyle name="_InputNewFT 23" xfId="1237"/>
    <cellStyle name="_InputNewFT 23 2" xfId="29568"/>
    <cellStyle name="_InputNewFT 24" xfId="1241"/>
    <cellStyle name="_InputNewFT 24 2" xfId="29572"/>
    <cellStyle name="_InputNewFT 25" xfId="1526"/>
    <cellStyle name="_InputNewFT 25 2" xfId="29856"/>
    <cellStyle name="_InputNewFT 26" xfId="1532"/>
    <cellStyle name="_InputNewFT 26 2" xfId="29862"/>
    <cellStyle name="_InputNewFT 27" xfId="289"/>
    <cellStyle name="_InputNewFT 27 2" xfId="28638"/>
    <cellStyle name="_InputNewFT 28" xfId="177"/>
    <cellStyle name="_InputNewFT 28 2" xfId="28540"/>
    <cellStyle name="_InputNewFT 29" xfId="28449"/>
    <cellStyle name="_InputNewFT 3" xfId="229"/>
    <cellStyle name="_InputNewFT 3 10" xfId="291"/>
    <cellStyle name="_InputNewFT 3 10 2" xfId="28640"/>
    <cellStyle name="_InputNewFT 3 11" xfId="28586"/>
    <cellStyle name="_InputNewFT 3 2" xfId="572"/>
    <cellStyle name="_InputNewFT 3 2 2" xfId="723"/>
    <cellStyle name="_InputNewFT 3 2 2 2" xfId="29054"/>
    <cellStyle name="_InputNewFT 3 2 3" xfId="28903"/>
    <cellStyle name="_InputNewFT 3 3" xfId="522"/>
    <cellStyle name="_InputNewFT 3 3 2" xfId="28861"/>
    <cellStyle name="_InputNewFT 3 4" xfId="926"/>
    <cellStyle name="_InputNewFT 3 4 2" xfId="29257"/>
    <cellStyle name="_InputNewFT 3 5" xfId="998"/>
    <cellStyle name="_InputNewFT 3 5 2" xfId="29329"/>
    <cellStyle name="_InputNewFT 3 6" xfId="1070"/>
    <cellStyle name="_InputNewFT 3 6 2" xfId="29401"/>
    <cellStyle name="_InputNewFT 3 7" xfId="1156"/>
    <cellStyle name="_InputNewFT 3 7 2" xfId="29487"/>
    <cellStyle name="_InputNewFT 3 8" xfId="1290"/>
    <cellStyle name="_InputNewFT 3 8 2" xfId="29621"/>
    <cellStyle name="_InputNewFT 3 9" xfId="1376"/>
    <cellStyle name="_InputNewFT 3 9 2" xfId="29707"/>
    <cellStyle name="_InputNewFT 30" xfId="56741"/>
    <cellStyle name="_InputNewFT 4" xfId="292"/>
    <cellStyle name="_InputNewFT 4 10" xfId="28641"/>
    <cellStyle name="_InputNewFT 4 2" xfId="604"/>
    <cellStyle name="_InputNewFT 4 2 2" xfId="764"/>
    <cellStyle name="_InputNewFT 4 2 2 2" xfId="29095"/>
    <cellStyle name="_InputNewFT 4 2 3" xfId="28935"/>
    <cellStyle name="_InputNewFT 4 3" xfId="557"/>
    <cellStyle name="_InputNewFT 4 3 2" xfId="28888"/>
    <cellStyle name="_InputNewFT 4 4" xfId="904"/>
    <cellStyle name="_InputNewFT 4 4 2" xfId="29235"/>
    <cellStyle name="_InputNewFT 4 5" xfId="973"/>
    <cellStyle name="_InputNewFT 4 5 2" xfId="29304"/>
    <cellStyle name="_InputNewFT 4 6" xfId="1111"/>
    <cellStyle name="_InputNewFT 4 6 2" xfId="29442"/>
    <cellStyle name="_InputNewFT 4 7" xfId="1183"/>
    <cellStyle name="_InputNewFT 4 7 2" xfId="29514"/>
    <cellStyle name="_InputNewFT 4 8" xfId="1331"/>
    <cellStyle name="_InputNewFT 4 8 2" xfId="29662"/>
    <cellStyle name="_InputNewFT 4 9" xfId="1400"/>
    <cellStyle name="_InputNewFT 4 9 2" xfId="29731"/>
    <cellStyle name="_InputNewFT 5" xfId="293"/>
    <cellStyle name="_InputNewFT 5 10" xfId="28642"/>
    <cellStyle name="_InputNewFT 5 2" xfId="584"/>
    <cellStyle name="_InputNewFT 5 2 2" xfId="704"/>
    <cellStyle name="_InputNewFT 5 2 2 2" xfId="29035"/>
    <cellStyle name="_InputNewFT 5 2 3" xfId="28915"/>
    <cellStyle name="_InputNewFT 5 3" xfId="751"/>
    <cellStyle name="_InputNewFT 5 3 2" xfId="29082"/>
    <cellStyle name="_InputNewFT 5 4" xfId="930"/>
    <cellStyle name="_InputNewFT 5 4 2" xfId="29261"/>
    <cellStyle name="_InputNewFT 5 5" xfId="1002"/>
    <cellStyle name="_InputNewFT 5 5 2" xfId="29333"/>
    <cellStyle name="_InputNewFT 5 6" xfId="1082"/>
    <cellStyle name="_InputNewFT 5 6 2" xfId="29413"/>
    <cellStyle name="_InputNewFT 5 7" xfId="1166"/>
    <cellStyle name="_InputNewFT 5 7 2" xfId="29497"/>
    <cellStyle name="_InputNewFT 5 8" xfId="1302"/>
    <cellStyle name="_InputNewFT 5 8 2" xfId="29633"/>
    <cellStyle name="_InputNewFT 5 9" xfId="1385"/>
    <cellStyle name="_InputNewFT 5 9 2" xfId="29716"/>
    <cellStyle name="_InputNewFT 6" xfId="294"/>
    <cellStyle name="_InputNewFT 6 10" xfId="1563"/>
    <cellStyle name="_InputNewFT 6 10 2" xfId="29893"/>
    <cellStyle name="_InputNewFT 6 11" xfId="1465"/>
    <cellStyle name="_InputNewFT 6 11 2" xfId="29795"/>
    <cellStyle name="_InputNewFT 6 12" xfId="28643"/>
    <cellStyle name="_InputNewFT 6 2" xfId="611"/>
    <cellStyle name="_InputNewFT 6 2 2" xfId="664"/>
    <cellStyle name="_InputNewFT 6 2 2 2" xfId="28995"/>
    <cellStyle name="_InputNewFT 6 2 3" xfId="28942"/>
    <cellStyle name="_InputNewFT 6 3" xfId="668"/>
    <cellStyle name="_InputNewFT 6 3 2" xfId="28999"/>
    <cellStyle name="_InputNewFT 6 4" xfId="928"/>
    <cellStyle name="_InputNewFT 6 4 2" xfId="29259"/>
    <cellStyle name="_InputNewFT 6 5" xfId="1006"/>
    <cellStyle name="_InputNewFT 6 5 2" xfId="29337"/>
    <cellStyle name="_InputNewFT 6 6" xfId="1118"/>
    <cellStyle name="_InputNewFT 6 6 2" xfId="29449"/>
    <cellStyle name="_InputNewFT 6 7" xfId="1190"/>
    <cellStyle name="_InputNewFT 6 7 2" xfId="29521"/>
    <cellStyle name="_InputNewFT 6 8" xfId="1338"/>
    <cellStyle name="_InputNewFT 6 8 2" xfId="29669"/>
    <cellStyle name="_InputNewFT 6 9" xfId="1406"/>
    <cellStyle name="_InputNewFT 6 9 2" xfId="29737"/>
    <cellStyle name="_InputNewFT 7" xfId="409"/>
    <cellStyle name="_InputNewFT 7 2" xfId="760"/>
    <cellStyle name="_InputNewFT 7 2 2" xfId="29091"/>
    <cellStyle name="_InputNewFT 7 3" xfId="898"/>
    <cellStyle name="_InputNewFT 7 3 2" xfId="29229"/>
    <cellStyle name="_InputNewFT 7 4" xfId="972"/>
    <cellStyle name="_InputNewFT 7 4 2" xfId="29303"/>
    <cellStyle name="_InputNewFT 7 5" xfId="1537"/>
    <cellStyle name="_InputNewFT 7 5 2" xfId="29867"/>
    <cellStyle name="_InputNewFT 7 6" xfId="1463"/>
    <cellStyle name="_InputNewFT 7 6 2" xfId="29793"/>
    <cellStyle name="_InputNewFT 7 7" xfId="28750"/>
    <cellStyle name="_InputNewFT 8" xfId="430"/>
    <cellStyle name="_InputNewFT 8 2" xfId="695"/>
    <cellStyle name="_InputNewFT 8 2 2" xfId="29026"/>
    <cellStyle name="_InputNewFT 8 3" xfId="910"/>
    <cellStyle name="_InputNewFT 8 3 2" xfId="29241"/>
    <cellStyle name="_InputNewFT 8 4" xfId="952"/>
    <cellStyle name="_InputNewFT 8 4 2" xfId="29283"/>
    <cellStyle name="_InputNewFT 8 5" xfId="1545"/>
    <cellStyle name="_InputNewFT 8 5 2" xfId="29875"/>
    <cellStyle name="_InputNewFT 8 6" xfId="28771"/>
    <cellStyle name="_InputNewFT 9" xfId="415"/>
    <cellStyle name="_InputNewFT 9 2" xfId="532"/>
    <cellStyle name="_InputNewFT 9 2 2" xfId="28870"/>
    <cellStyle name="_InputNewFT 9 3" xfId="931"/>
    <cellStyle name="_InputNewFT 9 3 2" xfId="29262"/>
    <cellStyle name="_InputNewFT 9 4" xfId="829"/>
    <cellStyle name="_InputNewFT 9 4 2" xfId="29160"/>
    <cellStyle name="_InputNewFT 9 5" xfId="1565"/>
    <cellStyle name="_InputNewFT 9 5 2" xfId="29894"/>
    <cellStyle name="_InputNewFT 9 6" xfId="1449"/>
    <cellStyle name="_InputNewFT 9 6 2" xfId="29779"/>
    <cellStyle name="_InputNewFT 9 7" xfId="28756"/>
    <cellStyle name="_InputOptional" xfId="109"/>
    <cellStyle name="_InputPY" xfId="23"/>
    <cellStyle name="_InputPY 10" xfId="1228"/>
    <cellStyle name="_InputPY 10 2" xfId="29559"/>
    <cellStyle name="_InputPY 11" xfId="1236"/>
    <cellStyle name="_InputPY 11 2" xfId="29567"/>
    <cellStyle name="_InputPY 12" xfId="1245"/>
    <cellStyle name="_InputPY 12 2" xfId="29576"/>
    <cellStyle name="_InputPY 13" xfId="1475"/>
    <cellStyle name="_InputPY 13 2" xfId="29805"/>
    <cellStyle name="_InputPY 14" xfId="176"/>
    <cellStyle name="_InputPY 14 2" xfId="28539"/>
    <cellStyle name="_InputPY 15" xfId="28448"/>
    <cellStyle name="_InputPY 16" xfId="56740"/>
    <cellStyle name="_InputPY 2" xfId="244"/>
    <cellStyle name="_InputPY 2 10" xfId="28595"/>
    <cellStyle name="_InputPY 2 2" xfId="580"/>
    <cellStyle name="_InputPY 2 2 2" xfId="710"/>
    <cellStyle name="_InputPY 2 2 2 2" xfId="29041"/>
    <cellStyle name="_InputPY 2 2 3" xfId="465"/>
    <cellStyle name="_InputPY 2 2 3 2" xfId="28806"/>
    <cellStyle name="_InputPY 2 2 4" xfId="28911"/>
    <cellStyle name="_InputPY 2 3" xfId="899"/>
    <cellStyle name="_InputPY 2 3 2" xfId="29230"/>
    <cellStyle name="_InputPY 2 4" xfId="1078"/>
    <cellStyle name="_InputPY 2 4 2" xfId="29409"/>
    <cellStyle name="_InputPY 2 5" xfId="1162"/>
    <cellStyle name="_InputPY 2 5 2" xfId="29493"/>
    <cellStyle name="_InputPY 2 6" xfId="1298"/>
    <cellStyle name="_InputPY 2 6 2" xfId="29629"/>
    <cellStyle name="_InputPY 2 7" xfId="1381"/>
    <cellStyle name="_InputPY 2 7 2" xfId="29712"/>
    <cellStyle name="_InputPY 2 8" xfId="1538"/>
    <cellStyle name="_InputPY 2 8 2" xfId="29868"/>
    <cellStyle name="_InputPY 2 9" xfId="295"/>
    <cellStyle name="_InputPY 2 9 2" xfId="28644"/>
    <cellStyle name="_InputPY 3" xfId="234"/>
    <cellStyle name="_InputPY 3 2" xfId="596"/>
    <cellStyle name="_InputPY 3 2 2" xfId="731"/>
    <cellStyle name="_InputPY 3 2 2 2" xfId="29062"/>
    <cellStyle name="_InputPY 3 2 3" xfId="28927"/>
    <cellStyle name="_InputPY 3 3" xfId="909"/>
    <cellStyle name="_InputPY 3 3 2" xfId="29240"/>
    <cellStyle name="_InputPY 3 4" xfId="1100"/>
    <cellStyle name="_InputPY 3 4 2" xfId="29431"/>
    <cellStyle name="_InputPY 3 5" xfId="1175"/>
    <cellStyle name="_InputPY 3 5 2" xfId="29506"/>
    <cellStyle name="_InputPY 3 6" xfId="1320"/>
    <cellStyle name="_InputPY 3 6 2" xfId="29651"/>
    <cellStyle name="_InputPY 3 7" xfId="1392"/>
    <cellStyle name="_InputPY 3 7 2" xfId="29723"/>
    <cellStyle name="_InputPY 3 8" xfId="28587"/>
    <cellStyle name="_InputPY 4" xfId="296"/>
    <cellStyle name="_InputPY 4 2" xfId="590"/>
    <cellStyle name="_InputPY 4 2 2" xfId="759"/>
    <cellStyle name="_InputPY 4 2 2 2" xfId="29090"/>
    <cellStyle name="_InputPY 4 2 3" xfId="28921"/>
    <cellStyle name="_InputPY 4 3" xfId="895"/>
    <cellStyle name="_InputPY 4 3 2" xfId="29226"/>
    <cellStyle name="_InputPY 4 4" xfId="1089"/>
    <cellStyle name="_InputPY 4 4 2" xfId="29420"/>
    <cellStyle name="_InputPY 4 5" xfId="1170"/>
    <cellStyle name="_InputPY 4 5 2" xfId="29501"/>
    <cellStyle name="_InputPY 4 6" xfId="1309"/>
    <cellStyle name="_InputPY 4 6 2" xfId="29640"/>
    <cellStyle name="_InputPY 4 7" xfId="1388"/>
    <cellStyle name="_InputPY 4 7 2" xfId="29719"/>
    <cellStyle name="_InputPY 4 8" xfId="28645"/>
    <cellStyle name="_InputPY 5" xfId="435"/>
    <cellStyle name="_InputPY 5 2" xfId="642"/>
    <cellStyle name="_InputPY 5 2 2" xfId="28973"/>
    <cellStyle name="_InputPY 5 3" xfId="853"/>
    <cellStyle name="_InputPY 5 3 2" xfId="29184"/>
    <cellStyle name="_InputPY 5 4" xfId="1494"/>
    <cellStyle name="_InputPY 5 4 2" xfId="29824"/>
    <cellStyle name="_InputPY 5 5" xfId="28776"/>
    <cellStyle name="_InputPY 6" xfId="549"/>
    <cellStyle name="_InputPY 6 2" xfId="676"/>
    <cellStyle name="_InputPY 6 2 2" xfId="29007"/>
    <cellStyle name="_InputPY 6 3" xfId="432"/>
    <cellStyle name="_InputPY 6 3 2" xfId="28773"/>
    <cellStyle name="_InputPY 6 4" xfId="28884"/>
    <cellStyle name="_InputPY 7" xfId="701"/>
    <cellStyle name="_InputPY 7 2" xfId="29032"/>
    <cellStyle name="_InputPY 8" xfId="1018"/>
    <cellStyle name="_InputPY 8 2" xfId="29349"/>
    <cellStyle name="_InputPY 9" xfId="1026"/>
    <cellStyle name="_InputPY 9 2" xfId="29357"/>
    <cellStyle name="_InputPYS" xfId="79"/>
    <cellStyle name="_InputPYS 10" xfId="28457"/>
    <cellStyle name="_InputPYS 11" xfId="56748"/>
    <cellStyle name="_InputPYS 2" xfId="683"/>
    <cellStyle name="_InputPYS 2 2" xfId="29014"/>
    <cellStyle name="_InputPYS 3" xfId="403"/>
    <cellStyle name="_InputPYS 3 2" xfId="28744"/>
    <cellStyle name="_InputPYS 4" xfId="1034"/>
    <cellStyle name="_InputPYS 4 2" xfId="29365"/>
    <cellStyle name="_InputPYS 5" xfId="1017"/>
    <cellStyle name="_InputPYS 5 2" xfId="29348"/>
    <cellStyle name="_InputPYS 6" xfId="1254"/>
    <cellStyle name="_InputPYS 6 2" xfId="29585"/>
    <cellStyle name="_InputPYS 7" xfId="1239"/>
    <cellStyle name="_InputPYS 7 2" xfId="29570"/>
    <cellStyle name="_InputPYS 8" xfId="297"/>
    <cellStyle name="_InputPYS 8 2" xfId="28646"/>
    <cellStyle name="_InputPYS 9" xfId="194"/>
    <cellStyle name="_InputPYS 9 2" xfId="28551"/>
    <cellStyle name="_Maincode" xfId="20"/>
    <cellStyle name="_Maincode 10" xfId="437"/>
    <cellStyle name="_Maincode 10 2" xfId="715"/>
    <cellStyle name="_Maincode 10 2 2" xfId="29046"/>
    <cellStyle name="_Maincode 10 3" xfId="932"/>
    <cellStyle name="_Maincode 10 3 2" xfId="29263"/>
    <cellStyle name="_Maincode 10 4" xfId="962"/>
    <cellStyle name="_Maincode 10 4 2" xfId="29293"/>
    <cellStyle name="_Maincode 10 5" xfId="995"/>
    <cellStyle name="_Maincode 10 5 2" xfId="29326"/>
    <cellStyle name="_Maincode 10 6" xfId="1566"/>
    <cellStyle name="_Maincode 10 6 2" xfId="29895"/>
    <cellStyle name="_Maincode 10 7" xfId="28778"/>
    <cellStyle name="_Maincode 11" xfId="547"/>
    <cellStyle name="_Maincode 11 2" xfId="670"/>
    <cellStyle name="_Maincode 11 2 2" xfId="29001"/>
    <cellStyle name="_Maincode 11 3" xfId="28882"/>
    <cellStyle name="_Maincode 12" xfId="716"/>
    <cellStyle name="_Maincode 12 2" xfId="29047"/>
    <cellStyle name="_Maincode 13" xfId="774"/>
    <cellStyle name="_Maincode 13 2" xfId="29105"/>
    <cellStyle name="_Maincode 14" xfId="698"/>
    <cellStyle name="_Maincode 14 2" xfId="29029"/>
    <cellStyle name="_Maincode 15" xfId="780"/>
    <cellStyle name="_Maincode 15 2" xfId="29111"/>
    <cellStyle name="_Maincode 16" xfId="868"/>
    <cellStyle name="_Maincode 16 2" xfId="29199"/>
    <cellStyle name="_Maincode 17" xfId="798"/>
    <cellStyle name="_Maincode 17 2" xfId="29129"/>
    <cellStyle name="_Maincode 18" xfId="951"/>
    <cellStyle name="_Maincode 18 2" xfId="29282"/>
    <cellStyle name="_Maincode 19" xfId="825"/>
    <cellStyle name="_Maincode 19 2" xfId="29156"/>
    <cellStyle name="_Maincode 2" xfId="241"/>
    <cellStyle name="_Maincode 2 10" xfId="1378"/>
    <cellStyle name="_Maincode 2 10 2" xfId="29709"/>
    <cellStyle name="_Maincode 2 11" xfId="298"/>
    <cellStyle name="_Maincode 2 11 2" xfId="28647"/>
    <cellStyle name="_Maincode 2 12" xfId="28592"/>
    <cellStyle name="_Maincode 2 2" xfId="577"/>
    <cellStyle name="_Maincode 2 2 2" xfId="520"/>
    <cellStyle name="_Maincode 2 2 2 2" xfId="28859"/>
    <cellStyle name="_Maincode 2 2 3" xfId="28908"/>
    <cellStyle name="_Maincode 2 3" xfId="405"/>
    <cellStyle name="_Maincode 2 3 2" xfId="28746"/>
    <cellStyle name="_Maincode 2 4" xfId="918"/>
    <cellStyle name="_Maincode 2 4 2" xfId="29249"/>
    <cellStyle name="_Maincode 2 5" xfId="791"/>
    <cellStyle name="_Maincode 2 5 2" xfId="29122"/>
    <cellStyle name="_Maincode 2 6" xfId="983"/>
    <cellStyle name="_Maincode 2 6 2" xfId="29314"/>
    <cellStyle name="_Maincode 2 7" xfId="1075"/>
    <cellStyle name="_Maincode 2 7 2" xfId="29406"/>
    <cellStyle name="_Maincode 2 8" xfId="1159"/>
    <cellStyle name="_Maincode 2 8 2" xfId="29490"/>
    <cellStyle name="_Maincode 2 9" xfId="1295"/>
    <cellStyle name="_Maincode 2 9 2" xfId="29626"/>
    <cellStyle name="_Maincode 20" xfId="984"/>
    <cellStyle name="_Maincode 20 2" xfId="29315"/>
    <cellStyle name="_Maincode 21" xfId="814"/>
    <cellStyle name="_Maincode 21 2" xfId="29145"/>
    <cellStyle name="_Maincode 22" xfId="1016"/>
    <cellStyle name="_Maincode 22 2" xfId="29347"/>
    <cellStyle name="_Maincode 23" xfId="1023"/>
    <cellStyle name="_Maincode 23 2" xfId="29354"/>
    <cellStyle name="_Maincode 24" xfId="1223"/>
    <cellStyle name="_Maincode 24 2" xfId="29554"/>
    <cellStyle name="_Maincode 25" xfId="1233"/>
    <cellStyle name="_Maincode 25 2" xfId="29564"/>
    <cellStyle name="_Maincode 26" xfId="1242"/>
    <cellStyle name="_Maincode 26 2" xfId="29573"/>
    <cellStyle name="_Maincode 27" xfId="1511"/>
    <cellStyle name="_Maincode 27 2" xfId="29841"/>
    <cellStyle name="_Maincode 28" xfId="1583"/>
    <cellStyle name="_Maincode 28 2" xfId="29912"/>
    <cellStyle name="_Maincode 29" xfId="1479"/>
    <cellStyle name="_Maincode 29 2" xfId="29809"/>
    <cellStyle name="_Maincode 3" xfId="251"/>
    <cellStyle name="_Maincode 3 10" xfId="1386"/>
    <cellStyle name="_Maincode 3 10 2" xfId="29717"/>
    <cellStyle name="_Maincode 3 11" xfId="299"/>
    <cellStyle name="_Maincode 3 11 2" xfId="28648"/>
    <cellStyle name="_Maincode 3 12" xfId="28601"/>
    <cellStyle name="_Maincode 3 2" xfId="587"/>
    <cellStyle name="_Maincode 3 2 2" xfId="705"/>
    <cellStyle name="_Maincode 3 2 2 2" xfId="29036"/>
    <cellStyle name="_Maincode 3 2 3" xfId="28918"/>
    <cellStyle name="_Maincode 3 3" xfId="707"/>
    <cellStyle name="_Maincode 3 3 2" xfId="29038"/>
    <cellStyle name="_Maincode 3 4" xfId="924"/>
    <cellStyle name="_Maincode 3 4 2" xfId="29255"/>
    <cellStyle name="_Maincode 3 5" xfId="819"/>
    <cellStyle name="_Maincode 3 5 2" xfId="29150"/>
    <cellStyle name="_Maincode 3 6" xfId="828"/>
    <cellStyle name="_Maincode 3 6 2" xfId="29159"/>
    <cellStyle name="_Maincode 3 7" xfId="1086"/>
    <cellStyle name="_Maincode 3 7 2" xfId="29417"/>
    <cellStyle name="_Maincode 3 8" xfId="1167"/>
    <cellStyle name="_Maincode 3 8 2" xfId="29498"/>
    <cellStyle name="_Maincode 3 9" xfId="1306"/>
    <cellStyle name="_Maincode 3 9 2" xfId="29637"/>
    <cellStyle name="_Maincode 30" xfId="173"/>
    <cellStyle name="_Maincode 30 2" xfId="28536"/>
    <cellStyle name="_Maincode 31" xfId="28445"/>
    <cellStyle name="_Maincode 32" xfId="56739"/>
    <cellStyle name="_Maincode 4" xfId="300"/>
    <cellStyle name="_Maincode 4 10" xfId="1404"/>
    <cellStyle name="_Maincode 4 10 2" xfId="29735"/>
    <cellStyle name="_Maincode 4 11" xfId="28649"/>
    <cellStyle name="_Maincode 4 2" xfId="609"/>
    <cellStyle name="_Maincode 4 2 2" xfId="692"/>
    <cellStyle name="_Maincode 4 2 2 2" xfId="29023"/>
    <cellStyle name="_Maincode 4 2 3" xfId="28940"/>
    <cellStyle name="_Maincode 4 3" xfId="469"/>
    <cellStyle name="_Maincode 4 3 2" xfId="28809"/>
    <cellStyle name="_Maincode 4 4" xfId="896"/>
    <cellStyle name="_Maincode 4 4 2" xfId="29227"/>
    <cellStyle name="_Maincode 4 5" xfId="978"/>
    <cellStyle name="_Maincode 4 5 2" xfId="29309"/>
    <cellStyle name="_Maincode 4 6" xfId="1011"/>
    <cellStyle name="_Maincode 4 6 2" xfId="29342"/>
    <cellStyle name="_Maincode 4 7" xfId="1116"/>
    <cellStyle name="_Maincode 4 7 2" xfId="29447"/>
    <cellStyle name="_Maincode 4 8" xfId="1188"/>
    <cellStyle name="_Maincode 4 8 2" xfId="29519"/>
    <cellStyle name="_Maincode 4 9" xfId="1336"/>
    <cellStyle name="_Maincode 4 9 2" xfId="29667"/>
    <cellStyle name="_Maincode 5" xfId="301"/>
    <cellStyle name="_Maincode 5 10" xfId="1408"/>
    <cellStyle name="_Maincode 5 10 2" xfId="29739"/>
    <cellStyle name="_Maincode 5 11" xfId="28650"/>
    <cellStyle name="_Maincode 5 2" xfId="613"/>
    <cellStyle name="_Maincode 5 2 2" xfId="658"/>
    <cellStyle name="_Maincode 5 2 2 2" xfId="28989"/>
    <cellStyle name="_Maincode 5 2 3" xfId="28944"/>
    <cellStyle name="_Maincode 5 3" xfId="516"/>
    <cellStyle name="_Maincode 5 3 2" xfId="28855"/>
    <cellStyle name="_Maincode 5 4" xfId="914"/>
    <cellStyle name="_Maincode 5 4 2" xfId="29245"/>
    <cellStyle name="_Maincode 5 5" xfId="804"/>
    <cellStyle name="_Maincode 5 5 2" xfId="29135"/>
    <cellStyle name="_Maincode 5 6" xfId="832"/>
    <cellStyle name="_Maincode 5 6 2" xfId="29163"/>
    <cellStyle name="_Maincode 5 7" xfId="1120"/>
    <cellStyle name="_Maincode 5 7 2" xfId="29451"/>
    <cellStyle name="_Maincode 5 8" xfId="1192"/>
    <cellStyle name="_Maincode 5 8 2" xfId="29523"/>
    <cellStyle name="_Maincode 5 9" xfId="1340"/>
    <cellStyle name="_Maincode 5 9 2" xfId="29671"/>
    <cellStyle name="_Maincode 6" xfId="302"/>
    <cellStyle name="_Maincode 6 10" xfId="1391"/>
    <cellStyle name="_Maincode 6 10 2" xfId="29722"/>
    <cellStyle name="_Maincode 6 11" xfId="28651"/>
    <cellStyle name="_Maincode 6 2" xfId="594"/>
    <cellStyle name="_Maincode 6 2 2" xfId="752"/>
    <cellStyle name="_Maincode 6 2 2 2" xfId="29083"/>
    <cellStyle name="_Maincode 6 2 3" xfId="28925"/>
    <cellStyle name="_Maincode 6 3" xfId="529"/>
    <cellStyle name="_Maincode 6 3 2" xfId="28867"/>
    <cellStyle name="_Maincode 6 4" xfId="913"/>
    <cellStyle name="_Maincode 6 4 2" xfId="29244"/>
    <cellStyle name="_Maincode 6 5" xfId="974"/>
    <cellStyle name="_Maincode 6 5 2" xfId="29305"/>
    <cellStyle name="_Maincode 6 6" xfId="1007"/>
    <cellStyle name="_Maincode 6 6 2" xfId="29338"/>
    <cellStyle name="_Maincode 6 7" xfId="1093"/>
    <cellStyle name="_Maincode 6 7 2" xfId="29424"/>
    <cellStyle name="_Maincode 6 8" xfId="1174"/>
    <cellStyle name="_Maincode 6 8 2" xfId="29505"/>
    <cellStyle name="_Maincode 6 9" xfId="1313"/>
    <cellStyle name="_Maincode 6 9 2" xfId="29644"/>
    <cellStyle name="_Maincode 7" xfId="440"/>
    <cellStyle name="_Maincode 7 2" xfId="719"/>
    <cellStyle name="_Maincode 7 2 2" xfId="29050"/>
    <cellStyle name="_Maincode 7 3" xfId="845"/>
    <cellStyle name="_Maincode 7 3 2" xfId="29176"/>
    <cellStyle name="_Maincode 7 4" xfId="834"/>
    <cellStyle name="_Maincode 7 4 2" xfId="29165"/>
    <cellStyle name="_Maincode 7 5" xfId="830"/>
    <cellStyle name="_Maincode 7 5 2" xfId="29161"/>
    <cellStyle name="_Maincode 7 6" xfId="1490"/>
    <cellStyle name="_Maincode 7 6 2" xfId="29820"/>
    <cellStyle name="_Maincode 7 7" xfId="28781"/>
    <cellStyle name="_Maincode 8" xfId="441"/>
    <cellStyle name="_Maincode 8 2" xfId="526"/>
    <cellStyle name="_Maincode 8 2 2" xfId="28865"/>
    <cellStyle name="_Maincode 8 3" xfId="900"/>
    <cellStyle name="_Maincode 8 3 2" xfId="29231"/>
    <cellStyle name="_Maincode 8 4" xfId="801"/>
    <cellStyle name="_Maincode 8 4 2" xfId="29132"/>
    <cellStyle name="_Maincode 8 5" xfId="985"/>
    <cellStyle name="_Maincode 8 5 2" xfId="29316"/>
    <cellStyle name="_Maincode 8 6" xfId="1540"/>
    <cellStyle name="_Maincode 8 6 2" xfId="29870"/>
    <cellStyle name="_Maincode 8 7" xfId="28782"/>
    <cellStyle name="_Maincode 9" xfId="442"/>
    <cellStyle name="_Maincode 9 2" xfId="525"/>
    <cellStyle name="_Maincode 9 2 2" xfId="28864"/>
    <cellStyle name="_Maincode 9 3" xfId="919"/>
    <cellStyle name="_Maincode 9 3 2" xfId="29250"/>
    <cellStyle name="_Maincode 9 4" xfId="820"/>
    <cellStyle name="_Maincode 9 4 2" xfId="29151"/>
    <cellStyle name="_Maincode 9 5" xfId="982"/>
    <cellStyle name="_Maincode 9 5 2" xfId="29313"/>
    <cellStyle name="_Maincode 9 6" xfId="1552"/>
    <cellStyle name="_Maincode 9 6 2" xfId="29882"/>
    <cellStyle name="_Maincode 9 7" xfId="28783"/>
    <cellStyle name="_Maincode_PPY" xfId="108"/>
    <cellStyle name="_Maincode_PPY 10" xfId="303"/>
    <cellStyle name="_Maincode_PPY 10 2" xfId="28652"/>
    <cellStyle name="_Maincode_PPY 11" xfId="225"/>
    <cellStyle name="_Maincode_PPY 11 2" xfId="28582"/>
    <cellStyle name="_Maincode_PPY 12" xfId="28486"/>
    <cellStyle name="_Maincode_PPY 13" xfId="56777"/>
    <cellStyle name="_Maincode_PPY 2" xfId="689"/>
    <cellStyle name="_Maincode_PPY 2 2" xfId="29020"/>
    <cellStyle name="_Maincode_PPY 3" xfId="773"/>
    <cellStyle name="_Maincode_PPY 3 2" xfId="29104"/>
    <cellStyle name="_Maincode_PPY 4" xfId="1065"/>
    <cellStyle name="_Maincode_PPY 4 2" xfId="29396"/>
    <cellStyle name="_Maincode_PPY 5" xfId="1151"/>
    <cellStyle name="_Maincode_PPY 5 2" xfId="29482"/>
    <cellStyle name="_Maincode_PPY 6" xfId="1285"/>
    <cellStyle name="_Maincode_PPY 6 2" xfId="29616"/>
    <cellStyle name="_Maincode_PPY 7" xfId="1371"/>
    <cellStyle name="_Maincode_PPY 7 2" xfId="29702"/>
    <cellStyle name="_Maincode_PPY 8" xfId="1579"/>
    <cellStyle name="_Maincode_PPY 8 2" xfId="29908"/>
    <cellStyle name="_Maincode_PPY 9" xfId="1534"/>
    <cellStyle name="_Maincode_PPY 9 2" xfId="29864"/>
    <cellStyle name="_Maincode_PY" xfId="107"/>
    <cellStyle name="_Maincode_PY 10" xfId="1284"/>
    <cellStyle name="_Maincode_PY 10 2" xfId="29615"/>
    <cellStyle name="_Maincode_PY 11" xfId="1370"/>
    <cellStyle name="_Maincode_PY 11 2" xfId="29701"/>
    <cellStyle name="_Maincode_PY 12" xfId="1582"/>
    <cellStyle name="_Maincode_PY 12 2" xfId="29911"/>
    <cellStyle name="_Maincode_PY 13" xfId="1535"/>
    <cellStyle name="_Maincode_PY 13 2" xfId="29865"/>
    <cellStyle name="_Maincode_PY 14" xfId="1478"/>
    <cellStyle name="_Maincode_PY 14 2" xfId="29808"/>
    <cellStyle name="_Maincode_PY 15" xfId="1476"/>
    <cellStyle name="_Maincode_PY 15 2" xfId="29806"/>
    <cellStyle name="_Maincode_PY 16" xfId="266"/>
    <cellStyle name="_Maincode_PY 16 2" xfId="28615"/>
    <cellStyle name="_Maincode_PY 17" xfId="224"/>
    <cellStyle name="_Maincode_PY 17 2" xfId="28581"/>
    <cellStyle name="_Maincode_PY 18" xfId="28485"/>
    <cellStyle name="_Maincode_PY 19" xfId="56776"/>
    <cellStyle name="_Maincode_PY 2" xfId="565"/>
    <cellStyle name="_Maincode_PY 2 2" xfId="28896"/>
    <cellStyle name="_Maincode_PY 3" xfId="665"/>
    <cellStyle name="_Maincode_PY 3 2" xfId="28996"/>
    <cellStyle name="_Maincode_PY 4" xfId="772"/>
    <cellStyle name="_Maincode_PY 4 2" xfId="29103"/>
    <cellStyle name="_Maincode_PY 5" xfId="467"/>
    <cellStyle name="_Maincode_PY 5 2" xfId="28808"/>
    <cellStyle name="_Maincode_PY 6" xfId="1064"/>
    <cellStyle name="_Maincode_PY 6 2" xfId="29395"/>
    <cellStyle name="_Maincode_PY 7" xfId="1150"/>
    <cellStyle name="_Maincode_PY 7 2" xfId="29481"/>
    <cellStyle name="_Maincode_PY 8" xfId="1220"/>
    <cellStyle name="_Maincode_PY 8 2" xfId="29551"/>
    <cellStyle name="_Maincode_PY 9" xfId="1224"/>
    <cellStyle name="_Maincode_PY 9 2" xfId="29555"/>
    <cellStyle name="_No_Input" xfId="18"/>
    <cellStyle name="_No_Input 10" xfId="824"/>
    <cellStyle name="_No_Input 10 2" xfId="29155"/>
    <cellStyle name="_No_Input 11" xfId="1226"/>
    <cellStyle name="_No_Input 11 2" xfId="29557"/>
    <cellStyle name="_No_Input 12" xfId="1232"/>
    <cellStyle name="_No_Input 12 2" xfId="29563"/>
    <cellStyle name="_No_Input 13" xfId="1455"/>
    <cellStyle name="_No_Input 13 2" xfId="29785"/>
    <cellStyle name="_No_Input 14" xfId="1477"/>
    <cellStyle name="_No_Input 14 2" xfId="29807"/>
    <cellStyle name="_No_Input 15" xfId="269"/>
    <cellStyle name="_No_Input 15 2" xfId="28618"/>
    <cellStyle name="_No_Input 16" xfId="171"/>
    <cellStyle name="_No_Input 16 2" xfId="28535"/>
    <cellStyle name="_No_Input 2" xfId="239"/>
    <cellStyle name="_No_Input 2 10" xfId="1506"/>
    <cellStyle name="_No_Input 2 10 2" xfId="29836"/>
    <cellStyle name="_No_Input 2 11" xfId="304"/>
    <cellStyle name="_No_Input 2 11 2" xfId="28653"/>
    <cellStyle name="_No_Input 2 12" xfId="28591"/>
    <cellStyle name="_No_Input 2 2" xfId="575"/>
    <cellStyle name="_No_Input 2 2 2" xfId="706"/>
    <cellStyle name="_No_Input 2 2 2 2" xfId="29037"/>
    <cellStyle name="_No_Input 2 2 3" xfId="771"/>
    <cellStyle name="_No_Input 2 2 3 2" xfId="29102"/>
    <cellStyle name="_No_Input 2 2 4" xfId="28906"/>
    <cellStyle name="_No_Input 2 3" xfId="968"/>
    <cellStyle name="_No_Input 2 3 2" xfId="29299"/>
    <cellStyle name="_No_Input 2 4" xfId="980"/>
    <cellStyle name="_No_Input 2 4 2" xfId="29311"/>
    <cellStyle name="_No_Input 2 5" xfId="1001"/>
    <cellStyle name="_No_Input 2 5 2" xfId="29332"/>
    <cellStyle name="_No_Input 2 6" xfId="1074"/>
    <cellStyle name="_No_Input 2 6 2" xfId="29405"/>
    <cellStyle name="_No_Input 2 7" xfId="1158"/>
    <cellStyle name="_No_Input 2 7 2" xfId="29489"/>
    <cellStyle name="_No_Input 2 8" xfId="1294"/>
    <cellStyle name="_No_Input 2 8 2" xfId="29625"/>
    <cellStyle name="_No_Input 2 9" xfId="1551"/>
    <cellStyle name="_No_Input 2 9 2" xfId="29881"/>
    <cellStyle name="_No_Input 3" xfId="305"/>
    <cellStyle name="_No_Input 3 10" xfId="1498"/>
    <cellStyle name="_No_Input 3 10 2" xfId="29828"/>
    <cellStyle name="_No_Input 3 11" xfId="1474"/>
    <cellStyle name="_No_Input 3 11 2" xfId="29804"/>
    <cellStyle name="_No_Input 3 12" xfId="28654"/>
    <cellStyle name="_No_Input 3 2" xfId="589"/>
    <cellStyle name="_No_Input 3 2 2" xfId="718"/>
    <cellStyle name="_No_Input 3 2 2 2" xfId="29049"/>
    <cellStyle name="_No_Input 3 2 3" xfId="775"/>
    <cellStyle name="_No_Input 3 2 3 2" xfId="29106"/>
    <cellStyle name="_No_Input 3 2 4" xfId="28920"/>
    <cellStyle name="_No_Input 3 3" xfId="970"/>
    <cellStyle name="_No_Input 3 3 2" xfId="29301"/>
    <cellStyle name="_No_Input 3 4" xfId="956"/>
    <cellStyle name="_No_Input 3 4 2" xfId="29287"/>
    <cellStyle name="_No_Input 3 5" xfId="1004"/>
    <cellStyle name="_No_Input 3 5 2" xfId="29335"/>
    <cellStyle name="_No_Input 3 6" xfId="1088"/>
    <cellStyle name="_No_Input 3 6 2" xfId="29419"/>
    <cellStyle name="_No_Input 3 7" xfId="1169"/>
    <cellStyle name="_No_Input 3 7 2" xfId="29500"/>
    <cellStyle name="_No_Input 3 8" xfId="1308"/>
    <cellStyle name="_No_Input 3 8 2" xfId="29639"/>
    <cellStyle name="_No_Input 3 9" xfId="1555"/>
    <cellStyle name="_No_Input 3 9 2" xfId="29885"/>
    <cellStyle name="_No_Input 4" xfId="306"/>
    <cellStyle name="_No_Input 4 10" xfId="1503"/>
    <cellStyle name="_No_Input 4 10 2" xfId="29833"/>
    <cellStyle name="_No_Input 4 11" xfId="1473"/>
    <cellStyle name="_No_Input 4 11 2" xfId="29803"/>
    <cellStyle name="_No_Input 4 12" xfId="28655"/>
    <cellStyle name="_No_Input 4 2" xfId="606"/>
    <cellStyle name="_No_Input 4 2 2" xfId="733"/>
    <cellStyle name="_No_Input 4 2 2 2" xfId="29064"/>
    <cellStyle name="_No_Input 4 2 3" xfId="515"/>
    <cellStyle name="_No_Input 4 2 3 2" xfId="28854"/>
    <cellStyle name="_No_Input 4 2 4" xfId="28937"/>
    <cellStyle name="_No_Input 4 3" xfId="963"/>
    <cellStyle name="_No_Input 4 3 2" xfId="29294"/>
    <cellStyle name="_No_Input 4 4" xfId="811"/>
    <cellStyle name="_No_Input 4 4 2" xfId="29142"/>
    <cellStyle name="_No_Input 4 5" xfId="996"/>
    <cellStyle name="_No_Input 4 5 2" xfId="29327"/>
    <cellStyle name="_No_Input 4 6" xfId="1113"/>
    <cellStyle name="_No_Input 4 6 2" xfId="29444"/>
    <cellStyle name="_No_Input 4 7" xfId="1185"/>
    <cellStyle name="_No_Input 4 7 2" xfId="29516"/>
    <cellStyle name="_No_Input 4 8" xfId="1333"/>
    <cellStyle name="_No_Input 4 8 2" xfId="29664"/>
    <cellStyle name="_No_Input 4 9" xfId="1539"/>
    <cellStyle name="_No_Input 4 9 2" xfId="29869"/>
    <cellStyle name="_No_Input 5" xfId="307"/>
    <cellStyle name="_No_Input 5 10" xfId="1567"/>
    <cellStyle name="_No_Input 5 10 2" xfId="29896"/>
    <cellStyle name="_No_Input 5 11" xfId="28656"/>
    <cellStyle name="_No_Input 5 2" xfId="592"/>
    <cellStyle name="_No_Input 5 2 2" xfId="720"/>
    <cellStyle name="_No_Input 5 2 2 2" xfId="29051"/>
    <cellStyle name="_No_Input 5 2 3" xfId="685"/>
    <cellStyle name="_No_Input 5 2 3 2" xfId="29016"/>
    <cellStyle name="_No_Input 5 2 4" xfId="28923"/>
    <cellStyle name="_No_Input 5 3" xfId="971"/>
    <cellStyle name="_No_Input 5 3 2" xfId="29302"/>
    <cellStyle name="_No_Input 5 4" xfId="810"/>
    <cellStyle name="_No_Input 5 4 2" xfId="29141"/>
    <cellStyle name="_No_Input 5 5" xfId="1005"/>
    <cellStyle name="_No_Input 5 5 2" xfId="29336"/>
    <cellStyle name="_No_Input 5 6" xfId="1091"/>
    <cellStyle name="_No_Input 5 6 2" xfId="29422"/>
    <cellStyle name="_No_Input 5 7" xfId="1172"/>
    <cellStyle name="_No_Input 5 7 2" xfId="29503"/>
    <cellStyle name="_No_Input 5 8" xfId="1311"/>
    <cellStyle name="_No_Input 5 8 2" xfId="29642"/>
    <cellStyle name="_No_Input 5 9" xfId="1557"/>
    <cellStyle name="_No_Input 5 9 2" xfId="29887"/>
    <cellStyle name="_No_Input 6" xfId="413"/>
    <cellStyle name="_No_Input 6 10" xfId="28754"/>
    <cellStyle name="_No_Input 6 2" xfId="684"/>
    <cellStyle name="_No_Input 6 2 2" xfId="29015"/>
    <cellStyle name="_No_Input 6 3" xfId="738"/>
    <cellStyle name="_No_Input 6 3 2" xfId="29069"/>
    <cellStyle name="_No_Input 6 4" xfId="975"/>
    <cellStyle name="_No_Input 6 4 2" xfId="29306"/>
    <cellStyle name="_No_Input 6 5" xfId="964"/>
    <cellStyle name="_No_Input 6 5 2" xfId="29295"/>
    <cellStyle name="_No_Input 6 6" xfId="1008"/>
    <cellStyle name="_No_Input 6 6 2" xfId="29339"/>
    <cellStyle name="_No_Input 6 7" xfId="1575"/>
    <cellStyle name="_No_Input 6 7 2" xfId="29904"/>
    <cellStyle name="_No_Input 6 8" xfId="1593"/>
    <cellStyle name="_No_Input 6 8 2" xfId="29922"/>
    <cellStyle name="_No_Input 6 9" xfId="1453"/>
    <cellStyle name="_No_Input 6 9 2" xfId="29783"/>
    <cellStyle name="_No_Input 7" xfId="414"/>
    <cellStyle name="_No_Input 7 10" xfId="28755"/>
    <cellStyle name="_No_Input 7 2" xfId="667"/>
    <cellStyle name="_No_Input 7 2 2" xfId="28998"/>
    <cellStyle name="_No_Input 7 3" xfId="776"/>
    <cellStyle name="_No_Input 7 3 2" xfId="29107"/>
    <cellStyle name="_No_Input 7 4" xfId="960"/>
    <cellStyle name="_No_Input 7 4 2" xfId="29291"/>
    <cellStyle name="_No_Input 7 5" xfId="815"/>
    <cellStyle name="_No_Input 7 5 2" xfId="29146"/>
    <cellStyle name="_No_Input 7 6" xfId="987"/>
    <cellStyle name="_No_Input 7 6 2" xfId="29318"/>
    <cellStyle name="_No_Input 7 7" xfId="1518"/>
    <cellStyle name="_No_Input 7 7 2" xfId="29848"/>
    <cellStyle name="_No_Input 7 8" xfId="1444"/>
    <cellStyle name="_No_Input 7 8 2" xfId="29774"/>
    <cellStyle name="_No_Input 7 9" xfId="1450"/>
    <cellStyle name="_No_Input 7 9 2" xfId="29780"/>
    <cellStyle name="_No_Input 8" xfId="959"/>
    <cellStyle name="_No_Input 8 2" xfId="29290"/>
    <cellStyle name="_No_Input 9" xfId="826"/>
    <cellStyle name="_No_Input 9 2" xfId="29157"/>
    <cellStyle name="_Note" xfId="24"/>
    <cellStyle name="_Populated" xfId="110"/>
    <cellStyle name="_Populated 2" xfId="28487"/>
    <cellStyle name="_Populated 3" xfId="56778"/>
    <cellStyle name="_Subcode" xfId="21"/>
    <cellStyle name="_Subcode 10" xfId="559"/>
    <cellStyle name="_Subcode 10 2" xfId="28890"/>
    <cellStyle name="_Subcode 11" xfId="781"/>
    <cellStyle name="_Subcode 11 2" xfId="29112"/>
    <cellStyle name="_Subcode 12" xfId="947"/>
    <cellStyle name="_Subcode 12 2" xfId="29278"/>
    <cellStyle name="_Subcode 13" xfId="961"/>
    <cellStyle name="_Subcode 13 2" xfId="29292"/>
    <cellStyle name="_Subcode 14" xfId="979"/>
    <cellStyle name="_Subcode 14 2" xfId="29310"/>
    <cellStyle name="_Subcode 15" xfId="981"/>
    <cellStyle name="_Subcode 15 2" xfId="29312"/>
    <cellStyle name="_Subcode 16" xfId="1012"/>
    <cellStyle name="_Subcode 16 2" xfId="29343"/>
    <cellStyle name="_Subcode 17" xfId="1013"/>
    <cellStyle name="_Subcode 17 2" xfId="29344"/>
    <cellStyle name="_Subcode 18" xfId="1221"/>
    <cellStyle name="_Subcode 18 2" xfId="29552"/>
    <cellStyle name="_Subcode 19" xfId="1225"/>
    <cellStyle name="_Subcode 19 2" xfId="29556"/>
    <cellStyle name="_Subcode 2" xfId="242"/>
    <cellStyle name="_Subcode 2 10" xfId="992"/>
    <cellStyle name="_Subcode 2 10 2" xfId="29323"/>
    <cellStyle name="_Subcode 2 11" xfId="1076"/>
    <cellStyle name="_Subcode 2 11 2" xfId="29407"/>
    <cellStyle name="_Subcode 2 12" xfId="1160"/>
    <cellStyle name="_Subcode 2 12 2" xfId="29491"/>
    <cellStyle name="_Subcode 2 13" xfId="1296"/>
    <cellStyle name="_Subcode 2 13 2" xfId="29627"/>
    <cellStyle name="_Subcode 2 14" xfId="1379"/>
    <cellStyle name="_Subcode 2 14 2" xfId="29710"/>
    <cellStyle name="_Subcode 2 15" xfId="1550"/>
    <cellStyle name="_Subcode 2 15 2" xfId="29880"/>
    <cellStyle name="_Subcode 2 16" xfId="308"/>
    <cellStyle name="_Subcode 2 16 2" xfId="28657"/>
    <cellStyle name="_Subcode 2 17" xfId="28593"/>
    <cellStyle name="_Subcode 2 2" xfId="578"/>
    <cellStyle name="_Subcode 2 2 2" xfId="708"/>
    <cellStyle name="_Subcode 2 2 2 2" xfId="29039"/>
    <cellStyle name="_Subcode 2 2 3" xfId="661"/>
    <cellStyle name="_Subcode 2 2 3 2" xfId="28992"/>
    <cellStyle name="_Subcode 2 2 4" xfId="28909"/>
    <cellStyle name="_Subcode 2 3" xfId="445"/>
    <cellStyle name="_Subcode 2 3 2" xfId="28786"/>
    <cellStyle name="_Subcode 2 4" xfId="690"/>
    <cellStyle name="_Subcode 2 4 2" xfId="29021"/>
    <cellStyle name="_Subcode 2 5" xfId="917"/>
    <cellStyle name="_Subcode 2 5 2" xfId="29248"/>
    <cellStyle name="_Subcode 2 6" xfId="949"/>
    <cellStyle name="_Subcode 2 6 2" xfId="29280"/>
    <cellStyle name="_Subcode 2 7" xfId="967"/>
    <cellStyle name="_Subcode 2 7 2" xfId="29298"/>
    <cellStyle name="_Subcode 2 8" xfId="807"/>
    <cellStyle name="_Subcode 2 8 2" xfId="29138"/>
    <cellStyle name="_Subcode 2 9" xfId="1000"/>
    <cellStyle name="_Subcode 2 9 2" xfId="29331"/>
    <cellStyle name="_Subcode 20" xfId="1234"/>
    <cellStyle name="_Subcode 20 2" xfId="29565"/>
    <cellStyle name="_Subcode 21" xfId="1580"/>
    <cellStyle name="_Subcode 21 2" xfId="29909"/>
    <cellStyle name="_Subcode 22" xfId="267"/>
    <cellStyle name="_Subcode 22 2" xfId="28616"/>
    <cellStyle name="_Subcode 23" xfId="174"/>
    <cellStyle name="_Subcode 23 2" xfId="28537"/>
    <cellStyle name="_Subcode 24" xfId="28446"/>
    <cellStyle name="_Subcode 3" xfId="235"/>
    <cellStyle name="_Subcode 3 10" xfId="1559"/>
    <cellStyle name="_Subcode 3 10 2" xfId="29889"/>
    <cellStyle name="_Subcode 3 11" xfId="309"/>
    <cellStyle name="_Subcode 3 11 2" xfId="28658"/>
    <cellStyle name="_Subcode 3 12" xfId="28588"/>
    <cellStyle name="_Subcode 3 2" xfId="573"/>
    <cellStyle name="_Subcode 3 2 2" xfId="466"/>
    <cellStyle name="_Subcode 3 2 2 2" xfId="28807"/>
    <cellStyle name="_Subcode 3 2 3" xfId="28904"/>
    <cellStyle name="_Subcode 3 3" xfId="446"/>
    <cellStyle name="_Subcode 3 3 2" xfId="28787"/>
    <cellStyle name="_Subcode 3 4" xfId="753"/>
    <cellStyle name="_Subcode 3 4 2" xfId="29084"/>
    <cellStyle name="_Subcode 3 5" xfId="925"/>
    <cellStyle name="_Subcode 3 5 2" xfId="29256"/>
    <cellStyle name="_Subcode 3 6" xfId="1071"/>
    <cellStyle name="_Subcode 3 6 2" xfId="29402"/>
    <cellStyle name="_Subcode 3 7" xfId="1157"/>
    <cellStyle name="_Subcode 3 7 2" xfId="29488"/>
    <cellStyle name="_Subcode 3 8" xfId="1291"/>
    <cellStyle name="_Subcode 3 8 2" xfId="29622"/>
    <cellStyle name="_Subcode 3 9" xfId="1377"/>
    <cellStyle name="_Subcode 3 9 2" xfId="29708"/>
    <cellStyle name="_Subcode 4" xfId="310"/>
    <cellStyle name="_Subcode 4 10" xfId="28659"/>
    <cellStyle name="_Subcode 4 2" xfId="607"/>
    <cellStyle name="_Subcode 4 2 2" xfId="508"/>
    <cellStyle name="_Subcode 4 2 2 2" xfId="28848"/>
    <cellStyle name="_Subcode 4 2 3" xfId="28938"/>
    <cellStyle name="_Subcode 4 3" xfId="447"/>
    <cellStyle name="_Subcode 4 3 2" xfId="28788"/>
    <cellStyle name="_Subcode 4 4" xfId="519"/>
    <cellStyle name="_Subcode 4 4 2" xfId="28858"/>
    <cellStyle name="_Subcode 4 5" xfId="922"/>
    <cellStyle name="_Subcode 4 5 2" xfId="29253"/>
    <cellStyle name="_Subcode 4 6" xfId="1114"/>
    <cellStyle name="_Subcode 4 6 2" xfId="29445"/>
    <cellStyle name="_Subcode 4 7" xfId="1186"/>
    <cellStyle name="_Subcode 4 7 2" xfId="29517"/>
    <cellStyle name="_Subcode 4 8" xfId="1334"/>
    <cellStyle name="_Subcode 4 8 2" xfId="29665"/>
    <cellStyle name="_Subcode 4 9" xfId="1402"/>
    <cellStyle name="_Subcode 4 9 2" xfId="29733"/>
    <cellStyle name="_Subcode 5" xfId="311"/>
    <cellStyle name="_Subcode 5 10" xfId="28660"/>
    <cellStyle name="_Subcode 5 2" xfId="571"/>
    <cellStyle name="_Subcode 5 2 2" xfId="727"/>
    <cellStyle name="_Subcode 5 2 2 2" xfId="29058"/>
    <cellStyle name="_Subcode 5 2 3" xfId="28902"/>
    <cellStyle name="_Subcode 5 3" xfId="448"/>
    <cellStyle name="_Subcode 5 3 2" xfId="28789"/>
    <cellStyle name="_Subcode 5 4" xfId="419"/>
    <cellStyle name="_Subcode 5 4 2" xfId="28760"/>
    <cellStyle name="_Subcode 5 5" xfId="905"/>
    <cellStyle name="_Subcode 5 5 2" xfId="29236"/>
    <cellStyle name="_Subcode 5 6" xfId="1069"/>
    <cellStyle name="_Subcode 5 6 2" xfId="29400"/>
    <cellStyle name="_Subcode 5 7" xfId="1155"/>
    <cellStyle name="_Subcode 5 7 2" xfId="29486"/>
    <cellStyle name="_Subcode 5 8" xfId="1289"/>
    <cellStyle name="_Subcode 5 8 2" xfId="29620"/>
    <cellStyle name="_Subcode 5 9" xfId="1375"/>
    <cellStyle name="_Subcode 5 9 2" xfId="29706"/>
    <cellStyle name="_Subcode 6" xfId="312"/>
    <cellStyle name="_Subcode 6 10" xfId="28661"/>
    <cellStyle name="_Subcode 6 2" xfId="608"/>
    <cellStyle name="_Subcode 6 2 2" xfId="454"/>
    <cellStyle name="_Subcode 6 2 2 2" xfId="28795"/>
    <cellStyle name="_Subcode 6 2 3" xfId="28939"/>
    <cellStyle name="_Subcode 6 3" xfId="449"/>
    <cellStyle name="_Subcode 6 3 2" xfId="28790"/>
    <cellStyle name="_Subcode 6 4" xfId="680"/>
    <cellStyle name="_Subcode 6 4 2" xfId="29011"/>
    <cellStyle name="_Subcode 6 5" xfId="906"/>
    <cellStyle name="_Subcode 6 5 2" xfId="29237"/>
    <cellStyle name="_Subcode 6 6" xfId="1115"/>
    <cellStyle name="_Subcode 6 6 2" xfId="29446"/>
    <cellStyle name="_Subcode 6 7" xfId="1187"/>
    <cellStyle name="_Subcode 6 7 2" xfId="29518"/>
    <cellStyle name="_Subcode 6 8" xfId="1335"/>
    <cellStyle name="_Subcode 6 8 2" xfId="29666"/>
    <cellStyle name="_Subcode 6 9" xfId="1403"/>
    <cellStyle name="_Subcode 6 9 2" xfId="29734"/>
    <cellStyle name="_Subcode 7" xfId="450"/>
    <cellStyle name="_Subcode 7 2" xfId="693"/>
    <cellStyle name="_Subcode 7 2 2" xfId="29024"/>
    <cellStyle name="_Subcode 7 3" xfId="908"/>
    <cellStyle name="_Subcode 7 3 2" xfId="29239"/>
    <cellStyle name="_Subcode 7 4" xfId="1544"/>
    <cellStyle name="_Subcode 7 4 2" xfId="29874"/>
    <cellStyle name="_Subcode 7 5" xfId="28791"/>
    <cellStyle name="_Subcode 8" xfId="444"/>
    <cellStyle name="_Subcode 8 2" xfId="28785"/>
    <cellStyle name="_Subcode 9" xfId="749"/>
    <cellStyle name="_Subcode 9 2" xfId="29080"/>
    <cellStyle name="_TextEntry" xfId="17"/>
    <cellStyle name="0,0_x000d__x000a_NA_x000d__x000a_" xfId="9"/>
    <cellStyle name="BusWHead" xfId="153"/>
    <cellStyle name="BusWTot" xfId="162"/>
    <cellStyle name="Calc" xfId="30"/>
    <cellStyle name="Calc - Blue" xfId="31"/>
    <cellStyle name="Calc - Feed" xfId="1595"/>
    <cellStyle name="Calc - Green" xfId="1564"/>
    <cellStyle name="Calc - Grey" xfId="32"/>
    <cellStyle name="Calc - White" xfId="33"/>
    <cellStyle name="Calculated Field" xfId="34"/>
    <cellStyle name="Check Cell" xfId="29" builtinId="23" hidden="1"/>
    <cellStyle name="Check Cell" xfId="66" builtinId="23" hidden="1"/>
    <cellStyle name="Check Cell" xfId="73" builtinId="23" hidden="1"/>
    <cellStyle name="Check Cell" xfId="74" builtinId="23" hidden="1"/>
    <cellStyle name="CodeHeading" xfId="35"/>
    <cellStyle name="ColHeader" xfId="313"/>
    <cellStyle name="ColHeader 10" xfId="456"/>
    <cellStyle name="ColHeader 10 10" xfId="1529"/>
    <cellStyle name="ColHeader 10 10 2" xfId="29859"/>
    <cellStyle name="ColHeader 10 11" xfId="1472"/>
    <cellStyle name="ColHeader 10 11 2" xfId="29802"/>
    <cellStyle name="ColHeader 10 12" xfId="1542"/>
    <cellStyle name="ColHeader 10 12 2" xfId="29872"/>
    <cellStyle name="ColHeader 10 13" xfId="1507"/>
    <cellStyle name="ColHeader 10 13 2" xfId="29837"/>
    <cellStyle name="ColHeader 10 14" xfId="1516"/>
    <cellStyle name="ColHeader 10 14 2" xfId="29846"/>
    <cellStyle name="ColHeader 10 15" xfId="1546"/>
    <cellStyle name="ColHeader 10 15 2" xfId="29876"/>
    <cellStyle name="ColHeader 10 16" xfId="1533"/>
    <cellStyle name="ColHeader 10 16 2" xfId="29863"/>
    <cellStyle name="ColHeader 10 17" xfId="1589"/>
    <cellStyle name="ColHeader 10 17 2" xfId="29918"/>
    <cellStyle name="ColHeader 10 18" xfId="1452"/>
    <cellStyle name="ColHeader 10 18 2" xfId="29782"/>
    <cellStyle name="ColHeader 10 19" xfId="28797"/>
    <cellStyle name="ColHeader 10 2" xfId="703"/>
    <cellStyle name="ColHeader 10 2 10" xfId="1464"/>
    <cellStyle name="ColHeader 10 2 10 2" xfId="29794"/>
    <cellStyle name="ColHeader 10 2 11" xfId="1437"/>
    <cellStyle name="ColHeader 10 2 11 2" xfId="29768"/>
    <cellStyle name="ColHeader 10 2 12" xfId="1578"/>
    <cellStyle name="ColHeader 10 2 12 2" xfId="29907"/>
    <cellStyle name="ColHeader 10 2 13" xfId="1522"/>
    <cellStyle name="ColHeader 10 2 13 2" xfId="29852"/>
    <cellStyle name="ColHeader 10 2 14" xfId="1456"/>
    <cellStyle name="ColHeader 10 2 14 2" xfId="29786"/>
    <cellStyle name="ColHeader 10 2 15" xfId="29034"/>
    <cellStyle name="ColHeader 10 2 2" xfId="1588"/>
    <cellStyle name="ColHeader 10 2 2 10" xfId="1505"/>
    <cellStyle name="ColHeader 10 2 2 10 2" xfId="29835"/>
    <cellStyle name="ColHeader 10 2 2 11" xfId="29917"/>
    <cellStyle name="ColHeader 10 2 2 2" xfId="1501"/>
    <cellStyle name="ColHeader 10 2 2 2 10" xfId="1585"/>
    <cellStyle name="ColHeader 10 2 2 2 10 2" xfId="29914"/>
    <cellStyle name="ColHeader 10 2 2 2 11" xfId="29831"/>
    <cellStyle name="ColHeader 10 2 2 2 2" xfId="1587"/>
    <cellStyle name="ColHeader 10 2 2 2 2 2" xfId="29916"/>
    <cellStyle name="ColHeader 10 2 2 2 3" xfId="1480"/>
    <cellStyle name="ColHeader 10 2 2 2 3 2" xfId="29810"/>
    <cellStyle name="ColHeader 10 2 2 2 4" xfId="1584"/>
    <cellStyle name="ColHeader 10 2 2 2 4 2" xfId="29913"/>
    <cellStyle name="ColHeader 10 2 2 2 5" xfId="1548"/>
    <cellStyle name="ColHeader 10 2 2 2 5 2" xfId="29878"/>
    <cellStyle name="ColHeader 10 2 2 2 6" xfId="1574"/>
    <cellStyle name="ColHeader 10 2 2 2 6 2" xfId="29903"/>
    <cellStyle name="ColHeader 10 2 2 2 7" xfId="1442"/>
    <cellStyle name="ColHeader 10 2 2 2 7 2" xfId="29772"/>
    <cellStyle name="ColHeader 10 2 2 2 8" xfId="1471"/>
    <cellStyle name="ColHeader 10 2 2 2 8 2" xfId="29801"/>
    <cellStyle name="ColHeader 10 2 2 2 9" xfId="1466"/>
    <cellStyle name="ColHeader 10 2 2 2 9 2" xfId="29796"/>
    <cellStyle name="ColHeader 10 2 2 3" xfId="1592"/>
    <cellStyle name="ColHeader 10 2 2 3 10" xfId="1440"/>
    <cellStyle name="ColHeader 10 2 2 3 10 2" xfId="29770"/>
    <cellStyle name="ColHeader 10 2 2 3 11" xfId="29921"/>
    <cellStyle name="ColHeader 10 2 2 3 2" xfId="1504"/>
    <cellStyle name="ColHeader 10 2 2 3 2 2" xfId="29834"/>
    <cellStyle name="ColHeader 10 2 2 3 3" xfId="1558"/>
    <cellStyle name="ColHeader 10 2 2 3 3 2" xfId="29888"/>
    <cellStyle name="ColHeader 10 2 2 3 4" xfId="1441"/>
    <cellStyle name="ColHeader 10 2 2 3 4 2" xfId="29771"/>
    <cellStyle name="ColHeader 10 2 2 3 5" xfId="1591"/>
    <cellStyle name="ColHeader 10 2 2 3 5 2" xfId="29920"/>
    <cellStyle name="ColHeader 10 2 2 3 6" xfId="1461"/>
    <cellStyle name="ColHeader 10 2 2 3 6 2" xfId="29791"/>
    <cellStyle name="ColHeader 10 2 2 3 7" xfId="1446"/>
    <cellStyle name="ColHeader 10 2 2 3 7 2" xfId="29776"/>
    <cellStyle name="ColHeader 10 2 2 3 8" xfId="1468"/>
    <cellStyle name="ColHeader 10 2 2 3 8 2" xfId="29798"/>
    <cellStyle name="ColHeader 10 2 2 3 9" xfId="1451"/>
    <cellStyle name="ColHeader 10 2 2 3 9 2" xfId="29781"/>
    <cellStyle name="ColHeader 10 2 2 4" xfId="1439"/>
    <cellStyle name="ColHeader 10 2 2 4 2" xfId="29769"/>
    <cellStyle name="ColHeader 10 2 2 5" xfId="1443"/>
    <cellStyle name="ColHeader 10 2 2 5 2" xfId="29773"/>
    <cellStyle name="ColHeader 10 2 2 6" xfId="1590"/>
    <cellStyle name="ColHeader 10 2 2 6 2" xfId="29919"/>
    <cellStyle name="ColHeader 10 2 2 7" xfId="1581"/>
    <cellStyle name="ColHeader 10 2 2 7 2" xfId="29910"/>
    <cellStyle name="ColHeader 10 2 2 8" xfId="1510"/>
    <cellStyle name="ColHeader 10 2 2 8 2" xfId="29840"/>
    <cellStyle name="ColHeader 10 2 2 9" xfId="1525"/>
    <cellStyle name="ColHeader 10 2 2 9 2" xfId="29855"/>
    <cellStyle name="ColHeader 10 2 3" xfId="1561"/>
    <cellStyle name="ColHeader 10 2 3 10" xfId="1457"/>
    <cellStyle name="ColHeader 10 2 3 10 2" xfId="29787"/>
    <cellStyle name="ColHeader 10 2 3 11" xfId="29891"/>
    <cellStyle name="ColHeader 10 2 3 2" xfId="1528"/>
    <cellStyle name="ColHeader 10 2 3 2 10" xfId="1530"/>
    <cellStyle name="ColHeader 10 2 3 2 10 2" xfId="29860"/>
    <cellStyle name="ColHeader 10 2 3 2 11" xfId="29858"/>
    <cellStyle name="ColHeader 10 2 3 2 2" xfId="1586"/>
    <cellStyle name="ColHeader 10 2 3 2 2 2" xfId="29915"/>
    <cellStyle name="ColHeader 10 2 3 2 3" xfId="1486"/>
    <cellStyle name="ColHeader 10 2 3 2 3 2" xfId="29816"/>
    <cellStyle name="ColHeader 10 2 3 2 4" xfId="1596"/>
    <cellStyle name="ColHeader 10 2 3 2 4 2" xfId="29923"/>
    <cellStyle name="ColHeader 10 2 3 2 5" xfId="1458"/>
    <cellStyle name="ColHeader 10 2 3 2 5 2" xfId="29788"/>
    <cellStyle name="ColHeader 10 2 3 2 6" xfId="1597"/>
    <cellStyle name="ColHeader 10 2 3 2 6 2" xfId="29924"/>
    <cellStyle name="ColHeader 10 2 3 2 7" xfId="1598"/>
    <cellStyle name="ColHeader 10 2 3 2 7 2" xfId="29925"/>
    <cellStyle name="ColHeader 10 2 3 2 8" xfId="1599"/>
    <cellStyle name="ColHeader 10 2 3 2 8 2" xfId="29926"/>
    <cellStyle name="ColHeader 10 2 3 2 9" xfId="1600"/>
    <cellStyle name="ColHeader 10 2 3 2 9 2" xfId="29927"/>
    <cellStyle name="ColHeader 10 2 3 3" xfId="1601"/>
    <cellStyle name="ColHeader 10 2 3 3 10" xfId="1602"/>
    <cellStyle name="ColHeader 10 2 3 3 10 2" xfId="29929"/>
    <cellStyle name="ColHeader 10 2 3 3 11" xfId="29928"/>
    <cellStyle name="ColHeader 10 2 3 3 2" xfId="1603"/>
    <cellStyle name="ColHeader 10 2 3 3 2 2" xfId="29930"/>
    <cellStyle name="ColHeader 10 2 3 3 3" xfId="1604"/>
    <cellStyle name="ColHeader 10 2 3 3 3 2" xfId="29931"/>
    <cellStyle name="ColHeader 10 2 3 3 4" xfId="1605"/>
    <cellStyle name="ColHeader 10 2 3 3 4 2" xfId="29932"/>
    <cellStyle name="ColHeader 10 2 3 3 5" xfId="1606"/>
    <cellStyle name="ColHeader 10 2 3 3 5 2" xfId="29933"/>
    <cellStyle name="ColHeader 10 2 3 3 6" xfId="1607"/>
    <cellStyle name="ColHeader 10 2 3 3 6 2" xfId="29934"/>
    <cellStyle name="ColHeader 10 2 3 3 7" xfId="1608"/>
    <cellStyle name="ColHeader 10 2 3 3 7 2" xfId="29935"/>
    <cellStyle name="ColHeader 10 2 3 3 8" xfId="1609"/>
    <cellStyle name="ColHeader 10 2 3 3 8 2" xfId="29936"/>
    <cellStyle name="ColHeader 10 2 3 3 9" xfId="1610"/>
    <cellStyle name="ColHeader 10 2 3 3 9 2" xfId="29937"/>
    <cellStyle name="ColHeader 10 2 3 4" xfId="1611"/>
    <cellStyle name="ColHeader 10 2 3 4 2" xfId="29938"/>
    <cellStyle name="ColHeader 10 2 3 5" xfId="1612"/>
    <cellStyle name="ColHeader 10 2 3 5 2" xfId="29939"/>
    <cellStyle name="ColHeader 10 2 3 6" xfId="1613"/>
    <cellStyle name="ColHeader 10 2 3 6 2" xfId="29940"/>
    <cellStyle name="ColHeader 10 2 3 7" xfId="1614"/>
    <cellStyle name="ColHeader 10 2 3 7 2" xfId="29941"/>
    <cellStyle name="ColHeader 10 2 3 8" xfId="1615"/>
    <cellStyle name="ColHeader 10 2 3 8 2" xfId="29942"/>
    <cellStyle name="ColHeader 10 2 3 9" xfId="1616"/>
    <cellStyle name="ColHeader 10 2 3 9 2" xfId="29943"/>
    <cellStyle name="ColHeader 10 2 4" xfId="1617"/>
    <cellStyle name="ColHeader 10 2 4 10" xfId="1618"/>
    <cellStyle name="ColHeader 10 2 4 10 2" xfId="29945"/>
    <cellStyle name="ColHeader 10 2 4 11" xfId="29944"/>
    <cellStyle name="ColHeader 10 2 4 2" xfId="1619"/>
    <cellStyle name="ColHeader 10 2 4 2 2" xfId="29946"/>
    <cellStyle name="ColHeader 10 2 4 3" xfId="1620"/>
    <cellStyle name="ColHeader 10 2 4 3 2" xfId="29947"/>
    <cellStyle name="ColHeader 10 2 4 4" xfId="1621"/>
    <cellStyle name="ColHeader 10 2 4 4 2" xfId="29948"/>
    <cellStyle name="ColHeader 10 2 4 5" xfId="1622"/>
    <cellStyle name="ColHeader 10 2 4 5 2" xfId="29949"/>
    <cellStyle name="ColHeader 10 2 4 6" xfId="1623"/>
    <cellStyle name="ColHeader 10 2 4 6 2" xfId="29950"/>
    <cellStyle name="ColHeader 10 2 4 7" xfId="1624"/>
    <cellStyle name="ColHeader 10 2 4 7 2" xfId="29951"/>
    <cellStyle name="ColHeader 10 2 4 8" xfId="1625"/>
    <cellStyle name="ColHeader 10 2 4 8 2" xfId="29952"/>
    <cellStyle name="ColHeader 10 2 4 9" xfId="1626"/>
    <cellStyle name="ColHeader 10 2 4 9 2" xfId="29953"/>
    <cellStyle name="ColHeader 10 2 5" xfId="1627"/>
    <cellStyle name="ColHeader 10 2 5 10" xfId="1628"/>
    <cellStyle name="ColHeader 10 2 5 10 2" xfId="29955"/>
    <cellStyle name="ColHeader 10 2 5 11" xfId="29954"/>
    <cellStyle name="ColHeader 10 2 5 2" xfId="1629"/>
    <cellStyle name="ColHeader 10 2 5 2 2" xfId="29956"/>
    <cellStyle name="ColHeader 10 2 5 3" xfId="1630"/>
    <cellStyle name="ColHeader 10 2 5 3 2" xfId="29957"/>
    <cellStyle name="ColHeader 10 2 5 4" xfId="1631"/>
    <cellStyle name="ColHeader 10 2 5 4 2" xfId="29958"/>
    <cellStyle name="ColHeader 10 2 5 5" xfId="1632"/>
    <cellStyle name="ColHeader 10 2 5 5 2" xfId="29959"/>
    <cellStyle name="ColHeader 10 2 5 6" xfId="1633"/>
    <cellStyle name="ColHeader 10 2 5 6 2" xfId="29960"/>
    <cellStyle name="ColHeader 10 2 5 7" xfId="1634"/>
    <cellStyle name="ColHeader 10 2 5 7 2" xfId="29961"/>
    <cellStyle name="ColHeader 10 2 5 8" xfId="1635"/>
    <cellStyle name="ColHeader 10 2 5 8 2" xfId="29962"/>
    <cellStyle name="ColHeader 10 2 5 9" xfId="1636"/>
    <cellStyle name="ColHeader 10 2 5 9 2" xfId="29963"/>
    <cellStyle name="ColHeader 10 2 6" xfId="1637"/>
    <cellStyle name="ColHeader 10 2 6 2" xfId="29964"/>
    <cellStyle name="ColHeader 10 2 7" xfId="1638"/>
    <cellStyle name="ColHeader 10 2 7 2" xfId="29965"/>
    <cellStyle name="ColHeader 10 2 8" xfId="1639"/>
    <cellStyle name="ColHeader 10 2 8 2" xfId="29966"/>
    <cellStyle name="ColHeader 10 2 9" xfId="1640"/>
    <cellStyle name="ColHeader 10 2 9 2" xfId="29967"/>
    <cellStyle name="ColHeader 10 3" xfId="933"/>
    <cellStyle name="ColHeader 10 3 10" xfId="1641"/>
    <cellStyle name="ColHeader 10 3 10 2" xfId="29968"/>
    <cellStyle name="ColHeader 10 3 11" xfId="1642"/>
    <cellStyle name="ColHeader 10 3 11 2" xfId="29969"/>
    <cellStyle name="ColHeader 10 3 12" xfId="1643"/>
    <cellStyle name="ColHeader 10 3 12 2" xfId="29970"/>
    <cellStyle name="ColHeader 10 3 13" xfId="1644"/>
    <cellStyle name="ColHeader 10 3 13 2" xfId="29971"/>
    <cellStyle name="ColHeader 10 3 14" xfId="1645"/>
    <cellStyle name="ColHeader 10 3 14 2" xfId="29972"/>
    <cellStyle name="ColHeader 10 3 15" xfId="29264"/>
    <cellStyle name="ColHeader 10 3 2" xfId="1646"/>
    <cellStyle name="ColHeader 10 3 2 10" xfId="1647"/>
    <cellStyle name="ColHeader 10 3 2 10 2" xfId="29974"/>
    <cellStyle name="ColHeader 10 3 2 11" xfId="29973"/>
    <cellStyle name="ColHeader 10 3 2 2" xfId="1648"/>
    <cellStyle name="ColHeader 10 3 2 2 10" xfId="1649"/>
    <cellStyle name="ColHeader 10 3 2 2 10 2" xfId="29976"/>
    <cellStyle name="ColHeader 10 3 2 2 11" xfId="29975"/>
    <cellStyle name="ColHeader 10 3 2 2 2" xfId="1650"/>
    <cellStyle name="ColHeader 10 3 2 2 2 2" xfId="29977"/>
    <cellStyle name="ColHeader 10 3 2 2 3" xfId="1651"/>
    <cellStyle name="ColHeader 10 3 2 2 3 2" xfId="29978"/>
    <cellStyle name="ColHeader 10 3 2 2 4" xfId="1652"/>
    <cellStyle name="ColHeader 10 3 2 2 4 2" xfId="29979"/>
    <cellStyle name="ColHeader 10 3 2 2 5" xfId="1653"/>
    <cellStyle name="ColHeader 10 3 2 2 5 2" xfId="29980"/>
    <cellStyle name="ColHeader 10 3 2 2 6" xfId="1654"/>
    <cellStyle name="ColHeader 10 3 2 2 6 2" xfId="29981"/>
    <cellStyle name="ColHeader 10 3 2 2 7" xfId="1655"/>
    <cellStyle name="ColHeader 10 3 2 2 7 2" xfId="29982"/>
    <cellStyle name="ColHeader 10 3 2 2 8" xfId="1656"/>
    <cellStyle name="ColHeader 10 3 2 2 8 2" xfId="29983"/>
    <cellStyle name="ColHeader 10 3 2 2 9" xfId="1657"/>
    <cellStyle name="ColHeader 10 3 2 2 9 2" xfId="29984"/>
    <cellStyle name="ColHeader 10 3 2 3" xfId="1658"/>
    <cellStyle name="ColHeader 10 3 2 3 10" xfId="1659"/>
    <cellStyle name="ColHeader 10 3 2 3 10 2" xfId="29986"/>
    <cellStyle name="ColHeader 10 3 2 3 11" xfId="29985"/>
    <cellStyle name="ColHeader 10 3 2 3 2" xfId="1660"/>
    <cellStyle name="ColHeader 10 3 2 3 2 2" xfId="29987"/>
    <cellStyle name="ColHeader 10 3 2 3 3" xfId="1661"/>
    <cellStyle name="ColHeader 10 3 2 3 3 2" xfId="29988"/>
    <cellStyle name="ColHeader 10 3 2 3 4" xfId="1662"/>
    <cellStyle name="ColHeader 10 3 2 3 4 2" xfId="29989"/>
    <cellStyle name="ColHeader 10 3 2 3 5" xfId="1663"/>
    <cellStyle name="ColHeader 10 3 2 3 5 2" xfId="29990"/>
    <cellStyle name="ColHeader 10 3 2 3 6" xfId="1664"/>
    <cellStyle name="ColHeader 10 3 2 3 6 2" xfId="29991"/>
    <cellStyle name="ColHeader 10 3 2 3 7" xfId="1665"/>
    <cellStyle name="ColHeader 10 3 2 3 7 2" xfId="29992"/>
    <cellStyle name="ColHeader 10 3 2 3 8" xfId="1666"/>
    <cellStyle name="ColHeader 10 3 2 3 8 2" xfId="29993"/>
    <cellStyle name="ColHeader 10 3 2 3 9" xfId="1667"/>
    <cellStyle name="ColHeader 10 3 2 3 9 2" xfId="29994"/>
    <cellStyle name="ColHeader 10 3 2 4" xfId="1668"/>
    <cellStyle name="ColHeader 10 3 2 4 2" xfId="29995"/>
    <cellStyle name="ColHeader 10 3 2 5" xfId="1669"/>
    <cellStyle name="ColHeader 10 3 2 5 2" xfId="29996"/>
    <cellStyle name="ColHeader 10 3 2 6" xfId="1670"/>
    <cellStyle name="ColHeader 10 3 2 6 2" xfId="29997"/>
    <cellStyle name="ColHeader 10 3 2 7" xfId="1671"/>
    <cellStyle name="ColHeader 10 3 2 7 2" xfId="29998"/>
    <cellStyle name="ColHeader 10 3 2 8" xfId="1672"/>
    <cellStyle name="ColHeader 10 3 2 8 2" xfId="29999"/>
    <cellStyle name="ColHeader 10 3 2 9" xfId="1673"/>
    <cellStyle name="ColHeader 10 3 2 9 2" xfId="30000"/>
    <cellStyle name="ColHeader 10 3 3" xfId="1674"/>
    <cellStyle name="ColHeader 10 3 3 10" xfId="1675"/>
    <cellStyle name="ColHeader 10 3 3 10 2" xfId="30002"/>
    <cellStyle name="ColHeader 10 3 3 11" xfId="30001"/>
    <cellStyle name="ColHeader 10 3 3 2" xfId="1676"/>
    <cellStyle name="ColHeader 10 3 3 2 10" xfId="1677"/>
    <cellStyle name="ColHeader 10 3 3 2 10 2" xfId="30004"/>
    <cellStyle name="ColHeader 10 3 3 2 11" xfId="30003"/>
    <cellStyle name="ColHeader 10 3 3 2 2" xfId="1678"/>
    <cellStyle name="ColHeader 10 3 3 2 2 2" xfId="30005"/>
    <cellStyle name="ColHeader 10 3 3 2 3" xfId="1679"/>
    <cellStyle name="ColHeader 10 3 3 2 3 2" xfId="30006"/>
    <cellStyle name="ColHeader 10 3 3 2 4" xfId="1680"/>
    <cellStyle name="ColHeader 10 3 3 2 4 2" xfId="30007"/>
    <cellStyle name="ColHeader 10 3 3 2 5" xfId="1681"/>
    <cellStyle name="ColHeader 10 3 3 2 5 2" xfId="30008"/>
    <cellStyle name="ColHeader 10 3 3 2 6" xfId="1682"/>
    <cellStyle name="ColHeader 10 3 3 2 6 2" xfId="30009"/>
    <cellStyle name="ColHeader 10 3 3 2 7" xfId="1683"/>
    <cellStyle name="ColHeader 10 3 3 2 7 2" xfId="30010"/>
    <cellStyle name="ColHeader 10 3 3 2 8" xfId="1684"/>
    <cellStyle name="ColHeader 10 3 3 2 8 2" xfId="30011"/>
    <cellStyle name="ColHeader 10 3 3 2 9" xfId="1685"/>
    <cellStyle name="ColHeader 10 3 3 2 9 2" xfId="30012"/>
    <cellStyle name="ColHeader 10 3 3 3" xfId="1686"/>
    <cellStyle name="ColHeader 10 3 3 3 10" xfId="1687"/>
    <cellStyle name="ColHeader 10 3 3 3 10 2" xfId="30014"/>
    <cellStyle name="ColHeader 10 3 3 3 11" xfId="30013"/>
    <cellStyle name="ColHeader 10 3 3 3 2" xfId="1688"/>
    <cellStyle name="ColHeader 10 3 3 3 2 2" xfId="30015"/>
    <cellStyle name="ColHeader 10 3 3 3 3" xfId="1689"/>
    <cellStyle name="ColHeader 10 3 3 3 3 2" xfId="30016"/>
    <cellStyle name="ColHeader 10 3 3 3 4" xfId="1690"/>
    <cellStyle name="ColHeader 10 3 3 3 4 2" xfId="30017"/>
    <cellStyle name="ColHeader 10 3 3 3 5" xfId="1691"/>
    <cellStyle name="ColHeader 10 3 3 3 5 2" xfId="30018"/>
    <cellStyle name="ColHeader 10 3 3 3 6" xfId="1692"/>
    <cellStyle name="ColHeader 10 3 3 3 6 2" xfId="30019"/>
    <cellStyle name="ColHeader 10 3 3 3 7" xfId="1693"/>
    <cellStyle name="ColHeader 10 3 3 3 7 2" xfId="30020"/>
    <cellStyle name="ColHeader 10 3 3 3 8" xfId="1694"/>
    <cellStyle name="ColHeader 10 3 3 3 8 2" xfId="30021"/>
    <cellStyle name="ColHeader 10 3 3 3 9" xfId="1695"/>
    <cellStyle name="ColHeader 10 3 3 3 9 2" xfId="30022"/>
    <cellStyle name="ColHeader 10 3 3 4" xfId="1696"/>
    <cellStyle name="ColHeader 10 3 3 4 2" xfId="30023"/>
    <cellStyle name="ColHeader 10 3 3 5" xfId="1697"/>
    <cellStyle name="ColHeader 10 3 3 5 2" xfId="30024"/>
    <cellStyle name="ColHeader 10 3 3 6" xfId="1698"/>
    <cellStyle name="ColHeader 10 3 3 6 2" xfId="30025"/>
    <cellStyle name="ColHeader 10 3 3 7" xfId="1699"/>
    <cellStyle name="ColHeader 10 3 3 7 2" xfId="30026"/>
    <cellStyle name="ColHeader 10 3 3 8" xfId="1700"/>
    <cellStyle name="ColHeader 10 3 3 8 2" xfId="30027"/>
    <cellStyle name="ColHeader 10 3 3 9" xfId="1701"/>
    <cellStyle name="ColHeader 10 3 3 9 2" xfId="30028"/>
    <cellStyle name="ColHeader 10 3 4" xfId="1702"/>
    <cellStyle name="ColHeader 10 3 4 10" xfId="1703"/>
    <cellStyle name="ColHeader 10 3 4 10 2" xfId="30030"/>
    <cellStyle name="ColHeader 10 3 4 11" xfId="30029"/>
    <cellStyle name="ColHeader 10 3 4 2" xfId="1704"/>
    <cellStyle name="ColHeader 10 3 4 2 2" xfId="30031"/>
    <cellStyle name="ColHeader 10 3 4 3" xfId="1705"/>
    <cellStyle name="ColHeader 10 3 4 3 2" xfId="30032"/>
    <cellStyle name="ColHeader 10 3 4 4" xfId="1706"/>
    <cellStyle name="ColHeader 10 3 4 4 2" xfId="30033"/>
    <cellStyle name="ColHeader 10 3 4 5" xfId="1707"/>
    <cellStyle name="ColHeader 10 3 4 5 2" xfId="30034"/>
    <cellStyle name="ColHeader 10 3 4 6" xfId="1708"/>
    <cellStyle name="ColHeader 10 3 4 6 2" xfId="30035"/>
    <cellStyle name="ColHeader 10 3 4 7" xfId="1709"/>
    <cellStyle name="ColHeader 10 3 4 7 2" xfId="30036"/>
    <cellStyle name="ColHeader 10 3 4 8" xfId="1710"/>
    <cellStyle name="ColHeader 10 3 4 8 2" xfId="30037"/>
    <cellStyle name="ColHeader 10 3 4 9" xfId="1711"/>
    <cellStyle name="ColHeader 10 3 4 9 2" xfId="30038"/>
    <cellStyle name="ColHeader 10 3 5" xfId="1712"/>
    <cellStyle name="ColHeader 10 3 5 10" xfId="1713"/>
    <cellStyle name="ColHeader 10 3 5 10 2" xfId="30040"/>
    <cellStyle name="ColHeader 10 3 5 11" xfId="30039"/>
    <cellStyle name="ColHeader 10 3 5 2" xfId="1714"/>
    <cellStyle name="ColHeader 10 3 5 2 2" xfId="30041"/>
    <cellStyle name="ColHeader 10 3 5 3" xfId="1715"/>
    <cellStyle name="ColHeader 10 3 5 3 2" xfId="30042"/>
    <cellStyle name="ColHeader 10 3 5 4" xfId="1716"/>
    <cellStyle name="ColHeader 10 3 5 4 2" xfId="30043"/>
    <cellStyle name="ColHeader 10 3 5 5" xfId="1717"/>
    <cellStyle name="ColHeader 10 3 5 5 2" xfId="30044"/>
    <cellStyle name="ColHeader 10 3 5 6" xfId="1718"/>
    <cellStyle name="ColHeader 10 3 5 6 2" xfId="30045"/>
    <cellStyle name="ColHeader 10 3 5 7" xfId="1719"/>
    <cellStyle name="ColHeader 10 3 5 7 2" xfId="30046"/>
    <cellStyle name="ColHeader 10 3 5 8" xfId="1720"/>
    <cellStyle name="ColHeader 10 3 5 8 2" xfId="30047"/>
    <cellStyle name="ColHeader 10 3 5 9" xfId="1721"/>
    <cellStyle name="ColHeader 10 3 5 9 2" xfId="30048"/>
    <cellStyle name="ColHeader 10 3 6" xfId="1722"/>
    <cellStyle name="ColHeader 10 3 6 2" xfId="30049"/>
    <cellStyle name="ColHeader 10 3 7" xfId="1723"/>
    <cellStyle name="ColHeader 10 3 7 2" xfId="30050"/>
    <cellStyle name="ColHeader 10 3 8" xfId="1724"/>
    <cellStyle name="ColHeader 10 3 8 2" xfId="30051"/>
    <cellStyle name="ColHeader 10 3 9" xfId="1725"/>
    <cellStyle name="ColHeader 10 3 9 2" xfId="30052"/>
    <cellStyle name="ColHeader 10 4" xfId="1568"/>
    <cellStyle name="ColHeader 10 4 10" xfId="1726"/>
    <cellStyle name="ColHeader 10 4 10 2" xfId="30053"/>
    <cellStyle name="ColHeader 10 4 11" xfId="1727"/>
    <cellStyle name="ColHeader 10 4 11 2" xfId="30054"/>
    <cellStyle name="ColHeader 10 4 12" xfId="1728"/>
    <cellStyle name="ColHeader 10 4 12 2" xfId="30055"/>
    <cellStyle name="ColHeader 10 4 13" xfId="1729"/>
    <cellStyle name="ColHeader 10 4 13 2" xfId="30056"/>
    <cellStyle name="ColHeader 10 4 14" xfId="1730"/>
    <cellStyle name="ColHeader 10 4 14 2" xfId="30057"/>
    <cellStyle name="ColHeader 10 4 15" xfId="29897"/>
    <cellStyle name="ColHeader 10 4 2" xfId="1731"/>
    <cellStyle name="ColHeader 10 4 2 10" xfId="1732"/>
    <cellStyle name="ColHeader 10 4 2 10 2" xfId="30059"/>
    <cellStyle name="ColHeader 10 4 2 11" xfId="30058"/>
    <cellStyle name="ColHeader 10 4 2 2" xfId="1733"/>
    <cellStyle name="ColHeader 10 4 2 2 10" xfId="1734"/>
    <cellStyle name="ColHeader 10 4 2 2 10 2" xfId="30061"/>
    <cellStyle name="ColHeader 10 4 2 2 11" xfId="30060"/>
    <cellStyle name="ColHeader 10 4 2 2 2" xfId="1735"/>
    <cellStyle name="ColHeader 10 4 2 2 2 2" xfId="30062"/>
    <cellStyle name="ColHeader 10 4 2 2 3" xfId="1736"/>
    <cellStyle name="ColHeader 10 4 2 2 3 2" xfId="30063"/>
    <cellStyle name="ColHeader 10 4 2 2 4" xfId="1737"/>
    <cellStyle name="ColHeader 10 4 2 2 4 2" xfId="30064"/>
    <cellStyle name="ColHeader 10 4 2 2 5" xfId="1738"/>
    <cellStyle name="ColHeader 10 4 2 2 5 2" xfId="30065"/>
    <cellStyle name="ColHeader 10 4 2 2 6" xfId="1739"/>
    <cellStyle name="ColHeader 10 4 2 2 6 2" xfId="30066"/>
    <cellStyle name="ColHeader 10 4 2 2 7" xfId="1740"/>
    <cellStyle name="ColHeader 10 4 2 2 7 2" xfId="30067"/>
    <cellStyle name="ColHeader 10 4 2 2 8" xfId="1741"/>
    <cellStyle name="ColHeader 10 4 2 2 8 2" xfId="30068"/>
    <cellStyle name="ColHeader 10 4 2 2 9" xfId="1742"/>
    <cellStyle name="ColHeader 10 4 2 2 9 2" xfId="30069"/>
    <cellStyle name="ColHeader 10 4 2 3" xfId="1743"/>
    <cellStyle name="ColHeader 10 4 2 3 10" xfId="1744"/>
    <cellStyle name="ColHeader 10 4 2 3 10 2" xfId="30071"/>
    <cellStyle name="ColHeader 10 4 2 3 11" xfId="30070"/>
    <cellStyle name="ColHeader 10 4 2 3 2" xfId="1745"/>
    <cellStyle name="ColHeader 10 4 2 3 2 2" xfId="30072"/>
    <cellStyle name="ColHeader 10 4 2 3 3" xfId="1746"/>
    <cellStyle name="ColHeader 10 4 2 3 3 2" xfId="30073"/>
    <cellStyle name="ColHeader 10 4 2 3 4" xfId="1747"/>
    <cellStyle name="ColHeader 10 4 2 3 4 2" xfId="30074"/>
    <cellStyle name="ColHeader 10 4 2 3 5" xfId="1748"/>
    <cellStyle name="ColHeader 10 4 2 3 5 2" xfId="30075"/>
    <cellStyle name="ColHeader 10 4 2 3 6" xfId="1749"/>
    <cellStyle name="ColHeader 10 4 2 3 6 2" xfId="30076"/>
    <cellStyle name="ColHeader 10 4 2 3 7" xfId="1750"/>
    <cellStyle name="ColHeader 10 4 2 3 7 2" xfId="30077"/>
    <cellStyle name="ColHeader 10 4 2 3 8" xfId="1751"/>
    <cellStyle name="ColHeader 10 4 2 3 8 2" xfId="30078"/>
    <cellStyle name="ColHeader 10 4 2 3 9" xfId="1752"/>
    <cellStyle name="ColHeader 10 4 2 3 9 2" xfId="30079"/>
    <cellStyle name="ColHeader 10 4 2 4" xfId="1753"/>
    <cellStyle name="ColHeader 10 4 2 4 2" xfId="30080"/>
    <cellStyle name="ColHeader 10 4 2 5" xfId="1754"/>
    <cellStyle name="ColHeader 10 4 2 5 2" xfId="30081"/>
    <cellStyle name="ColHeader 10 4 2 6" xfId="1755"/>
    <cellStyle name="ColHeader 10 4 2 6 2" xfId="30082"/>
    <cellStyle name="ColHeader 10 4 2 7" xfId="1756"/>
    <cellStyle name="ColHeader 10 4 2 7 2" xfId="30083"/>
    <cellStyle name="ColHeader 10 4 2 8" xfId="1757"/>
    <cellStyle name="ColHeader 10 4 2 8 2" xfId="30084"/>
    <cellStyle name="ColHeader 10 4 2 9" xfId="1758"/>
    <cellStyle name="ColHeader 10 4 2 9 2" xfId="30085"/>
    <cellStyle name="ColHeader 10 4 3" xfId="1759"/>
    <cellStyle name="ColHeader 10 4 3 10" xfId="1760"/>
    <cellStyle name="ColHeader 10 4 3 10 2" xfId="30087"/>
    <cellStyle name="ColHeader 10 4 3 11" xfId="30086"/>
    <cellStyle name="ColHeader 10 4 3 2" xfId="1761"/>
    <cellStyle name="ColHeader 10 4 3 2 10" xfId="1762"/>
    <cellStyle name="ColHeader 10 4 3 2 10 2" xfId="30089"/>
    <cellStyle name="ColHeader 10 4 3 2 11" xfId="30088"/>
    <cellStyle name="ColHeader 10 4 3 2 2" xfId="1763"/>
    <cellStyle name="ColHeader 10 4 3 2 2 2" xfId="30090"/>
    <cellStyle name="ColHeader 10 4 3 2 3" xfId="1764"/>
    <cellStyle name="ColHeader 10 4 3 2 3 2" xfId="30091"/>
    <cellStyle name="ColHeader 10 4 3 2 4" xfId="1765"/>
    <cellStyle name="ColHeader 10 4 3 2 4 2" xfId="30092"/>
    <cellStyle name="ColHeader 10 4 3 2 5" xfId="1766"/>
    <cellStyle name="ColHeader 10 4 3 2 5 2" xfId="30093"/>
    <cellStyle name="ColHeader 10 4 3 2 6" xfId="1767"/>
    <cellStyle name="ColHeader 10 4 3 2 6 2" xfId="30094"/>
    <cellStyle name="ColHeader 10 4 3 2 7" xfId="1768"/>
    <cellStyle name="ColHeader 10 4 3 2 7 2" xfId="30095"/>
    <cellStyle name="ColHeader 10 4 3 2 8" xfId="1769"/>
    <cellStyle name="ColHeader 10 4 3 2 8 2" xfId="30096"/>
    <cellStyle name="ColHeader 10 4 3 2 9" xfId="1770"/>
    <cellStyle name="ColHeader 10 4 3 2 9 2" xfId="30097"/>
    <cellStyle name="ColHeader 10 4 3 3" xfId="1771"/>
    <cellStyle name="ColHeader 10 4 3 3 10" xfId="1772"/>
    <cellStyle name="ColHeader 10 4 3 3 10 2" xfId="30099"/>
    <cellStyle name="ColHeader 10 4 3 3 11" xfId="30098"/>
    <cellStyle name="ColHeader 10 4 3 3 2" xfId="1773"/>
    <cellStyle name="ColHeader 10 4 3 3 2 2" xfId="30100"/>
    <cellStyle name="ColHeader 10 4 3 3 3" xfId="1774"/>
    <cellStyle name="ColHeader 10 4 3 3 3 2" xfId="30101"/>
    <cellStyle name="ColHeader 10 4 3 3 4" xfId="1775"/>
    <cellStyle name="ColHeader 10 4 3 3 4 2" xfId="30102"/>
    <cellStyle name="ColHeader 10 4 3 3 5" xfId="1776"/>
    <cellStyle name="ColHeader 10 4 3 3 5 2" xfId="30103"/>
    <cellStyle name="ColHeader 10 4 3 3 6" xfId="1777"/>
    <cellStyle name="ColHeader 10 4 3 3 6 2" xfId="30104"/>
    <cellStyle name="ColHeader 10 4 3 3 7" xfId="1778"/>
    <cellStyle name="ColHeader 10 4 3 3 7 2" xfId="30105"/>
    <cellStyle name="ColHeader 10 4 3 3 8" xfId="1779"/>
    <cellStyle name="ColHeader 10 4 3 3 8 2" xfId="30106"/>
    <cellStyle name="ColHeader 10 4 3 3 9" xfId="1780"/>
    <cellStyle name="ColHeader 10 4 3 3 9 2" xfId="30107"/>
    <cellStyle name="ColHeader 10 4 3 4" xfId="1781"/>
    <cellStyle name="ColHeader 10 4 3 4 2" xfId="30108"/>
    <cellStyle name="ColHeader 10 4 3 5" xfId="1782"/>
    <cellStyle name="ColHeader 10 4 3 5 2" xfId="30109"/>
    <cellStyle name="ColHeader 10 4 3 6" xfId="1783"/>
    <cellStyle name="ColHeader 10 4 3 6 2" xfId="30110"/>
    <cellStyle name="ColHeader 10 4 3 7" xfId="1784"/>
    <cellStyle name="ColHeader 10 4 3 7 2" xfId="30111"/>
    <cellStyle name="ColHeader 10 4 3 8" xfId="1785"/>
    <cellStyle name="ColHeader 10 4 3 8 2" xfId="30112"/>
    <cellStyle name="ColHeader 10 4 3 9" xfId="1786"/>
    <cellStyle name="ColHeader 10 4 3 9 2" xfId="30113"/>
    <cellStyle name="ColHeader 10 4 4" xfId="1787"/>
    <cellStyle name="ColHeader 10 4 4 10" xfId="1788"/>
    <cellStyle name="ColHeader 10 4 4 10 2" xfId="30115"/>
    <cellStyle name="ColHeader 10 4 4 11" xfId="30114"/>
    <cellStyle name="ColHeader 10 4 4 2" xfId="1789"/>
    <cellStyle name="ColHeader 10 4 4 2 2" xfId="30116"/>
    <cellStyle name="ColHeader 10 4 4 3" xfId="1790"/>
    <cellStyle name="ColHeader 10 4 4 3 2" xfId="30117"/>
    <cellStyle name="ColHeader 10 4 4 4" xfId="1791"/>
    <cellStyle name="ColHeader 10 4 4 4 2" xfId="30118"/>
    <cellStyle name="ColHeader 10 4 4 5" xfId="1792"/>
    <cellStyle name="ColHeader 10 4 4 5 2" xfId="30119"/>
    <cellStyle name="ColHeader 10 4 4 6" xfId="1793"/>
    <cellStyle name="ColHeader 10 4 4 6 2" xfId="30120"/>
    <cellStyle name="ColHeader 10 4 4 7" xfId="1794"/>
    <cellStyle name="ColHeader 10 4 4 7 2" xfId="30121"/>
    <cellStyle name="ColHeader 10 4 4 8" xfId="1795"/>
    <cellStyle name="ColHeader 10 4 4 8 2" xfId="30122"/>
    <cellStyle name="ColHeader 10 4 4 9" xfId="1796"/>
    <cellStyle name="ColHeader 10 4 4 9 2" xfId="30123"/>
    <cellStyle name="ColHeader 10 4 5" xfId="1797"/>
    <cellStyle name="ColHeader 10 4 5 10" xfId="1798"/>
    <cellStyle name="ColHeader 10 4 5 10 2" xfId="30125"/>
    <cellStyle name="ColHeader 10 4 5 11" xfId="30124"/>
    <cellStyle name="ColHeader 10 4 5 2" xfId="1799"/>
    <cellStyle name="ColHeader 10 4 5 2 2" xfId="30126"/>
    <cellStyle name="ColHeader 10 4 5 3" xfId="1800"/>
    <cellStyle name="ColHeader 10 4 5 3 2" xfId="30127"/>
    <cellStyle name="ColHeader 10 4 5 4" xfId="1801"/>
    <cellStyle name="ColHeader 10 4 5 4 2" xfId="30128"/>
    <cellStyle name="ColHeader 10 4 5 5" xfId="1802"/>
    <cellStyle name="ColHeader 10 4 5 5 2" xfId="30129"/>
    <cellStyle name="ColHeader 10 4 5 6" xfId="1803"/>
    <cellStyle name="ColHeader 10 4 5 6 2" xfId="30130"/>
    <cellStyle name="ColHeader 10 4 5 7" xfId="1804"/>
    <cellStyle name="ColHeader 10 4 5 7 2" xfId="30131"/>
    <cellStyle name="ColHeader 10 4 5 8" xfId="1805"/>
    <cellStyle name="ColHeader 10 4 5 8 2" xfId="30132"/>
    <cellStyle name="ColHeader 10 4 5 9" xfId="1806"/>
    <cellStyle name="ColHeader 10 4 5 9 2" xfId="30133"/>
    <cellStyle name="ColHeader 10 4 6" xfId="1807"/>
    <cellStyle name="ColHeader 10 4 6 2" xfId="30134"/>
    <cellStyle name="ColHeader 10 4 7" xfId="1808"/>
    <cellStyle name="ColHeader 10 4 7 2" xfId="30135"/>
    <cellStyle name="ColHeader 10 4 8" xfId="1809"/>
    <cellStyle name="ColHeader 10 4 8 2" xfId="30136"/>
    <cellStyle name="ColHeader 10 4 9" xfId="1810"/>
    <cellStyle name="ColHeader 10 4 9 2" xfId="30137"/>
    <cellStyle name="ColHeader 10 5" xfId="1811"/>
    <cellStyle name="ColHeader 10 5 10" xfId="1812"/>
    <cellStyle name="ColHeader 10 5 10 2" xfId="30139"/>
    <cellStyle name="ColHeader 10 5 11" xfId="1813"/>
    <cellStyle name="ColHeader 10 5 11 2" xfId="30140"/>
    <cellStyle name="ColHeader 10 5 12" xfId="1814"/>
    <cellStyle name="ColHeader 10 5 12 2" xfId="30141"/>
    <cellStyle name="ColHeader 10 5 13" xfId="1815"/>
    <cellStyle name="ColHeader 10 5 13 2" xfId="30142"/>
    <cellStyle name="ColHeader 10 5 14" xfId="1816"/>
    <cellStyle name="ColHeader 10 5 14 2" xfId="30143"/>
    <cellStyle name="ColHeader 10 5 15" xfId="30138"/>
    <cellStyle name="ColHeader 10 5 2" xfId="1817"/>
    <cellStyle name="ColHeader 10 5 2 10" xfId="1818"/>
    <cellStyle name="ColHeader 10 5 2 10 2" xfId="30145"/>
    <cellStyle name="ColHeader 10 5 2 11" xfId="30144"/>
    <cellStyle name="ColHeader 10 5 2 2" xfId="1819"/>
    <cellStyle name="ColHeader 10 5 2 2 10" xfId="1820"/>
    <cellStyle name="ColHeader 10 5 2 2 10 2" xfId="30147"/>
    <cellStyle name="ColHeader 10 5 2 2 11" xfId="30146"/>
    <cellStyle name="ColHeader 10 5 2 2 2" xfId="1821"/>
    <cellStyle name="ColHeader 10 5 2 2 2 2" xfId="30148"/>
    <cellStyle name="ColHeader 10 5 2 2 3" xfId="1822"/>
    <cellStyle name="ColHeader 10 5 2 2 3 2" xfId="30149"/>
    <cellStyle name="ColHeader 10 5 2 2 4" xfId="1823"/>
    <cellStyle name="ColHeader 10 5 2 2 4 2" xfId="30150"/>
    <cellStyle name="ColHeader 10 5 2 2 5" xfId="1824"/>
    <cellStyle name="ColHeader 10 5 2 2 5 2" xfId="30151"/>
    <cellStyle name="ColHeader 10 5 2 2 6" xfId="1825"/>
    <cellStyle name="ColHeader 10 5 2 2 6 2" xfId="30152"/>
    <cellStyle name="ColHeader 10 5 2 2 7" xfId="1826"/>
    <cellStyle name="ColHeader 10 5 2 2 7 2" xfId="30153"/>
    <cellStyle name="ColHeader 10 5 2 2 8" xfId="1827"/>
    <cellStyle name="ColHeader 10 5 2 2 8 2" xfId="30154"/>
    <cellStyle name="ColHeader 10 5 2 2 9" xfId="1828"/>
    <cellStyle name="ColHeader 10 5 2 2 9 2" xfId="30155"/>
    <cellStyle name="ColHeader 10 5 2 3" xfId="1829"/>
    <cellStyle name="ColHeader 10 5 2 3 10" xfId="1830"/>
    <cellStyle name="ColHeader 10 5 2 3 10 2" xfId="30157"/>
    <cellStyle name="ColHeader 10 5 2 3 11" xfId="30156"/>
    <cellStyle name="ColHeader 10 5 2 3 2" xfId="1831"/>
    <cellStyle name="ColHeader 10 5 2 3 2 2" xfId="30158"/>
    <cellStyle name="ColHeader 10 5 2 3 3" xfId="1832"/>
    <cellStyle name="ColHeader 10 5 2 3 3 2" xfId="30159"/>
    <cellStyle name="ColHeader 10 5 2 3 4" xfId="1833"/>
    <cellStyle name="ColHeader 10 5 2 3 4 2" xfId="30160"/>
    <cellStyle name="ColHeader 10 5 2 3 5" xfId="1834"/>
    <cellStyle name="ColHeader 10 5 2 3 5 2" xfId="30161"/>
    <cellStyle name="ColHeader 10 5 2 3 6" xfId="1835"/>
    <cellStyle name="ColHeader 10 5 2 3 6 2" xfId="30162"/>
    <cellStyle name="ColHeader 10 5 2 3 7" xfId="1836"/>
    <cellStyle name="ColHeader 10 5 2 3 7 2" xfId="30163"/>
    <cellStyle name="ColHeader 10 5 2 3 8" xfId="1837"/>
    <cellStyle name="ColHeader 10 5 2 3 8 2" xfId="30164"/>
    <cellStyle name="ColHeader 10 5 2 3 9" xfId="1838"/>
    <cellStyle name="ColHeader 10 5 2 3 9 2" xfId="30165"/>
    <cellStyle name="ColHeader 10 5 2 4" xfId="1839"/>
    <cellStyle name="ColHeader 10 5 2 4 2" xfId="30166"/>
    <cellStyle name="ColHeader 10 5 2 5" xfId="1840"/>
    <cellStyle name="ColHeader 10 5 2 5 2" xfId="30167"/>
    <cellStyle name="ColHeader 10 5 2 6" xfId="1841"/>
    <cellStyle name="ColHeader 10 5 2 6 2" xfId="30168"/>
    <cellStyle name="ColHeader 10 5 2 7" xfId="1842"/>
    <cellStyle name="ColHeader 10 5 2 7 2" xfId="30169"/>
    <cellStyle name="ColHeader 10 5 2 8" xfId="1843"/>
    <cellStyle name="ColHeader 10 5 2 8 2" xfId="30170"/>
    <cellStyle name="ColHeader 10 5 2 9" xfId="1844"/>
    <cellStyle name="ColHeader 10 5 2 9 2" xfId="30171"/>
    <cellStyle name="ColHeader 10 5 3" xfId="1845"/>
    <cellStyle name="ColHeader 10 5 3 10" xfId="1846"/>
    <cellStyle name="ColHeader 10 5 3 10 2" xfId="30173"/>
    <cellStyle name="ColHeader 10 5 3 11" xfId="30172"/>
    <cellStyle name="ColHeader 10 5 3 2" xfId="1847"/>
    <cellStyle name="ColHeader 10 5 3 2 10" xfId="1848"/>
    <cellStyle name="ColHeader 10 5 3 2 10 2" xfId="30175"/>
    <cellStyle name="ColHeader 10 5 3 2 11" xfId="30174"/>
    <cellStyle name="ColHeader 10 5 3 2 2" xfId="1849"/>
    <cellStyle name="ColHeader 10 5 3 2 2 2" xfId="30176"/>
    <cellStyle name="ColHeader 10 5 3 2 3" xfId="1850"/>
    <cellStyle name="ColHeader 10 5 3 2 3 2" xfId="30177"/>
    <cellStyle name="ColHeader 10 5 3 2 4" xfId="1851"/>
    <cellStyle name="ColHeader 10 5 3 2 4 2" xfId="30178"/>
    <cellStyle name="ColHeader 10 5 3 2 5" xfId="1852"/>
    <cellStyle name="ColHeader 10 5 3 2 5 2" xfId="30179"/>
    <cellStyle name="ColHeader 10 5 3 2 6" xfId="1853"/>
    <cellStyle name="ColHeader 10 5 3 2 6 2" xfId="30180"/>
    <cellStyle name="ColHeader 10 5 3 2 7" xfId="1854"/>
    <cellStyle name="ColHeader 10 5 3 2 7 2" xfId="30181"/>
    <cellStyle name="ColHeader 10 5 3 2 8" xfId="1855"/>
    <cellStyle name="ColHeader 10 5 3 2 8 2" xfId="30182"/>
    <cellStyle name="ColHeader 10 5 3 2 9" xfId="1856"/>
    <cellStyle name="ColHeader 10 5 3 2 9 2" xfId="30183"/>
    <cellStyle name="ColHeader 10 5 3 3" xfId="1857"/>
    <cellStyle name="ColHeader 10 5 3 3 10" xfId="1858"/>
    <cellStyle name="ColHeader 10 5 3 3 10 2" xfId="30185"/>
    <cellStyle name="ColHeader 10 5 3 3 11" xfId="30184"/>
    <cellStyle name="ColHeader 10 5 3 3 2" xfId="1859"/>
    <cellStyle name="ColHeader 10 5 3 3 2 2" xfId="30186"/>
    <cellStyle name="ColHeader 10 5 3 3 3" xfId="1860"/>
    <cellStyle name="ColHeader 10 5 3 3 3 2" xfId="30187"/>
    <cellStyle name="ColHeader 10 5 3 3 4" xfId="1861"/>
    <cellStyle name="ColHeader 10 5 3 3 4 2" xfId="30188"/>
    <cellStyle name="ColHeader 10 5 3 3 5" xfId="1862"/>
    <cellStyle name="ColHeader 10 5 3 3 5 2" xfId="30189"/>
    <cellStyle name="ColHeader 10 5 3 3 6" xfId="1863"/>
    <cellStyle name="ColHeader 10 5 3 3 6 2" xfId="30190"/>
    <cellStyle name="ColHeader 10 5 3 3 7" xfId="1864"/>
    <cellStyle name="ColHeader 10 5 3 3 7 2" xfId="30191"/>
    <cellStyle name="ColHeader 10 5 3 3 8" xfId="1865"/>
    <cellStyle name="ColHeader 10 5 3 3 8 2" xfId="30192"/>
    <cellStyle name="ColHeader 10 5 3 3 9" xfId="1866"/>
    <cellStyle name="ColHeader 10 5 3 3 9 2" xfId="30193"/>
    <cellStyle name="ColHeader 10 5 3 4" xfId="1867"/>
    <cellStyle name="ColHeader 10 5 3 4 2" xfId="30194"/>
    <cellStyle name="ColHeader 10 5 3 5" xfId="1868"/>
    <cellStyle name="ColHeader 10 5 3 5 2" xfId="30195"/>
    <cellStyle name="ColHeader 10 5 3 6" xfId="1869"/>
    <cellStyle name="ColHeader 10 5 3 6 2" xfId="30196"/>
    <cellStyle name="ColHeader 10 5 3 7" xfId="1870"/>
    <cellStyle name="ColHeader 10 5 3 7 2" xfId="30197"/>
    <cellStyle name="ColHeader 10 5 3 8" xfId="1871"/>
    <cellStyle name="ColHeader 10 5 3 8 2" xfId="30198"/>
    <cellStyle name="ColHeader 10 5 3 9" xfId="1872"/>
    <cellStyle name="ColHeader 10 5 3 9 2" xfId="30199"/>
    <cellStyle name="ColHeader 10 5 4" xfId="1873"/>
    <cellStyle name="ColHeader 10 5 4 10" xfId="1874"/>
    <cellStyle name="ColHeader 10 5 4 10 2" xfId="30201"/>
    <cellStyle name="ColHeader 10 5 4 11" xfId="30200"/>
    <cellStyle name="ColHeader 10 5 4 2" xfId="1875"/>
    <cellStyle name="ColHeader 10 5 4 2 2" xfId="30202"/>
    <cellStyle name="ColHeader 10 5 4 3" xfId="1876"/>
    <cellStyle name="ColHeader 10 5 4 3 2" xfId="30203"/>
    <cellStyle name="ColHeader 10 5 4 4" xfId="1877"/>
    <cellStyle name="ColHeader 10 5 4 4 2" xfId="30204"/>
    <cellStyle name="ColHeader 10 5 4 5" xfId="1878"/>
    <cellStyle name="ColHeader 10 5 4 5 2" xfId="30205"/>
    <cellStyle name="ColHeader 10 5 4 6" xfId="1879"/>
    <cellStyle name="ColHeader 10 5 4 6 2" xfId="30206"/>
    <cellStyle name="ColHeader 10 5 4 7" xfId="1880"/>
    <cellStyle name="ColHeader 10 5 4 7 2" xfId="30207"/>
    <cellStyle name="ColHeader 10 5 4 8" xfId="1881"/>
    <cellStyle name="ColHeader 10 5 4 8 2" xfId="30208"/>
    <cellStyle name="ColHeader 10 5 4 9" xfId="1882"/>
    <cellStyle name="ColHeader 10 5 4 9 2" xfId="30209"/>
    <cellStyle name="ColHeader 10 5 5" xfId="1883"/>
    <cellStyle name="ColHeader 10 5 5 10" xfId="1884"/>
    <cellStyle name="ColHeader 10 5 5 10 2" xfId="30211"/>
    <cellStyle name="ColHeader 10 5 5 11" xfId="30210"/>
    <cellStyle name="ColHeader 10 5 5 2" xfId="1885"/>
    <cellStyle name="ColHeader 10 5 5 2 2" xfId="30212"/>
    <cellStyle name="ColHeader 10 5 5 3" xfId="1886"/>
    <cellStyle name="ColHeader 10 5 5 3 2" xfId="30213"/>
    <cellStyle name="ColHeader 10 5 5 4" xfId="1887"/>
    <cellStyle name="ColHeader 10 5 5 4 2" xfId="30214"/>
    <cellStyle name="ColHeader 10 5 5 5" xfId="1888"/>
    <cellStyle name="ColHeader 10 5 5 5 2" xfId="30215"/>
    <cellStyle name="ColHeader 10 5 5 6" xfId="1889"/>
    <cellStyle name="ColHeader 10 5 5 6 2" xfId="30216"/>
    <cellStyle name="ColHeader 10 5 5 7" xfId="1890"/>
    <cellStyle name="ColHeader 10 5 5 7 2" xfId="30217"/>
    <cellStyle name="ColHeader 10 5 5 8" xfId="1891"/>
    <cellStyle name="ColHeader 10 5 5 8 2" xfId="30218"/>
    <cellStyle name="ColHeader 10 5 5 9" xfId="1892"/>
    <cellStyle name="ColHeader 10 5 5 9 2" xfId="30219"/>
    <cellStyle name="ColHeader 10 5 6" xfId="1893"/>
    <cellStyle name="ColHeader 10 5 6 2" xfId="30220"/>
    <cellStyle name="ColHeader 10 5 7" xfId="1894"/>
    <cellStyle name="ColHeader 10 5 7 2" xfId="30221"/>
    <cellStyle name="ColHeader 10 5 8" xfId="1895"/>
    <cellStyle name="ColHeader 10 5 8 2" xfId="30222"/>
    <cellStyle name="ColHeader 10 5 9" xfId="1896"/>
    <cellStyle name="ColHeader 10 5 9 2" xfId="30223"/>
    <cellStyle name="ColHeader 10 6" xfId="1897"/>
    <cellStyle name="ColHeader 10 6 10" xfId="1898"/>
    <cellStyle name="ColHeader 10 6 10 2" xfId="30225"/>
    <cellStyle name="ColHeader 10 6 11" xfId="30224"/>
    <cellStyle name="ColHeader 10 6 2" xfId="1899"/>
    <cellStyle name="ColHeader 10 6 2 10" xfId="1900"/>
    <cellStyle name="ColHeader 10 6 2 10 2" xfId="30227"/>
    <cellStyle name="ColHeader 10 6 2 11" xfId="30226"/>
    <cellStyle name="ColHeader 10 6 2 2" xfId="1901"/>
    <cellStyle name="ColHeader 10 6 2 2 2" xfId="30228"/>
    <cellStyle name="ColHeader 10 6 2 3" xfId="1902"/>
    <cellStyle name="ColHeader 10 6 2 3 2" xfId="30229"/>
    <cellStyle name="ColHeader 10 6 2 4" xfId="1903"/>
    <cellStyle name="ColHeader 10 6 2 4 2" xfId="30230"/>
    <cellStyle name="ColHeader 10 6 2 5" xfId="1904"/>
    <cellStyle name="ColHeader 10 6 2 5 2" xfId="30231"/>
    <cellStyle name="ColHeader 10 6 2 6" xfId="1905"/>
    <cellStyle name="ColHeader 10 6 2 6 2" xfId="30232"/>
    <cellStyle name="ColHeader 10 6 2 7" xfId="1906"/>
    <cellStyle name="ColHeader 10 6 2 7 2" xfId="30233"/>
    <cellStyle name="ColHeader 10 6 2 8" xfId="1907"/>
    <cellStyle name="ColHeader 10 6 2 8 2" xfId="30234"/>
    <cellStyle name="ColHeader 10 6 2 9" xfId="1908"/>
    <cellStyle name="ColHeader 10 6 2 9 2" xfId="30235"/>
    <cellStyle name="ColHeader 10 6 3" xfId="1909"/>
    <cellStyle name="ColHeader 10 6 3 10" xfId="1910"/>
    <cellStyle name="ColHeader 10 6 3 10 2" xfId="30237"/>
    <cellStyle name="ColHeader 10 6 3 11" xfId="30236"/>
    <cellStyle name="ColHeader 10 6 3 2" xfId="1911"/>
    <cellStyle name="ColHeader 10 6 3 2 2" xfId="30238"/>
    <cellStyle name="ColHeader 10 6 3 3" xfId="1912"/>
    <cellStyle name="ColHeader 10 6 3 3 2" xfId="30239"/>
    <cellStyle name="ColHeader 10 6 3 4" xfId="1913"/>
    <cellStyle name="ColHeader 10 6 3 4 2" xfId="30240"/>
    <cellStyle name="ColHeader 10 6 3 5" xfId="1914"/>
    <cellStyle name="ColHeader 10 6 3 5 2" xfId="30241"/>
    <cellStyle name="ColHeader 10 6 3 6" xfId="1915"/>
    <cellStyle name="ColHeader 10 6 3 6 2" xfId="30242"/>
    <cellStyle name="ColHeader 10 6 3 7" xfId="1916"/>
    <cellStyle name="ColHeader 10 6 3 7 2" xfId="30243"/>
    <cellStyle name="ColHeader 10 6 3 8" xfId="1917"/>
    <cellStyle name="ColHeader 10 6 3 8 2" xfId="30244"/>
    <cellStyle name="ColHeader 10 6 3 9" xfId="1918"/>
    <cellStyle name="ColHeader 10 6 3 9 2" xfId="30245"/>
    <cellStyle name="ColHeader 10 6 4" xfId="1919"/>
    <cellStyle name="ColHeader 10 6 4 2" xfId="30246"/>
    <cellStyle name="ColHeader 10 6 5" xfId="1920"/>
    <cellStyle name="ColHeader 10 6 5 2" xfId="30247"/>
    <cellStyle name="ColHeader 10 6 6" xfId="1921"/>
    <cellStyle name="ColHeader 10 6 6 2" xfId="30248"/>
    <cellStyle name="ColHeader 10 6 7" xfId="1922"/>
    <cellStyle name="ColHeader 10 6 7 2" xfId="30249"/>
    <cellStyle name="ColHeader 10 6 8" xfId="1923"/>
    <cellStyle name="ColHeader 10 6 8 2" xfId="30250"/>
    <cellStyle name="ColHeader 10 6 9" xfId="1924"/>
    <cellStyle name="ColHeader 10 6 9 2" xfId="30251"/>
    <cellStyle name="ColHeader 10 7" xfId="1925"/>
    <cellStyle name="ColHeader 10 7 10" xfId="1926"/>
    <cellStyle name="ColHeader 10 7 10 2" xfId="30253"/>
    <cellStyle name="ColHeader 10 7 11" xfId="30252"/>
    <cellStyle name="ColHeader 10 7 2" xfId="1927"/>
    <cellStyle name="ColHeader 10 7 2 10" xfId="1928"/>
    <cellStyle name="ColHeader 10 7 2 10 2" xfId="30255"/>
    <cellStyle name="ColHeader 10 7 2 11" xfId="30254"/>
    <cellStyle name="ColHeader 10 7 2 2" xfId="1929"/>
    <cellStyle name="ColHeader 10 7 2 2 2" xfId="30256"/>
    <cellStyle name="ColHeader 10 7 2 3" xfId="1930"/>
    <cellStyle name="ColHeader 10 7 2 3 2" xfId="30257"/>
    <cellStyle name="ColHeader 10 7 2 4" xfId="1931"/>
    <cellStyle name="ColHeader 10 7 2 4 2" xfId="30258"/>
    <cellStyle name="ColHeader 10 7 2 5" xfId="1932"/>
    <cellStyle name="ColHeader 10 7 2 5 2" xfId="30259"/>
    <cellStyle name="ColHeader 10 7 2 6" xfId="1933"/>
    <cellStyle name="ColHeader 10 7 2 6 2" xfId="30260"/>
    <cellStyle name="ColHeader 10 7 2 7" xfId="1934"/>
    <cellStyle name="ColHeader 10 7 2 7 2" xfId="30261"/>
    <cellStyle name="ColHeader 10 7 2 8" xfId="1935"/>
    <cellStyle name="ColHeader 10 7 2 8 2" xfId="30262"/>
    <cellStyle name="ColHeader 10 7 2 9" xfId="1936"/>
    <cellStyle name="ColHeader 10 7 2 9 2" xfId="30263"/>
    <cellStyle name="ColHeader 10 7 3" xfId="1937"/>
    <cellStyle name="ColHeader 10 7 3 10" xfId="1938"/>
    <cellStyle name="ColHeader 10 7 3 10 2" xfId="30265"/>
    <cellStyle name="ColHeader 10 7 3 11" xfId="30264"/>
    <cellStyle name="ColHeader 10 7 3 2" xfId="1939"/>
    <cellStyle name="ColHeader 10 7 3 2 2" xfId="30266"/>
    <cellStyle name="ColHeader 10 7 3 3" xfId="1940"/>
    <cellStyle name="ColHeader 10 7 3 3 2" xfId="30267"/>
    <cellStyle name="ColHeader 10 7 3 4" xfId="1941"/>
    <cellStyle name="ColHeader 10 7 3 4 2" xfId="30268"/>
    <cellStyle name="ColHeader 10 7 3 5" xfId="1942"/>
    <cellStyle name="ColHeader 10 7 3 5 2" xfId="30269"/>
    <cellStyle name="ColHeader 10 7 3 6" xfId="1943"/>
    <cellStyle name="ColHeader 10 7 3 6 2" xfId="30270"/>
    <cellStyle name="ColHeader 10 7 3 7" xfId="1944"/>
    <cellStyle name="ColHeader 10 7 3 7 2" xfId="30271"/>
    <cellStyle name="ColHeader 10 7 3 8" xfId="1945"/>
    <cellStyle name="ColHeader 10 7 3 8 2" xfId="30272"/>
    <cellStyle name="ColHeader 10 7 3 9" xfId="1946"/>
    <cellStyle name="ColHeader 10 7 3 9 2" xfId="30273"/>
    <cellStyle name="ColHeader 10 7 4" xfId="1947"/>
    <cellStyle name="ColHeader 10 7 4 2" xfId="30274"/>
    <cellStyle name="ColHeader 10 7 5" xfId="1948"/>
    <cellStyle name="ColHeader 10 7 5 2" xfId="30275"/>
    <cellStyle name="ColHeader 10 7 6" xfId="1949"/>
    <cellStyle name="ColHeader 10 7 6 2" xfId="30276"/>
    <cellStyle name="ColHeader 10 7 7" xfId="1950"/>
    <cellStyle name="ColHeader 10 7 7 2" xfId="30277"/>
    <cellStyle name="ColHeader 10 7 8" xfId="1951"/>
    <cellStyle name="ColHeader 10 7 8 2" xfId="30278"/>
    <cellStyle name="ColHeader 10 7 9" xfId="1952"/>
    <cellStyle name="ColHeader 10 7 9 2" xfId="30279"/>
    <cellStyle name="ColHeader 10 8" xfId="1953"/>
    <cellStyle name="ColHeader 10 8 10" xfId="1954"/>
    <cellStyle name="ColHeader 10 8 10 2" xfId="30281"/>
    <cellStyle name="ColHeader 10 8 11" xfId="30280"/>
    <cellStyle name="ColHeader 10 8 2" xfId="1955"/>
    <cellStyle name="ColHeader 10 8 2 2" xfId="30282"/>
    <cellStyle name="ColHeader 10 8 3" xfId="1956"/>
    <cellStyle name="ColHeader 10 8 3 2" xfId="30283"/>
    <cellStyle name="ColHeader 10 8 4" xfId="1957"/>
    <cellStyle name="ColHeader 10 8 4 2" xfId="30284"/>
    <cellStyle name="ColHeader 10 8 5" xfId="1958"/>
    <cellStyle name="ColHeader 10 8 5 2" xfId="30285"/>
    <cellStyle name="ColHeader 10 8 6" xfId="1959"/>
    <cellStyle name="ColHeader 10 8 6 2" xfId="30286"/>
    <cellStyle name="ColHeader 10 8 7" xfId="1960"/>
    <cellStyle name="ColHeader 10 8 7 2" xfId="30287"/>
    <cellStyle name="ColHeader 10 8 8" xfId="1961"/>
    <cellStyle name="ColHeader 10 8 8 2" xfId="30288"/>
    <cellStyle name="ColHeader 10 8 9" xfId="1962"/>
    <cellStyle name="ColHeader 10 8 9 2" xfId="30289"/>
    <cellStyle name="ColHeader 10 9" xfId="1963"/>
    <cellStyle name="ColHeader 10 9 10" xfId="1964"/>
    <cellStyle name="ColHeader 10 9 10 2" xfId="30291"/>
    <cellStyle name="ColHeader 10 9 11" xfId="30290"/>
    <cellStyle name="ColHeader 10 9 2" xfId="1965"/>
    <cellStyle name="ColHeader 10 9 2 2" xfId="30292"/>
    <cellStyle name="ColHeader 10 9 3" xfId="1966"/>
    <cellStyle name="ColHeader 10 9 3 2" xfId="30293"/>
    <cellStyle name="ColHeader 10 9 4" xfId="1967"/>
    <cellStyle name="ColHeader 10 9 4 2" xfId="30294"/>
    <cellStyle name="ColHeader 10 9 5" xfId="1968"/>
    <cellStyle name="ColHeader 10 9 5 2" xfId="30295"/>
    <cellStyle name="ColHeader 10 9 6" xfId="1969"/>
    <cellStyle name="ColHeader 10 9 6 2" xfId="30296"/>
    <cellStyle name="ColHeader 10 9 7" xfId="1970"/>
    <cellStyle name="ColHeader 10 9 7 2" xfId="30297"/>
    <cellStyle name="ColHeader 10 9 8" xfId="1971"/>
    <cellStyle name="ColHeader 10 9 8 2" xfId="30298"/>
    <cellStyle name="ColHeader 10 9 9" xfId="1972"/>
    <cellStyle name="ColHeader 10 9 9 2" xfId="30299"/>
    <cellStyle name="ColHeader 11" xfId="598"/>
    <cellStyle name="ColHeader 11 10" xfId="1973"/>
    <cellStyle name="ColHeader 11 10 2" xfId="30300"/>
    <cellStyle name="ColHeader 11 11" xfId="1974"/>
    <cellStyle name="ColHeader 11 11 2" xfId="30301"/>
    <cellStyle name="ColHeader 11 12" xfId="1975"/>
    <cellStyle name="ColHeader 11 12 2" xfId="30302"/>
    <cellStyle name="ColHeader 11 13" xfId="1976"/>
    <cellStyle name="ColHeader 11 13 2" xfId="30303"/>
    <cellStyle name="ColHeader 11 14" xfId="1977"/>
    <cellStyle name="ColHeader 11 14 2" xfId="30304"/>
    <cellStyle name="ColHeader 11 15" xfId="1978"/>
    <cellStyle name="ColHeader 11 15 2" xfId="30305"/>
    <cellStyle name="ColHeader 11 16" xfId="1979"/>
    <cellStyle name="ColHeader 11 16 2" xfId="30306"/>
    <cellStyle name="ColHeader 11 17" xfId="1980"/>
    <cellStyle name="ColHeader 11 17 2" xfId="30307"/>
    <cellStyle name="ColHeader 11 18" xfId="1981"/>
    <cellStyle name="ColHeader 11 18 2" xfId="30308"/>
    <cellStyle name="ColHeader 11 19" xfId="28929"/>
    <cellStyle name="ColHeader 11 2" xfId="659"/>
    <cellStyle name="ColHeader 11 2 10" xfId="1982"/>
    <cellStyle name="ColHeader 11 2 10 2" xfId="30309"/>
    <cellStyle name="ColHeader 11 2 11" xfId="1983"/>
    <cellStyle name="ColHeader 11 2 11 2" xfId="30310"/>
    <cellStyle name="ColHeader 11 2 12" xfId="1984"/>
    <cellStyle name="ColHeader 11 2 12 2" xfId="30311"/>
    <cellStyle name="ColHeader 11 2 13" xfId="1985"/>
    <cellStyle name="ColHeader 11 2 13 2" xfId="30312"/>
    <cellStyle name="ColHeader 11 2 14" xfId="1986"/>
    <cellStyle name="ColHeader 11 2 14 2" xfId="30313"/>
    <cellStyle name="ColHeader 11 2 15" xfId="28990"/>
    <cellStyle name="ColHeader 11 2 2" xfId="1987"/>
    <cellStyle name="ColHeader 11 2 2 10" xfId="1988"/>
    <cellStyle name="ColHeader 11 2 2 10 2" xfId="30315"/>
    <cellStyle name="ColHeader 11 2 2 11" xfId="30314"/>
    <cellStyle name="ColHeader 11 2 2 2" xfId="1989"/>
    <cellStyle name="ColHeader 11 2 2 2 10" xfId="1990"/>
    <cellStyle name="ColHeader 11 2 2 2 10 2" xfId="30317"/>
    <cellStyle name="ColHeader 11 2 2 2 11" xfId="30316"/>
    <cellStyle name="ColHeader 11 2 2 2 2" xfId="1991"/>
    <cellStyle name="ColHeader 11 2 2 2 2 2" xfId="30318"/>
    <cellStyle name="ColHeader 11 2 2 2 3" xfId="1992"/>
    <cellStyle name="ColHeader 11 2 2 2 3 2" xfId="30319"/>
    <cellStyle name="ColHeader 11 2 2 2 4" xfId="1993"/>
    <cellStyle name="ColHeader 11 2 2 2 4 2" xfId="30320"/>
    <cellStyle name="ColHeader 11 2 2 2 5" xfId="1994"/>
    <cellStyle name="ColHeader 11 2 2 2 5 2" xfId="30321"/>
    <cellStyle name="ColHeader 11 2 2 2 6" xfId="1995"/>
    <cellStyle name="ColHeader 11 2 2 2 6 2" xfId="30322"/>
    <cellStyle name="ColHeader 11 2 2 2 7" xfId="1996"/>
    <cellStyle name="ColHeader 11 2 2 2 7 2" xfId="30323"/>
    <cellStyle name="ColHeader 11 2 2 2 8" xfId="1997"/>
    <cellStyle name="ColHeader 11 2 2 2 8 2" xfId="30324"/>
    <cellStyle name="ColHeader 11 2 2 2 9" xfId="1998"/>
    <cellStyle name="ColHeader 11 2 2 2 9 2" xfId="30325"/>
    <cellStyle name="ColHeader 11 2 2 3" xfId="1999"/>
    <cellStyle name="ColHeader 11 2 2 3 10" xfId="2000"/>
    <cellStyle name="ColHeader 11 2 2 3 10 2" xfId="30327"/>
    <cellStyle name="ColHeader 11 2 2 3 11" xfId="30326"/>
    <cellStyle name="ColHeader 11 2 2 3 2" xfId="2001"/>
    <cellStyle name="ColHeader 11 2 2 3 2 2" xfId="30328"/>
    <cellStyle name="ColHeader 11 2 2 3 3" xfId="2002"/>
    <cellStyle name="ColHeader 11 2 2 3 3 2" xfId="30329"/>
    <cellStyle name="ColHeader 11 2 2 3 4" xfId="2003"/>
    <cellStyle name="ColHeader 11 2 2 3 4 2" xfId="30330"/>
    <cellStyle name="ColHeader 11 2 2 3 5" xfId="2004"/>
    <cellStyle name="ColHeader 11 2 2 3 5 2" xfId="30331"/>
    <cellStyle name="ColHeader 11 2 2 3 6" xfId="2005"/>
    <cellStyle name="ColHeader 11 2 2 3 6 2" xfId="30332"/>
    <cellStyle name="ColHeader 11 2 2 3 7" xfId="2006"/>
    <cellStyle name="ColHeader 11 2 2 3 7 2" xfId="30333"/>
    <cellStyle name="ColHeader 11 2 2 3 8" xfId="2007"/>
    <cellStyle name="ColHeader 11 2 2 3 8 2" xfId="30334"/>
    <cellStyle name="ColHeader 11 2 2 3 9" xfId="2008"/>
    <cellStyle name="ColHeader 11 2 2 3 9 2" xfId="30335"/>
    <cellStyle name="ColHeader 11 2 2 4" xfId="2009"/>
    <cellStyle name="ColHeader 11 2 2 4 2" xfId="30336"/>
    <cellStyle name="ColHeader 11 2 2 5" xfId="2010"/>
    <cellStyle name="ColHeader 11 2 2 5 2" xfId="30337"/>
    <cellStyle name="ColHeader 11 2 2 6" xfId="2011"/>
    <cellStyle name="ColHeader 11 2 2 6 2" xfId="30338"/>
    <cellStyle name="ColHeader 11 2 2 7" xfId="2012"/>
    <cellStyle name="ColHeader 11 2 2 7 2" xfId="30339"/>
    <cellStyle name="ColHeader 11 2 2 8" xfId="2013"/>
    <cellStyle name="ColHeader 11 2 2 8 2" xfId="30340"/>
    <cellStyle name="ColHeader 11 2 2 9" xfId="2014"/>
    <cellStyle name="ColHeader 11 2 2 9 2" xfId="30341"/>
    <cellStyle name="ColHeader 11 2 3" xfId="2015"/>
    <cellStyle name="ColHeader 11 2 3 10" xfId="2016"/>
    <cellStyle name="ColHeader 11 2 3 10 2" xfId="30343"/>
    <cellStyle name="ColHeader 11 2 3 11" xfId="30342"/>
    <cellStyle name="ColHeader 11 2 3 2" xfId="2017"/>
    <cellStyle name="ColHeader 11 2 3 2 10" xfId="2018"/>
    <cellStyle name="ColHeader 11 2 3 2 10 2" xfId="30345"/>
    <cellStyle name="ColHeader 11 2 3 2 11" xfId="30344"/>
    <cellStyle name="ColHeader 11 2 3 2 2" xfId="2019"/>
    <cellStyle name="ColHeader 11 2 3 2 2 2" xfId="30346"/>
    <cellStyle name="ColHeader 11 2 3 2 3" xfId="2020"/>
    <cellStyle name="ColHeader 11 2 3 2 3 2" xfId="30347"/>
    <cellStyle name="ColHeader 11 2 3 2 4" xfId="2021"/>
    <cellStyle name="ColHeader 11 2 3 2 4 2" xfId="30348"/>
    <cellStyle name="ColHeader 11 2 3 2 5" xfId="2022"/>
    <cellStyle name="ColHeader 11 2 3 2 5 2" xfId="30349"/>
    <cellStyle name="ColHeader 11 2 3 2 6" xfId="2023"/>
    <cellStyle name="ColHeader 11 2 3 2 6 2" xfId="30350"/>
    <cellStyle name="ColHeader 11 2 3 2 7" xfId="2024"/>
    <cellStyle name="ColHeader 11 2 3 2 7 2" xfId="30351"/>
    <cellStyle name="ColHeader 11 2 3 2 8" xfId="2025"/>
    <cellStyle name="ColHeader 11 2 3 2 8 2" xfId="30352"/>
    <cellStyle name="ColHeader 11 2 3 2 9" xfId="2026"/>
    <cellStyle name="ColHeader 11 2 3 2 9 2" xfId="30353"/>
    <cellStyle name="ColHeader 11 2 3 3" xfId="2027"/>
    <cellStyle name="ColHeader 11 2 3 3 10" xfId="2028"/>
    <cellStyle name="ColHeader 11 2 3 3 10 2" xfId="30355"/>
    <cellStyle name="ColHeader 11 2 3 3 11" xfId="30354"/>
    <cellStyle name="ColHeader 11 2 3 3 2" xfId="2029"/>
    <cellStyle name="ColHeader 11 2 3 3 2 2" xfId="30356"/>
    <cellStyle name="ColHeader 11 2 3 3 3" xfId="2030"/>
    <cellStyle name="ColHeader 11 2 3 3 3 2" xfId="30357"/>
    <cellStyle name="ColHeader 11 2 3 3 4" xfId="2031"/>
    <cellStyle name="ColHeader 11 2 3 3 4 2" xfId="30358"/>
    <cellStyle name="ColHeader 11 2 3 3 5" xfId="2032"/>
    <cellStyle name="ColHeader 11 2 3 3 5 2" xfId="30359"/>
    <cellStyle name="ColHeader 11 2 3 3 6" xfId="2033"/>
    <cellStyle name="ColHeader 11 2 3 3 6 2" xfId="30360"/>
    <cellStyle name="ColHeader 11 2 3 3 7" xfId="2034"/>
    <cellStyle name="ColHeader 11 2 3 3 7 2" xfId="30361"/>
    <cellStyle name="ColHeader 11 2 3 3 8" xfId="2035"/>
    <cellStyle name="ColHeader 11 2 3 3 8 2" xfId="30362"/>
    <cellStyle name="ColHeader 11 2 3 3 9" xfId="2036"/>
    <cellStyle name="ColHeader 11 2 3 3 9 2" xfId="30363"/>
    <cellStyle name="ColHeader 11 2 3 4" xfId="2037"/>
    <cellStyle name="ColHeader 11 2 3 4 2" xfId="30364"/>
    <cellStyle name="ColHeader 11 2 3 5" xfId="2038"/>
    <cellStyle name="ColHeader 11 2 3 5 2" xfId="30365"/>
    <cellStyle name="ColHeader 11 2 3 6" xfId="2039"/>
    <cellStyle name="ColHeader 11 2 3 6 2" xfId="30366"/>
    <cellStyle name="ColHeader 11 2 3 7" xfId="2040"/>
    <cellStyle name="ColHeader 11 2 3 7 2" xfId="30367"/>
    <cellStyle name="ColHeader 11 2 3 8" xfId="2041"/>
    <cellStyle name="ColHeader 11 2 3 8 2" xfId="30368"/>
    <cellStyle name="ColHeader 11 2 3 9" xfId="2042"/>
    <cellStyle name="ColHeader 11 2 3 9 2" xfId="30369"/>
    <cellStyle name="ColHeader 11 2 4" xfId="2043"/>
    <cellStyle name="ColHeader 11 2 4 10" xfId="2044"/>
    <cellStyle name="ColHeader 11 2 4 10 2" xfId="30371"/>
    <cellStyle name="ColHeader 11 2 4 11" xfId="30370"/>
    <cellStyle name="ColHeader 11 2 4 2" xfId="2045"/>
    <cellStyle name="ColHeader 11 2 4 2 2" xfId="30372"/>
    <cellStyle name="ColHeader 11 2 4 3" xfId="2046"/>
    <cellStyle name="ColHeader 11 2 4 3 2" xfId="30373"/>
    <cellStyle name="ColHeader 11 2 4 4" xfId="2047"/>
    <cellStyle name="ColHeader 11 2 4 4 2" xfId="30374"/>
    <cellStyle name="ColHeader 11 2 4 5" xfId="2048"/>
    <cellStyle name="ColHeader 11 2 4 5 2" xfId="30375"/>
    <cellStyle name="ColHeader 11 2 4 6" xfId="2049"/>
    <cellStyle name="ColHeader 11 2 4 6 2" xfId="30376"/>
    <cellStyle name="ColHeader 11 2 4 7" xfId="2050"/>
    <cellStyle name="ColHeader 11 2 4 7 2" xfId="30377"/>
    <cellStyle name="ColHeader 11 2 4 8" xfId="2051"/>
    <cellStyle name="ColHeader 11 2 4 8 2" xfId="30378"/>
    <cellStyle name="ColHeader 11 2 4 9" xfId="2052"/>
    <cellStyle name="ColHeader 11 2 4 9 2" xfId="30379"/>
    <cellStyle name="ColHeader 11 2 5" xfId="2053"/>
    <cellStyle name="ColHeader 11 2 5 10" xfId="2054"/>
    <cellStyle name="ColHeader 11 2 5 10 2" xfId="30381"/>
    <cellStyle name="ColHeader 11 2 5 11" xfId="30380"/>
    <cellStyle name="ColHeader 11 2 5 2" xfId="2055"/>
    <cellStyle name="ColHeader 11 2 5 2 2" xfId="30382"/>
    <cellStyle name="ColHeader 11 2 5 3" xfId="2056"/>
    <cellStyle name="ColHeader 11 2 5 3 2" xfId="30383"/>
    <cellStyle name="ColHeader 11 2 5 4" xfId="2057"/>
    <cellStyle name="ColHeader 11 2 5 4 2" xfId="30384"/>
    <cellStyle name="ColHeader 11 2 5 5" xfId="2058"/>
    <cellStyle name="ColHeader 11 2 5 5 2" xfId="30385"/>
    <cellStyle name="ColHeader 11 2 5 6" xfId="2059"/>
    <cellStyle name="ColHeader 11 2 5 6 2" xfId="30386"/>
    <cellStyle name="ColHeader 11 2 5 7" xfId="2060"/>
    <cellStyle name="ColHeader 11 2 5 7 2" xfId="30387"/>
    <cellStyle name="ColHeader 11 2 5 8" xfId="2061"/>
    <cellStyle name="ColHeader 11 2 5 8 2" xfId="30388"/>
    <cellStyle name="ColHeader 11 2 5 9" xfId="2062"/>
    <cellStyle name="ColHeader 11 2 5 9 2" xfId="30389"/>
    <cellStyle name="ColHeader 11 2 6" xfId="2063"/>
    <cellStyle name="ColHeader 11 2 6 2" xfId="30390"/>
    <cellStyle name="ColHeader 11 2 7" xfId="2064"/>
    <cellStyle name="ColHeader 11 2 7 2" xfId="30391"/>
    <cellStyle name="ColHeader 11 2 8" xfId="2065"/>
    <cellStyle name="ColHeader 11 2 8 2" xfId="30392"/>
    <cellStyle name="ColHeader 11 2 9" xfId="2066"/>
    <cellStyle name="ColHeader 11 2 9 2" xfId="30393"/>
    <cellStyle name="ColHeader 11 3" xfId="2067"/>
    <cellStyle name="ColHeader 11 3 10" xfId="2068"/>
    <cellStyle name="ColHeader 11 3 10 2" xfId="30395"/>
    <cellStyle name="ColHeader 11 3 11" xfId="2069"/>
    <cellStyle name="ColHeader 11 3 11 2" xfId="30396"/>
    <cellStyle name="ColHeader 11 3 12" xfId="2070"/>
    <cellStyle name="ColHeader 11 3 12 2" xfId="30397"/>
    <cellStyle name="ColHeader 11 3 13" xfId="2071"/>
    <cellStyle name="ColHeader 11 3 13 2" xfId="30398"/>
    <cellStyle name="ColHeader 11 3 14" xfId="2072"/>
    <cellStyle name="ColHeader 11 3 14 2" xfId="30399"/>
    <cellStyle name="ColHeader 11 3 15" xfId="30394"/>
    <cellStyle name="ColHeader 11 3 2" xfId="2073"/>
    <cellStyle name="ColHeader 11 3 2 10" xfId="2074"/>
    <cellStyle name="ColHeader 11 3 2 10 2" xfId="30401"/>
    <cellStyle name="ColHeader 11 3 2 11" xfId="30400"/>
    <cellStyle name="ColHeader 11 3 2 2" xfId="2075"/>
    <cellStyle name="ColHeader 11 3 2 2 10" xfId="2076"/>
    <cellStyle name="ColHeader 11 3 2 2 10 2" xfId="30403"/>
    <cellStyle name="ColHeader 11 3 2 2 11" xfId="30402"/>
    <cellStyle name="ColHeader 11 3 2 2 2" xfId="2077"/>
    <cellStyle name="ColHeader 11 3 2 2 2 2" xfId="30404"/>
    <cellStyle name="ColHeader 11 3 2 2 3" xfId="2078"/>
    <cellStyle name="ColHeader 11 3 2 2 3 2" xfId="30405"/>
    <cellStyle name="ColHeader 11 3 2 2 4" xfId="2079"/>
    <cellStyle name="ColHeader 11 3 2 2 4 2" xfId="30406"/>
    <cellStyle name="ColHeader 11 3 2 2 5" xfId="2080"/>
    <cellStyle name="ColHeader 11 3 2 2 5 2" xfId="30407"/>
    <cellStyle name="ColHeader 11 3 2 2 6" xfId="2081"/>
    <cellStyle name="ColHeader 11 3 2 2 6 2" xfId="30408"/>
    <cellStyle name="ColHeader 11 3 2 2 7" xfId="2082"/>
    <cellStyle name="ColHeader 11 3 2 2 7 2" xfId="30409"/>
    <cellStyle name="ColHeader 11 3 2 2 8" xfId="2083"/>
    <cellStyle name="ColHeader 11 3 2 2 8 2" xfId="30410"/>
    <cellStyle name="ColHeader 11 3 2 2 9" xfId="2084"/>
    <cellStyle name="ColHeader 11 3 2 2 9 2" xfId="30411"/>
    <cellStyle name="ColHeader 11 3 2 3" xfId="2085"/>
    <cellStyle name="ColHeader 11 3 2 3 10" xfId="2086"/>
    <cellStyle name="ColHeader 11 3 2 3 10 2" xfId="30413"/>
    <cellStyle name="ColHeader 11 3 2 3 11" xfId="30412"/>
    <cellStyle name="ColHeader 11 3 2 3 2" xfId="2087"/>
    <cellStyle name="ColHeader 11 3 2 3 2 2" xfId="30414"/>
    <cellStyle name="ColHeader 11 3 2 3 3" xfId="2088"/>
    <cellStyle name="ColHeader 11 3 2 3 3 2" xfId="30415"/>
    <cellStyle name="ColHeader 11 3 2 3 4" xfId="2089"/>
    <cellStyle name="ColHeader 11 3 2 3 4 2" xfId="30416"/>
    <cellStyle name="ColHeader 11 3 2 3 5" xfId="2090"/>
    <cellStyle name="ColHeader 11 3 2 3 5 2" xfId="30417"/>
    <cellStyle name="ColHeader 11 3 2 3 6" xfId="2091"/>
    <cellStyle name="ColHeader 11 3 2 3 6 2" xfId="30418"/>
    <cellStyle name="ColHeader 11 3 2 3 7" xfId="2092"/>
    <cellStyle name="ColHeader 11 3 2 3 7 2" xfId="30419"/>
    <cellStyle name="ColHeader 11 3 2 3 8" xfId="2093"/>
    <cellStyle name="ColHeader 11 3 2 3 8 2" xfId="30420"/>
    <cellStyle name="ColHeader 11 3 2 3 9" xfId="2094"/>
    <cellStyle name="ColHeader 11 3 2 3 9 2" xfId="30421"/>
    <cellStyle name="ColHeader 11 3 2 4" xfId="2095"/>
    <cellStyle name="ColHeader 11 3 2 4 2" xfId="30422"/>
    <cellStyle name="ColHeader 11 3 2 5" xfId="2096"/>
    <cellStyle name="ColHeader 11 3 2 5 2" xfId="30423"/>
    <cellStyle name="ColHeader 11 3 2 6" xfId="2097"/>
    <cellStyle name="ColHeader 11 3 2 6 2" xfId="30424"/>
    <cellStyle name="ColHeader 11 3 2 7" xfId="2098"/>
    <cellStyle name="ColHeader 11 3 2 7 2" xfId="30425"/>
    <cellStyle name="ColHeader 11 3 2 8" xfId="2099"/>
    <cellStyle name="ColHeader 11 3 2 8 2" xfId="30426"/>
    <cellStyle name="ColHeader 11 3 2 9" xfId="2100"/>
    <cellStyle name="ColHeader 11 3 2 9 2" xfId="30427"/>
    <cellStyle name="ColHeader 11 3 3" xfId="2101"/>
    <cellStyle name="ColHeader 11 3 3 10" xfId="2102"/>
    <cellStyle name="ColHeader 11 3 3 10 2" xfId="30429"/>
    <cellStyle name="ColHeader 11 3 3 11" xfId="30428"/>
    <cellStyle name="ColHeader 11 3 3 2" xfId="2103"/>
    <cellStyle name="ColHeader 11 3 3 2 10" xfId="2104"/>
    <cellStyle name="ColHeader 11 3 3 2 10 2" xfId="30431"/>
    <cellStyle name="ColHeader 11 3 3 2 11" xfId="30430"/>
    <cellStyle name="ColHeader 11 3 3 2 2" xfId="2105"/>
    <cellStyle name="ColHeader 11 3 3 2 2 2" xfId="30432"/>
    <cellStyle name="ColHeader 11 3 3 2 3" xfId="2106"/>
    <cellStyle name="ColHeader 11 3 3 2 3 2" xfId="30433"/>
    <cellStyle name="ColHeader 11 3 3 2 4" xfId="2107"/>
    <cellStyle name="ColHeader 11 3 3 2 4 2" xfId="30434"/>
    <cellStyle name="ColHeader 11 3 3 2 5" xfId="2108"/>
    <cellStyle name="ColHeader 11 3 3 2 5 2" xfId="30435"/>
    <cellStyle name="ColHeader 11 3 3 2 6" xfId="2109"/>
    <cellStyle name="ColHeader 11 3 3 2 6 2" xfId="30436"/>
    <cellStyle name="ColHeader 11 3 3 2 7" xfId="2110"/>
    <cellStyle name="ColHeader 11 3 3 2 7 2" xfId="30437"/>
    <cellStyle name="ColHeader 11 3 3 2 8" xfId="2111"/>
    <cellStyle name="ColHeader 11 3 3 2 8 2" xfId="30438"/>
    <cellStyle name="ColHeader 11 3 3 2 9" xfId="2112"/>
    <cellStyle name="ColHeader 11 3 3 2 9 2" xfId="30439"/>
    <cellStyle name="ColHeader 11 3 3 3" xfId="2113"/>
    <cellStyle name="ColHeader 11 3 3 3 10" xfId="2114"/>
    <cellStyle name="ColHeader 11 3 3 3 10 2" xfId="30441"/>
    <cellStyle name="ColHeader 11 3 3 3 11" xfId="30440"/>
    <cellStyle name="ColHeader 11 3 3 3 2" xfId="2115"/>
    <cellStyle name="ColHeader 11 3 3 3 2 2" xfId="30442"/>
    <cellStyle name="ColHeader 11 3 3 3 3" xfId="2116"/>
    <cellStyle name="ColHeader 11 3 3 3 3 2" xfId="30443"/>
    <cellStyle name="ColHeader 11 3 3 3 4" xfId="2117"/>
    <cellStyle name="ColHeader 11 3 3 3 4 2" xfId="30444"/>
    <cellStyle name="ColHeader 11 3 3 3 5" xfId="2118"/>
    <cellStyle name="ColHeader 11 3 3 3 5 2" xfId="30445"/>
    <cellStyle name="ColHeader 11 3 3 3 6" xfId="2119"/>
    <cellStyle name="ColHeader 11 3 3 3 6 2" xfId="30446"/>
    <cellStyle name="ColHeader 11 3 3 3 7" xfId="2120"/>
    <cellStyle name="ColHeader 11 3 3 3 7 2" xfId="30447"/>
    <cellStyle name="ColHeader 11 3 3 3 8" xfId="2121"/>
    <cellStyle name="ColHeader 11 3 3 3 8 2" xfId="30448"/>
    <cellStyle name="ColHeader 11 3 3 3 9" xfId="2122"/>
    <cellStyle name="ColHeader 11 3 3 3 9 2" xfId="30449"/>
    <cellStyle name="ColHeader 11 3 3 4" xfId="2123"/>
    <cellStyle name="ColHeader 11 3 3 4 2" xfId="30450"/>
    <cellStyle name="ColHeader 11 3 3 5" xfId="2124"/>
    <cellStyle name="ColHeader 11 3 3 5 2" xfId="30451"/>
    <cellStyle name="ColHeader 11 3 3 6" xfId="2125"/>
    <cellStyle name="ColHeader 11 3 3 6 2" xfId="30452"/>
    <cellStyle name="ColHeader 11 3 3 7" xfId="2126"/>
    <cellStyle name="ColHeader 11 3 3 7 2" xfId="30453"/>
    <cellStyle name="ColHeader 11 3 3 8" xfId="2127"/>
    <cellStyle name="ColHeader 11 3 3 8 2" xfId="30454"/>
    <cellStyle name="ColHeader 11 3 3 9" xfId="2128"/>
    <cellStyle name="ColHeader 11 3 3 9 2" xfId="30455"/>
    <cellStyle name="ColHeader 11 3 4" xfId="2129"/>
    <cellStyle name="ColHeader 11 3 4 10" xfId="2130"/>
    <cellStyle name="ColHeader 11 3 4 10 2" xfId="30457"/>
    <cellStyle name="ColHeader 11 3 4 11" xfId="30456"/>
    <cellStyle name="ColHeader 11 3 4 2" xfId="2131"/>
    <cellStyle name="ColHeader 11 3 4 2 2" xfId="30458"/>
    <cellStyle name="ColHeader 11 3 4 3" xfId="2132"/>
    <cellStyle name="ColHeader 11 3 4 3 2" xfId="30459"/>
    <cellStyle name="ColHeader 11 3 4 4" xfId="2133"/>
    <cellStyle name="ColHeader 11 3 4 4 2" xfId="30460"/>
    <cellStyle name="ColHeader 11 3 4 5" xfId="2134"/>
    <cellStyle name="ColHeader 11 3 4 5 2" xfId="30461"/>
    <cellStyle name="ColHeader 11 3 4 6" xfId="2135"/>
    <cellStyle name="ColHeader 11 3 4 6 2" xfId="30462"/>
    <cellStyle name="ColHeader 11 3 4 7" xfId="2136"/>
    <cellStyle name="ColHeader 11 3 4 7 2" xfId="30463"/>
    <cellStyle name="ColHeader 11 3 4 8" xfId="2137"/>
    <cellStyle name="ColHeader 11 3 4 8 2" xfId="30464"/>
    <cellStyle name="ColHeader 11 3 4 9" xfId="2138"/>
    <cellStyle name="ColHeader 11 3 4 9 2" xfId="30465"/>
    <cellStyle name="ColHeader 11 3 5" xfId="2139"/>
    <cellStyle name="ColHeader 11 3 5 10" xfId="2140"/>
    <cellStyle name="ColHeader 11 3 5 10 2" xfId="30467"/>
    <cellStyle name="ColHeader 11 3 5 11" xfId="30466"/>
    <cellStyle name="ColHeader 11 3 5 2" xfId="2141"/>
    <cellStyle name="ColHeader 11 3 5 2 2" xfId="30468"/>
    <cellStyle name="ColHeader 11 3 5 3" xfId="2142"/>
    <cellStyle name="ColHeader 11 3 5 3 2" xfId="30469"/>
    <cellStyle name="ColHeader 11 3 5 4" xfId="2143"/>
    <cellStyle name="ColHeader 11 3 5 4 2" xfId="30470"/>
    <cellStyle name="ColHeader 11 3 5 5" xfId="2144"/>
    <cellStyle name="ColHeader 11 3 5 5 2" xfId="30471"/>
    <cellStyle name="ColHeader 11 3 5 6" xfId="2145"/>
    <cellStyle name="ColHeader 11 3 5 6 2" xfId="30472"/>
    <cellStyle name="ColHeader 11 3 5 7" xfId="2146"/>
    <cellStyle name="ColHeader 11 3 5 7 2" xfId="30473"/>
    <cellStyle name="ColHeader 11 3 5 8" xfId="2147"/>
    <cellStyle name="ColHeader 11 3 5 8 2" xfId="30474"/>
    <cellStyle name="ColHeader 11 3 5 9" xfId="2148"/>
    <cellStyle name="ColHeader 11 3 5 9 2" xfId="30475"/>
    <cellStyle name="ColHeader 11 3 6" xfId="2149"/>
    <cellStyle name="ColHeader 11 3 6 2" xfId="30476"/>
    <cellStyle name="ColHeader 11 3 7" xfId="2150"/>
    <cellStyle name="ColHeader 11 3 7 2" xfId="30477"/>
    <cellStyle name="ColHeader 11 3 8" xfId="2151"/>
    <cellStyle name="ColHeader 11 3 8 2" xfId="30478"/>
    <cellStyle name="ColHeader 11 3 9" xfId="2152"/>
    <cellStyle name="ColHeader 11 3 9 2" xfId="30479"/>
    <cellStyle name="ColHeader 11 4" xfId="2153"/>
    <cellStyle name="ColHeader 11 4 10" xfId="2154"/>
    <cellStyle name="ColHeader 11 4 10 2" xfId="30481"/>
    <cellStyle name="ColHeader 11 4 11" xfId="2155"/>
    <cellStyle name="ColHeader 11 4 11 2" xfId="30482"/>
    <cellStyle name="ColHeader 11 4 12" xfId="2156"/>
    <cellStyle name="ColHeader 11 4 12 2" xfId="30483"/>
    <cellStyle name="ColHeader 11 4 13" xfId="2157"/>
    <cellStyle name="ColHeader 11 4 13 2" xfId="30484"/>
    <cellStyle name="ColHeader 11 4 14" xfId="2158"/>
    <cellStyle name="ColHeader 11 4 14 2" xfId="30485"/>
    <cellStyle name="ColHeader 11 4 15" xfId="30480"/>
    <cellStyle name="ColHeader 11 4 2" xfId="2159"/>
    <cellStyle name="ColHeader 11 4 2 10" xfId="2160"/>
    <cellStyle name="ColHeader 11 4 2 10 2" xfId="30487"/>
    <cellStyle name="ColHeader 11 4 2 11" xfId="30486"/>
    <cellStyle name="ColHeader 11 4 2 2" xfId="2161"/>
    <cellStyle name="ColHeader 11 4 2 2 10" xfId="2162"/>
    <cellStyle name="ColHeader 11 4 2 2 10 2" xfId="30489"/>
    <cellStyle name="ColHeader 11 4 2 2 11" xfId="30488"/>
    <cellStyle name="ColHeader 11 4 2 2 2" xfId="2163"/>
    <cellStyle name="ColHeader 11 4 2 2 2 2" xfId="30490"/>
    <cellStyle name="ColHeader 11 4 2 2 3" xfId="2164"/>
    <cellStyle name="ColHeader 11 4 2 2 3 2" xfId="30491"/>
    <cellStyle name="ColHeader 11 4 2 2 4" xfId="2165"/>
    <cellStyle name="ColHeader 11 4 2 2 4 2" xfId="30492"/>
    <cellStyle name="ColHeader 11 4 2 2 5" xfId="2166"/>
    <cellStyle name="ColHeader 11 4 2 2 5 2" xfId="30493"/>
    <cellStyle name="ColHeader 11 4 2 2 6" xfId="2167"/>
    <cellStyle name="ColHeader 11 4 2 2 6 2" xfId="30494"/>
    <cellStyle name="ColHeader 11 4 2 2 7" xfId="2168"/>
    <cellStyle name="ColHeader 11 4 2 2 7 2" xfId="30495"/>
    <cellStyle name="ColHeader 11 4 2 2 8" xfId="2169"/>
    <cellStyle name="ColHeader 11 4 2 2 8 2" xfId="30496"/>
    <cellStyle name="ColHeader 11 4 2 2 9" xfId="2170"/>
    <cellStyle name="ColHeader 11 4 2 2 9 2" xfId="30497"/>
    <cellStyle name="ColHeader 11 4 2 3" xfId="2171"/>
    <cellStyle name="ColHeader 11 4 2 3 10" xfId="2172"/>
    <cellStyle name="ColHeader 11 4 2 3 10 2" xfId="30499"/>
    <cellStyle name="ColHeader 11 4 2 3 11" xfId="30498"/>
    <cellStyle name="ColHeader 11 4 2 3 2" xfId="2173"/>
    <cellStyle name="ColHeader 11 4 2 3 2 2" xfId="30500"/>
    <cellStyle name="ColHeader 11 4 2 3 3" xfId="2174"/>
    <cellStyle name="ColHeader 11 4 2 3 3 2" xfId="30501"/>
    <cellStyle name="ColHeader 11 4 2 3 4" xfId="2175"/>
    <cellStyle name="ColHeader 11 4 2 3 4 2" xfId="30502"/>
    <cellStyle name="ColHeader 11 4 2 3 5" xfId="2176"/>
    <cellStyle name="ColHeader 11 4 2 3 5 2" xfId="30503"/>
    <cellStyle name="ColHeader 11 4 2 3 6" xfId="2177"/>
    <cellStyle name="ColHeader 11 4 2 3 6 2" xfId="30504"/>
    <cellStyle name="ColHeader 11 4 2 3 7" xfId="2178"/>
    <cellStyle name="ColHeader 11 4 2 3 7 2" xfId="30505"/>
    <cellStyle name="ColHeader 11 4 2 3 8" xfId="2179"/>
    <cellStyle name="ColHeader 11 4 2 3 8 2" xfId="30506"/>
    <cellStyle name="ColHeader 11 4 2 3 9" xfId="2180"/>
    <cellStyle name="ColHeader 11 4 2 3 9 2" xfId="30507"/>
    <cellStyle name="ColHeader 11 4 2 4" xfId="2181"/>
    <cellStyle name="ColHeader 11 4 2 4 2" xfId="30508"/>
    <cellStyle name="ColHeader 11 4 2 5" xfId="2182"/>
    <cellStyle name="ColHeader 11 4 2 5 2" xfId="30509"/>
    <cellStyle name="ColHeader 11 4 2 6" xfId="2183"/>
    <cellStyle name="ColHeader 11 4 2 6 2" xfId="30510"/>
    <cellStyle name="ColHeader 11 4 2 7" xfId="2184"/>
    <cellStyle name="ColHeader 11 4 2 7 2" xfId="30511"/>
    <cellStyle name="ColHeader 11 4 2 8" xfId="2185"/>
    <cellStyle name="ColHeader 11 4 2 8 2" xfId="30512"/>
    <cellStyle name="ColHeader 11 4 2 9" xfId="2186"/>
    <cellStyle name="ColHeader 11 4 2 9 2" xfId="30513"/>
    <cellStyle name="ColHeader 11 4 3" xfId="2187"/>
    <cellStyle name="ColHeader 11 4 3 10" xfId="2188"/>
    <cellStyle name="ColHeader 11 4 3 10 2" xfId="30515"/>
    <cellStyle name="ColHeader 11 4 3 11" xfId="30514"/>
    <cellStyle name="ColHeader 11 4 3 2" xfId="2189"/>
    <cellStyle name="ColHeader 11 4 3 2 10" xfId="2190"/>
    <cellStyle name="ColHeader 11 4 3 2 10 2" xfId="30517"/>
    <cellStyle name="ColHeader 11 4 3 2 11" xfId="30516"/>
    <cellStyle name="ColHeader 11 4 3 2 2" xfId="2191"/>
    <cellStyle name="ColHeader 11 4 3 2 2 2" xfId="30518"/>
    <cellStyle name="ColHeader 11 4 3 2 3" xfId="2192"/>
    <cellStyle name="ColHeader 11 4 3 2 3 2" xfId="30519"/>
    <cellStyle name="ColHeader 11 4 3 2 4" xfId="2193"/>
    <cellStyle name="ColHeader 11 4 3 2 4 2" xfId="30520"/>
    <cellStyle name="ColHeader 11 4 3 2 5" xfId="2194"/>
    <cellStyle name="ColHeader 11 4 3 2 5 2" xfId="30521"/>
    <cellStyle name="ColHeader 11 4 3 2 6" xfId="2195"/>
    <cellStyle name="ColHeader 11 4 3 2 6 2" xfId="30522"/>
    <cellStyle name="ColHeader 11 4 3 2 7" xfId="2196"/>
    <cellStyle name="ColHeader 11 4 3 2 7 2" xfId="30523"/>
    <cellStyle name="ColHeader 11 4 3 2 8" xfId="2197"/>
    <cellStyle name="ColHeader 11 4 3 2 8 2" xfId="30524"/>
    <cellStyle name="ColHeader 11 4 3 2 9" xfId="2198"/>
    <cellStyle name="ColHeader 11 4 3 2 9 2" xfId="30525"/>
    <cellStyle name="ColHeader 11 4 3 3" xfId="2199"/>
    <cellStyle name="ColHeader 11 4 3 3 10" xfId="2200"/>
    <cellStyle name="ColHeader 11 4 3 3 10 2" xfId="30527"/>
    <cellStyle name="ColHeader 11 4 3 3 11" xfId="30526"/>
    <cellStyle name="ColHeader 11 4 3 3 2" xfId="2201"/>
    <cellStyle name="ColHeader 11 4 3 3 2 2" xfId="30528"/>
    <cellStyle name="ColHeader 11 4 3 3 3" xfId="2202"/>
    <cellStyle name="ColHeader 11 4 3 3 3 2" xfId="30529"/>
    <cellStyle name="ColHeader 11 4 3 3 4" xfId="2203"/>
    <cellStyle name="ColHeader 11 4 3 3 4 2" xfId="30530"/>
    <cellStyle name="ColHeader 11 4 3 3 5" xfId="2204"/>
    <cellStyle name="ColHeader 11 4 3 3 5 2" xfId="30531"/>
    <cellStyle name="ColHeader 11 4 3 3 6" xfId="2205"/>
    <cellStyle name="ColHeader 11 4 3 3 6 2" xfId="30532"/>
    <cellStyle name="ColHeader 11 4 3 3 7" xfId="2206"/>
    <cellStyle name="ColHeader 11 4 3 3 7 2" xfId="30533"/>
    <cellStyle name="ColHeader 11 4 3 3 8" xfId="2207"/>
    <cellStyle name="ColHeader 11 4 3 3 8 2" xfId="30534"/>
    <cellStyle name="ColHeader 11 4 3 3 9" xfId="2208"/>
    <cellStyle name="ColHeader 11 4 3 3 9 2" xfId="30535"/>
    <cellStyle name="ColHeader 11 4 3 4" xfId="2209"/>
    <cellStyle name="ColHeader 11 4 3 4 2" xfId="30536"/>
    <cellStyle name="ColHeader 11 4 3 5" xfId="2210"/>
    <cellStyle name="ColHeader 11 4 3 5 2" xfId="30537"/>
    <cellStyle name="ColHeader 11 4 3 6" xfId="2211"/>
    <cellStyle name="ColHeader 11 4 3 6 2" xfId="30538"/>
    <cellStyle name="ColHeader 11 4 3 7" xfId="2212"/>
    <cellStyle name="ColHeader 11 4 3 7 2" xfId="30539"/>
    <cellStyle name="ColHeader 11 4 3 8" xfId="2213"/>
    <cellStyle name="ColHeader 11 4 3 8 2" xfId="30540"/>
    <cellStyle name="ColHeader 11 4 3 9" xfId="2214"/>
    <cellStyle name="ColHeader 11 4 3 9 2" xfId="30541"/>
    <cellStyle name="ColHeader 11 4 4" xfId="2215"/>
    <cellStyle name="ColHeader 11 4 4 10" xfId="2216"/>
    <cellStyle name="ColHeader 11 4 4 10 2" xfId="30543"/>
    <cellStyle name="ColHeader 11 4 4 11" xfId="30542"/>
    <cellStyle name="ColHeader 11 4 4 2" xfId="2217"/>
    <cellStyle name="ColHeader 11 4 4 2 2" xfId="30544"/>
    <cellStyle name="ColHeader 11 4 4 3" xfId="2218"/>
    <cellStyle name="ColHeader 11 4 4 3 2" xfId="30545"/>
    <cellStyle name="ColHeader 11 4 4 4" xfId="2219"/>
    <cellStyle name="ColHeader 11 4 4 4 2" xfId="30546"/>
    <cellStyle name="ColHeader 11 4 4 5" xfId="2220"/>
    <cellStyle name="ColHeader 11 4 4 5 2" xfId="30547"/>
    <cellStyle name="ColHeader 11 4 4 6" xfId="2221"/>
    <cellStyle name="ColHeader 11 4 4 6 2" xfId="30548"/>
    <cellStyle name="ColHeader 11 4 4 7" xfId="2222"/>
    <cellStyle name="ColHeader 11 4 4 7 2" xfId="30549"/>
    <cellStyle name="ColHeader 11 4 4 8" xfId="2223"/>
    <cellStyle name="ColHeader 11 4 4 8 2" xfId="30550"/>
    <cellStyle name="ColHeader 11 4 4 9" xfId="2224"/>
    <cellStyle name="ColHeader 11 4 4 9 2" xfId="30551"/>
    <cellStyle name="ColHeader 11 4 5" xfId="2225"/>
    <cellStyle name="ColHeader 11 4 5 10" xfId="2226"/>
    <cellStyle name="ColHeader 11 4 5 10 2" xfId="30553"/>
    <cellStyle name="ColHeader 11 4 5 11" xfId="30552"/>
    <cellStyle name="ColHeader 11 4 5 2" xfId="2227"/>
    <cellStyle name="ColHeader 11 4 5 2 2" xfId="30554"/>
    <cellStyle name="ColHeader 11 4 5 3" xfId="2228"/>
    <cellStyle name="ColHeader 11 4 5 3 2" xfId="30555"/>
    <cellStyle name="ColHeader 11 4 5 4" xfId="2229"/>
    <cellStyle name="ColHeader 11 4 5 4 2" xfId="30556"/>
    <cellStyle name="ColHeader 11 4 5 5" xfId="2230"/>
    <cellStyle name="ColHeader 11 4 5 5 2" xfId="30557"/>
    <cellStyle name="ColHeader 11 4 5 6" xfId="2231"/>
    <cellStyle name="ColHeader 11 4 5 6 2" xfId="30558"/>
    <cellStyle name="ColHeader 11 4 5 7" xfId="2232"/>
    <cellStyle name="ColHeader 11 4 5 7 2" xfId="30559"/>
    <cellStyle name="ColHeader 11 4 5 8" xfId="2233"/>
    <cellStyle name="ColHeader 11 4 5 8 2" xfId="30560"/>
    <cellStyle name="ColHeader 11 4 5 9" xfId="2234"/>
    <cellStyle name="ColHeader 11 4 5 9 2" xfId="30561"/>
    <cellStyle name="ColHeader 11 4 6" xfId="2235"/>
    <cellStyle name="ColHeader 11 4 6 2" xfId="30562"/>
    <cellStyle name="ColHeader 11 4 7" xfId="2236"/>
    <cellStyle name="ColHeader 11 4 7 2" xfId="30563"/>
    <cellStyle name="ColHeader 11 4 8" xfId="2237"/>
    <cellStyle name="ColHeader 11 4 8 2" xfId="30564"/>
    <cellStyle name="ColHeader 11 4 9" xfId="2238"/>
    <cellStyle name="ColHeader 11 4 9 2" xfId="30565"/>
    <cellStyle name="ColHeader 11 5" xfId="2239"/>
    <cellStyle name="ColHeader 11 5 10" xfId="2240"/>
    <cellStyle name="ColHeader 11 5 10 2" xfId="30567"/>
    <cellStyle name="ColHeader 11 5 11" xfId="2241"/>
    <cellStyle name="ColHeader 11 5 11 2" xfId="30568"/>
    <cellStyle name="ColHeader 11 5 12" xfId="2242"/>
    <cellStyle name="ColHeader 11 5 12 2" xfId="30569"/>
    <cellStyle name="ColHeader 11 5 13" xfId="2243"/>
    <cellStyle name="ColHeader 11 5 13 2" xfId="30570"/>
    <cellStyle name="ColHeader 11 5 14" xfId="2244"/>
    <cellStyle name="ColHeader 11 5 14 2" xfId="30571"/>
    <cellStyle name="ColHeader 11 5 15" xfId="30566"/>
    <cellStyle name="ColHeader 11 5 2" xfId="2245"/>
    <cellStyle name="ColHeader 11 5 2 10" xfId="2246"/>
    <cellStyle name="ColHeader 11 5 2 10 2" xfId="30573"/>
    <cellStyle name="ColHeader 11 5 2 11" xfId="30572"/>
    <cellStyle name="ColHeader 11 5 2 2" xfId="2247"/>
    <cellStyle name="ColHeader 11 5 2 2 10" xfId="2248"/>
    <cellStyle name="ColHeader 11 5 2 2 10 2" xfId="30575"/>
    <cellStyle name="ColHeader 11 5 2 2 11" xfId="30574"/>
    <cellStyle name="ColHeader 11 5 2 2 2" xfId="2249"/>
    <cellStyle name="ColHeader 11 5 2 2 2 2" xfId="30576"/>
    <cellStyle name="ColHeader 11 5 2 2 3" xfId="2250"/>
    <cellStyle name="ColHeader 11 5 2 2 3 2" xfId="30577"/>
    <cellStyle name="ColHeader 11 5 2 2 4" xfId="2251"/>
    <cellStyle name="ColHeader 11 5 2 2 4 2" xfId="30578"/>
    <cellStyle name="ColHeader 11 5 2 2 5" xfId="2252"/>
    <cellStyle name="ColHeader 11 5 2 2 5 2" xfId="30579"/>
    <cellStyle name="ColHeader 11 5 2 2 6" xfId="2253"/>
    <cellStyle name="ColHeader 11 5 2 2 6 2" xfId="30580"/>
    <cellStyle name="ColHeader 11 5 2 2 7" xfId="2254"/>
    <cellStyle name="ColHeader 11 5 2 2 7 2" xfId="30581"/>
    <cellStyle name="ColHeader 11 5 2 2 8" xfId="2255"/>
    <cellStyle name="ColHeader 11 5 2 2 8 2" xfId="30582"/>
    <cellStyle name="ColHeader 11 5 2 2 9" xfId="2256"/>
    <cellStyle name="ColHeader 11 5 2 2 9 2" xfId="30583"/>
    <cellStyle name="ColHeader 11 5 2 3" xfId="2257"/>
    <cellStyle name="ColHeader 11 5 2 3 10" xfId="2258"/>
    <cellStyle name="ColHeader 11 5 2 3 10 2" xfId="30585"/>
    <cellStyle name="ColHeader 11 5 2 3 11" xfId="30584"/>
    <cellStyle name="ColHeader 11 5 2 3 2" xfId="2259"/>
    <cellStyle name="ColHeader 11 5 2 3 2 2" xfId="30586"/>
    <cellStyle name="ColHeader 11 5 2 3 3" xfId="2260"/>
    <cellStyle name="ColHeader 11 5 2 3 3 2" xfId="30587"/>
    <cellStyle name="ColHeader 11 5 2 3 4" xfId="2261"/>
    <cellStyle name="ColHeader 11 5 2 3 4 2" xfId="30588"/>
    <cellStyle name="ColHeader 11 5 2 3 5" xfId="2262"/>
    <cellStyle name="ColHeader 11 5 2 3 5 2" xfId="30589"/>
    <cellStyle name="ColHeader 11 5 2 3 6" xfId="2263"/>
    <cellStyle name="ColHeader 11 5 2 3 6 2" xfId="30590"/>
    <cellStyle name="ColHeader 11 5 2 3 7" xfId="2264"/>
    <cellStyle name="ColHeader 11 5 2 3 7 2" xfId="30591"/>
    <cellStyle name="ColHeader 11 5 2 3 8" xfId="2265"/>
    <cellStyle name="ColHeader 11 5 2 3 8 2" xfId="30592"/>
    <cellStyle name="ColHeader 11 5 2 3 9" xfId="2266"/>
    <cellStyle name="ColHeader 11 5 2 3 9 2" xfId="30593"/>
    <cellStyle name="ColHeader 11 5 2 4" xfId="2267"/>
    <cellStyle name="ColHeader 11 5 2 4 2" xfId="30594"/>
    <cellStyle name="ColHeader 11 5 2 5" xfId="2268"/>
    <cellStyle name="ColHeader 11 5 2 5 2" xfId="30595"/>
    <cellStyle name="ColHeader 11 5 2 6" xfId="2269"/>
    <cellStyle name="ColHeader 11 5 2 6 2" xfId="30596"/>
    <cellStyle name="ColHeader 11 5 2 7" xfId="2270"/>
    <cellStyle name="ColHeader 11 5 2 7 2" xfId="30597"/>
    <cellStyle name="ColHeader 11 5 2 8" xfId="2271"/>
    <cellStyle name="ColHeader 11 5 2 8 2" xfId="30598"/>
    <cellStyle name="ColHeader 11 5 2 9" xfId="2272"/>
    <cellStyle name="ColHeader 11 5 2 9 2" xfId="30599"/>
    <cellStyle name="ColHeader 11 5 3" xfId="2273"/>
    <cellStyle name="ColHeader 11 5 3 10" xfId="2274"/>
    <cellStyle name="ColHeader 11 5 3 10 2" xfId="30601"/>
    <cellStyle name="ColHeader 11 5 3 11" xfId="30600"/>
    <cellStyle name="ColHeader 11 5 3 2" xfId="2275"/>
    <cellStyle name="ColHeader 11 5 3 2 10" xfId="2276"/>
    <cellStyle name="ColHeader 11 5 3 2 10 2" xfId="30603"/>
    <cellStyle name="ColHeader 11 5 3 2 11" xfId="30602"/>
    <cellStyle name="ColHeader 11 5 3 2 2" xfId="2277"/>
    <cellStyle name="ColHeader 11 5 3 2 2 2" xfId="30604"/>
    <cellStyle name="ColHeader 11 5 3 2 3" xfId="2278"/>
    <cellStyle name="ColHeader 11 5 3 2 3 2" xfId="30605"/>
    <cellStyle name="ColHeader 11 5 3 2 4" xfId="2279"/>
    <cellStyle name="ColHeader 11 5 3 2 4 2" xfId="30606"/>
    <cellStyle name="ColHeader 11 5 3 2 5" xfId="2280"/>
    <cellStyle name="ColHeader 11 5 3 2 5 2" xfId="30607"/>
    <cellStyle name="ColHeader 11 5 3 2 6" xfId="2281"/>
    <cellStyle name="ColHeader 11 5 3 2 6 2" xfId="30608"/>
    <cellStyle name="ColHeader 11 5 3 2 7" xfId="2282"/>
    <cellStyle name="ColHeader 11 5 3 2 7 2" xfId="30609"/>
    <cellStyle name="ColHeader 11 5 3 2 8" xfId="2283"/>
    <cellStyle name="ColHeader 11 5 3 2 8 2" xfId="30610"/>
    <cellStyle name="ColHeader 11 5 3 2 9" xfId="2284"/>
    <cellStyle name="ColHeader 11 5 3 2 9 2" xfId="30611"/>
    <cellStyle name="ColHeader 11 5 3 3" xfId="2285"/>
    <cellStyle name="ColHeader 11 5 3 3 10" xfId="2286"/>
    <cellStyle name="ColHeader 11 5 3 3 10 2" xfId="30613"/>
    <cellStyle name="ColHeader 11 5 3 3 11" xfId="30612"/>
    <cellStyle name="ColHeader 11 5 3 3 2" xfId="2287"/>
    <cellStyle name="ColHeader 11 5 3 3 2 2" xfId="30614"/>
    <cellStyle name="ColHeader 11 5 3 3 3" xfId="2288"/>
    <cellStyle name="ColHeader 11 5 3 3 3 2" xfId="30615"/>
    <cellStyle name="ColHeader 11 5 3 3 4" xfId="2289"/>
    <cellStyle name="ColHeader 11 5 3 3 4 2" xfId="30616"/>
    <cellStyle name="ColHeader 11 5 3 3 5" xfId="2290"/>
    <cellStyle name="ColHeader 11 5 3 3 5 2" xfId="30617"/>
    <cellStyle name="ColHeader 11 5 3 3 6" xfId="2291"/>
    <cellStyle name="ColHeader 11 5 3 3 6 2" xfId="30618"/>
    <cellStyle name="ColHeader 11 5 3 3 7" xfId="2292"/>
    <cellStyle name="ColHeader 11 5 3 3 7 2" xfId="30619"/>
    <cellStyle name="ColHeader 11 5 3 3 8" xfId="2293"/>
    <cellStyle name="ColHeader 11 5 3 3 8 2" xfId="30620"/>
    <cellStyle name="ColHeader 11 5 3 3 9" xfId="2294"/>
    <cellStyle name="ColHeader 11 5 3 3 9 2" xfId="30621"/>
    <cellStyle name="ColHeader 11 5 3 4" xfId="2295"/>
    <cellStyle name="ColHeader 11 5 3 4 2" xfId="30622"/>
    <cellStyle name="ColHeader 11 5 3 5" xfId="2296"/>
    <cellStyle name="ColHeader 11 5 3 5 2" xfId="30623"/>
    <cellStyle name="ColHeader 11 5 3 6" xfId="2297"/>
    <cellStyle name="ColHeader 11 5 3 6 2" xfId="30624"/>
    <cellStyle name="ColHeader 11 5 3 7" xfId="2298"/>
    <cellStyle name="ColHeader 11 5 3 7 2" xfId="30625"/>
    <cellStyle name="ColHeader 11 5 3 8" xfId="2299"/>
    <cellStyle name="ColHeader 11 5 3 8 2" xfId="30626"/>
    <cellStyle name="ColHeader 11 5 3 9" xfId="2300"/>
    <cellStyle name="ColHeader 11 5 3 9 2" xfId="30627"/>
    <cellStyle name="ColHeader 11 5 4" xfId="2301"/>
    <cellStyle name="ColHeader 11 5 4 10" xfId="2302"/>
    <cellStyle name="ColHeader 11 5 4 10 2" xfId="30629"/>
    <cellStyle name="ColHeader 11 5 4 11" xfId="30628"/>
    <cellStyle name="ColHeader 11 5 4 2" xfId="2303"/>
    <cellStyle name="ColHeader 11 5 4 2 2" xfId="30630"/>
    <cellStyle name="ColHeader 11 5 4 3" xfId="2304"/>
    <cellStyle name="ColHeader 11 5 4 3 2" xfId="30631"/>
    <cellStyle name="ColHeader 11 5 4 4" xfId="2305"/>
    <cellStyle name="ColHeader 11 5 4 4 2" xfId="30632"/>
    <cellStyle name="ColHeader 11 5 4 5" xfId="2306"/>
    <cellStyle name="ColHeader 11 5 4 5 2" xfId="30633"/>
    <cellStyle name="ColHeader 11 5 4 6" xfId="2307"/>
    <cellStyle name="ColHeader 11 5 4 6 2" xfId="30634"/>
    <cellStyle name="ColHeader 11 5 4 7" xfId="2308"/>
    <cellStyle name="ColHeader 11 5 4 7 2" xfId="30635"/>
    <cellStyle name="ColHeader 11 5 4 8" xfId="2309"/>
    <cellStyle name="ColHeader 11 5 4 8 2" xfId="30636"/>
    <cellStyle name="ColHeader 11 5 4 9" xfId="2310"/>
    <cellStyle name="ColHeader 11 5 4 9 2" xfId="30637"/>
    <cellStyle name="ColHeader 11 5 5" xfId="2311"/>
    <cellStyle name="ColHeader 11 5 5 10" xfId="2312"/>
    <cellStyle name="ColHeader 11 5 5 10 2" xfId="30639"/>
    <cellStyle name="ColHeader 11 5 5 11" xfId="30638"/>
    <cellStyle name="ColHeader 11 5 5 2" xfId="2313"/>
    <cellStyle name="ColHeader 11 5 5 2 2" xfId="30640"/>
    <cellStyle name="ColHeader 11 5 5 3" xfId="2314"/>
    <cellStyle name="ColHeader 11 5 5 3 2" xfId="30641"/>
    <cellStyle name="ColHeader 11 5 5 4" xfId="2315"/>
    <cellStyle name="ColHeader 11 5 5 4 2" xfId="30642"/>
    <cellStyle name="ColHeader 11 5 5 5" xfId="2316"/>
    <cellStyle name="ColHeader 11 5 5 5 2" xfId="30643"/>
    <cellStyle name="ColHeader 11 5 5 6" xfId="2317"/>
    <cellStyle name="ColHeader 11 5 5 6 2" xfId="30644"/>
    <cellStyle name="ColHeader 11 5 5 7" xfId="2318"/>
    <cellStyle name="ColHeader 11 5 5 7 2" xfId="30645"/>
    <cellStyle name="ColHeader 11 5 5 8" xfId="2319"/>
    <cellStyle name="ColHeader 11 5 5 8 2" xfId="30646"/>
    <cellStyle name="ColHeader 11 5 5 9" xfId="2320"/>
    <cellStyle name="ColHeader 11 5 5 9 2" xfId="30647"/>
    <cellStyle name="ColHeader 11 5 6" xfId="2321"/>
    <cellStyle name="ColHeader 11 5 6 2" xfId="30648"/>
    <cellStyle name="ColHeader 11 5 7" xfId="2322"/>
    <cellStyle name="ColHeader 11 5 7 2" xfId="30649"/>
    <cellStyle name="ColHeader 11 5 8" xfId="2323"/>
    <cellStyle name="ColHeader 11 5 8 2" xfId="30650"/>
    <cellStyle name="ColHeader 11 5 9" xfId="2324"/>
    <cellStyle name="ColHeader 11 5 9 2" xfId="30651"/>
    <cellStyle name="ColHeader 11 6" xfId="2325"/>
    <cellStyle name="ColHeader 11 6 10" xfId="2326"/>
    <cellStyle name="ColHeader 11 6 10 2" xfId="30653"/>
    <cellStyle name="ColHeader 11 6 11" xfId="30652"/>
    <cellStyle name="ColHeader 11 6 2" xfId="2327"/>
    <cellStyle name="ColHeader 11 6 2 10" xfId="2328"/>
    <cellStyle name="ColHeader 11 6 2 10 2" xfId="30655"/>
    <cellStyle name="ColHeader 11 6 2 11" xfId="30654"/>
    <cellStyle name="ColHeader 11 6 2 2" xfId="2329"/>
    <cellStyle name="ColHeader 11 6 2 2 2" xfId="30656"/>
    <cellStyle name="ColHeader 11 6 2 3" xfId="2330"/>
    <cellStyle name="ColHeader 11 6 2 3 2" xfId="30657"/>
    <cellStyle name="ColHeader 11 6 2 4" xfId="2331"/>
    <cellStyle name="ColHeader 11 6 2 4 2" xfId="30658"/>
    <cellStyle name="ColHeader 11 6 2 5" xfId="2332"/>
    <cellStyle name="ColHeader 11 6 2 5 2" xfId="30659"/>
    <cellStyle name="ColHeader 11 6 2 6" xfId="2333"/>
    <cellStyle name="ColHeader 11 6 2 6 2" xfId="30660"/>
    <cellStyle name="ColHeader 11 6 2 7" xfId="2334"/>
    <cellStyle name="ColHeader 11 6 2 7 2" xfId="30661"/>
    <cellStyle name="ColHeader 11 6 2 8" xfId="2335"/>
    <cellStyle name="ColHeader 11 6 2 8 2" xfId="30662"/>
    <cellStyle name="ColHeader 11 6 2 9" xfId="2336"/>
    <cellStyle name="ColHeader 11 6 2 9 2" xfId="30663"/>
    <cellStyle name="ColHeader 11 6 3" xfId="2337"/>
    <cellStyle name="ColHeader 11 6 3 10" xfId="2338"/>
    <cellStyle name="ColHeader 11 6 3 10 2" xfId="30665"/>
    <cellStyle name="ColHeader 11 6 3 11" xfId="30664"/>
    <cellStyle name="ColHeader 11 6 3 2" xfId="2339"/>
    <cellStyle name="ColHeader 11 6 3 2 2" xfId="30666"/>
    <cellStyle name="ColHeader 11 6 3 3" xfId="2340"/>
    <cellStyle name="ColHeader 11 6 3 3 2" xfId="30667"/>
    <cellStyle name="ColHeader 11 6 3 4" xfId="2341"/>
    <cellStyle name="ColHeader 11 6 3 4 2" xfId="30668"/>
    <cellStyle name="ColHeader 11 6 3 5" xfId="2342"/>
    <cellStyle name="ColHeader 11 6 3 5 2" xfId="30669"/>
    <cellStyle name="ColHeader 11 6 3 6" xfId="2343"/>
    <cellStyle name="ColHeader 11 6 3 6 2" xfId="30670"/>
    <cellStyle name="ColHeader 11 6 3 7" xfId="2344"/>
    <cellStyle name="ColHeader 11 6 3 7 2" xfId="30671"/>
    <cellStyle name="ColHeader 11 6 3 8" xfId="2345"/>
    <cellStyle name="ColHeader 11 6 3 8 2" xfId="30672"/>
    <cellStyle name="ColHeader 11 6 3 9" xfId="2346"/>
    <cellStyle name="ColHeader 11 6 3 9 2" xfId="30673"/>
    <cellStyle name="ColHeader 11 6 4" xfId="2347"/>
    <cellStyle name="ColHeader 11 6 4 2" xfId="30674"/>
    <cellStyle name="ColHeader 11 6 5" xfId="2348"/>
    <cellStyle name="ColHeader 11 6 5 2" xfId="30675"/>
    <cellStyle name="ColHeader 11 6 6" xfId="2349"/>
    <cellStyle name="ColHeader 11 6 6 2" xfId="30676"/>
    <cellStyle name="ColHeader 11 6 7" xfId="2350"/>
    <cellStyle name="ColHeader 11 6 7 2" xfId="30677"/>
    <cellStyle name="ColHeader 11 6 8" xfId="2351"/>
    <cellStyle name="ColHeader 11 6 8 2" xfId="30678"/>
    <cellStyle name="ColHeader 11 6 9" xfId="2352"/>
    <cellStyle name="ColHeader 11 6 9 2" xfId="30679"/>
    <cellStyle name="ColHeader 11 7" xfId="2353"/>
    <cellStyle name="ColHeader 11 7 10" xfId="2354"/>
    <cellStyle name="ColHeader 11 7 10 2" xfId="30681"/>
    <cellStyle name="ColHeader 11 7 11" xfId="30680"/>
    <cellStyle name="ColHeader 11 7 2" xfId="2355"/>
    <cellStyle name="ColHeader 11 7 2 10" xfId="2356"/>
    <cellStyle name="ColHeader 11 7 2 10 2" xfId="30683"/>
    <cellStyle name="ColHeader 11 7 2 11" xfId="30682"/>
    <cellStyle name="ColHeader 11 7 2 2" xfId="2357"/>
    <cellStyle name="ColHeader 11 7 2 2 2" xfId="30684"/>
    <cellStyle name="ColHeader 11 7 2 3" xfId="2358"/>
    <cellStyle name="ColHeader 11 7 2 3 2" xfId="30685"/>
    <cellStyle name="ColHeader 11 7 2 4" xfId="2359"/>
    <cellStyle name="ColHeader 11 7 2 4 2" xfId="30686"/>
    <cellStyle name="ColHeader 11 7 2 5" xfId="2360"/>
    <cellStyle name="ColHeader 11 7 2 5 2" xfId="30687"/>
    <cellStyle name="ColHeader 11 7 2 6" xfId="2361"/>
    <cellStyle name="ColHeader 11 7 2 6 2" xfId="30688"/>
    <cellStyle name="ColHeader 11 7 2 7" xfId="2362"/>
    <cellStyle name="ColHeader 11 7 2 7 2" xfId="30689"/>
    <cellStyle name="ColHeader 11 7 2 8" xfId="2363"/>
    <cellStyle name="ColHeader 11 7 2 8 2" xfId="30690"/>
    <cellStyle name="ColHeader 11 7 2 9" xfId="2364"/>
    <cellStyle name="ColHeader 11 7 2 9 2" xfId="30691"/>
    <cellStyle name="ColHeader 11 7 3" xfId="2365"/>
    <cellStyle name="ColHeader 11 7 3 10" xfId="2366"/>
    <cellStyle name="ColHeader 11 7 3 10 2" xfId="30693"/>
    <cellStyle name="ColHeader 11 7 3 11" xfId="30692"/>
    <cellStyle name="ColHeader 11 7 3 2" xfId="2367"/>
    <cellStyle name="ColHeader 11 7 3 2 2" xfId="30694"/>
    <cellStyle name="ColHeader 11 7 3 3" xfId="2368"/>
    <cellStyle name="ColHeader 11 7 3 3 2" xfId="30695"/>
    <cellStyle name="ColHeader 11 7 3 4" xfId="2369"/>
    <cellStyle name="ColHeader 11 7 3 4 2" xfId="30696"/>
    <cellStyle name="ColHeader 11 7 3 5" xfId="2370"/>
    <cellStyle name="ColHeader 11 7 3 5 2" xfId="30697"/>
    <cellStyle name="ColHeader 11 7 3 6" xfId="2371"/>
    <cellStyle name="ColHeader 11 7 3 6 2" xfId="30698"/>
    <cellStyle name="ColHeader 11 7 3 7" xfId="2372"/>
    <cellStyle name="ColHeader 11 7 3 7 2" xfId="30699"/>
    <cellStyle name="ColHeader 11 7 3 8" xfId="2373"/>
    <cellStyle name="ColHeader 11 7 3 8 2" xfId="30700"/>
    <cellStyle name="ColHeader 11 7 3 9" xfId="2374"/>
    <cellStyle name="ColHeader 11 7 3 9 2" xfId="30701"/>
    <cellStyle name="ColHeader 11 7 4" xfId="2375"/>
    <cellStyle name="ColHeader 11 7 4 2" xfId="30702"/>
    <cellStyle name="ColHeader 11 7 5" xfId="2376"/>
    <cellStyle name="ColHeader 11 7 5 2" xfId="30703"/>
    <cellStyle name="ColHeader 11 7 6" xfId="2377"/>
    <cellStyle name="ColHeader 11 7 6 2" xfId="30704"/>
    <cellStyle name="ColHeader 11 7 7" xfId="2378"/>
    <cellStyle name="ColHeader 11 7 7 2" xfId="30705"/>
    <cellStyle name="ColHeader 11 7 8" xfId="2379"/>
    <cellStyle name="ColHeader 11 7 8 2" xfId="30706"/>
    <cellStyle name="ColHeader 11 7 9" xfId="2380"/>
    <cellStyle name="ColHeader 11 7 9 2" xfId="30707"/>
    <cellStyle name="ColHeader 11 8" xfId="2381"/>
    <cellStyle name="ColHeader 11 8 10" xfId="2382"/>
    <cellStyle name="ColHeader 11 8 10 2" xfId="30709"/>
    <cellStyle name="ColHeader 11 8 11" xfId="30708"/>
    <cellStyle name="ColHeader 11 8 2" xfId="2383"/>
    <cellStyle name="ColHeader 11 8 2 2" xfId="30710"/>
    <cellStyle name="ColHeader 11 8 3" xfId="2384"/>
    <cellStyle name="ColHeader 11 8 3 2" xfId="30711"/>
    <cellStyle name="ColHeader 11 8 4" xfId="2385"/>
    <cellStyle name="ColHeader 11 8 4 2" xfId="30712"/>
    <cellStyle name="ColHeader 11 8 5" xfId="2386"/>
    <cellStyle name="ColHeader 11 8 5 2" xfId="30713"/>
    <cellStyle name="ColHeader 11 8 6" xfId="2387"/>
    <cellStyle name="ColHeader 11 8 6 2" xfId="30714"/>
    <cellStyle name="ColHeader 11 8 7" xfId="2388"/>
    <cellStyle name="ColHeader 11 8 7 2" xfId="30715"/>
    <cellStyle name="ColHeader 11 8 8" xfId="2389"/>
    <cellStyle name="ColHeader 11 8 8 2" xfId="30716"/>
    <cellStyle name="ColHeader 11 8 9" xfId="2390"/>
    <cellStyle name="ColHeader 11 8 9 2" xfId="30717"/>
    <cellStyle name="ColHeader 11 9" xfId="2391"/>
    <cellStyle name="ColHeader 11 9 10" xfId="2392"/>
    <cellStyle name="ColHeader 11 9 10 2" xfId="30719"/>
    <cellStyle name="ColHeader 11 9 11" xfId="30718"/>
    <cellStyle name="ColHeader 11 9 2" xfId="2393"/>
    <cellStyle name="ColHeader 11 9 2 2" xfId="30720"/>
    <cellStyle name="ColHeader 11 9 3" xfId="2394"/>
    <cellStyle name="ColHeader 11 9 3 2" xfId="30721"/>
    <cellStyle name="ColHeader 11 9 4" xfId="2395"/>
    <cellStyle name="ColHeader 11 9 4 2" xfId="30722"/>
    <cellStyle name="ColHeader 11 9 5" xfId="2396"/>
    <cellStyle name="ColHeader 11 9 5 2" xfId="30723"/>
    <cellStyle name="ColHeader 11 9 6" xfId="2397"/>
    <cellStyle name="ColHeader 11 9 6 2" xfId="30724"/>
    <cellStyle name="ColHeader 11 9 7" xfId="2398"/>
    <cellStyle name="ColHeader 11 9 7 2" xfId="30725"/>
    <cellStyle name="ColHeader 11 9 8" xfId="2399"/>
    <cellStyle name="ColHeader 11 9 8 2" xfId="30726"/>
    <cellStyle name="ColHeader 11 9 9" xfId="2400"/>
    <cellStyle name="ColHeader 11 9 9 2" xfId="30727"/>
    <cellStyle name="ColHeader 12" xfId="455"/>
    <cellStyle name="ColHeader 12 10" xfId="2401"/>
    <cellStyle name="ColHeader 12 10 2" xfId="30728"/>
    <cellStyle name="ColHeader 12 11" xfId="2402"/>
    <cellStyle name="ColHeader 12 11 2" xfId="30729"/>
    <cellStyle name="ColHeader 12 12" xfId="2403"/>
    <cellStyle name="ColHeader 12 12 2" xfId="30730"/>
    <cellStyle name="ColHeader 12 13" xfId="28796"/>
    <cellStyle name="ColHeader 12 2" xfId="2404"/>
    <cellStyle name="ColHeader 12 2 10" xfId="2405"/>
    <cellStyle name="ColHeader 12 2 10 2" xfId="30732"/>
    <cellStyle name="ColHeader 12 2 11" xfId="30731"/>
    <cellStyle name="ColHeader 12 2 2" xfId="2406"/>
    <cellStyle name="ColHeader 12 2 2 10" xfId="2407"/>
    <cellStyle name="ColHeader 12 2 2 10 2" xfId="30734"/>
    <cellStyle name="ColHeader 12 2 2 11" xfId="30733"/>
    <cellStyle name="ColHeader 12 2 2 2" xfId="2408"/>
    <cellStyle name="ColHeader 12 2 2 2 2" xfId="30735"/>
    <cellStyle name="ColHeader 12 2 2 3" xfId="2409"/>
    <cellStyle name="ColHeader 12 2 2 3 2" xfId="30736"/>
    <cellStyle name="ColHeader 12 2 2 4" xfId="2410"/>
    <cellStyle name="ColHeader 12 2 2 4 2" xfId="30737"/>
    <cellStyle name="ColHeader 12 2 2 5" xfId="2411"/>
    <cellStyle name="ColHeader 12 2 2 5 2" xfId="30738"/>
    <cellStyle name="ColHeader 12 2 2 6" xfId="2412"/>
    <cellStyle name="ColHeader 12 2 2 6 2" xfId="30739"/>
    <cellStyle name="ColHeader 12 2 2 7" xfId="2413"/>
    <cellStyle name="ColHeader 12 2 2 7 2" xfId="30740"/>
    <cellStyle name="ColHeader 12 2 2 8" xfId="2414"/>
    <cellStyle name="ColHeader 12 2 2 8 2" xfId="30741"/>
    <cellStyle name="ColHeader 12 2 2 9" xfId="2415"/>
    <cellStyle name="ColHeader 12 2 2 9 2" xfId="30742"/>
    <cellStyle name="ColHeader 12 2 3" xfId="2416"/>
    <cellStyle name="ColHeader 12 2 3 10" xfId="2417"/>
    <cellStyle name="ColHeader 12 2 3 10 2" xfId="30744"/>
    <cellStyle name="ColHeader 12 2 3 11" xfId="30743"/>
    <cellStyle name="ColHeader 12 2 3 2" xfId="2418"/>
    <cellStyle name="ColHeader 12 2 3 2 2" xfId="30745"/>
    <cellStyle name="ColHeader 12 2 3 3" xfId="2419"/>
    <cellStyle name="ColHeader 12 2 3 3 2" xfId="30746"/>
    <cellStyle name="ColHeader 12 2 3 4" xfId="2420"/>
    <cellStyle name="ColHeader 12 2 3 4 2" xfId="30747"/>
    <cellStyle name="ColHeader 12 2 3 5" xfId="2421"/>
    <cellStyle name="ColHeader 12 2 3 5 2" xfId="30748"/>
    <cellStyle name="ColHeader 12 2 3 6" xfId="2422"/>
    <cellStyle name="ColHeader 12 2 3 6 2" xfId="30749"/>
    <cellStyle name="ColHeader 12 2 3 7" xfId="2423"/>
    <cellStyle name="ColHeader 12 2 3 7 2" xfId="30750"/>
    <cellStyle name="ColHeader 12 2 3 8" xfId="2424"/>
    <cellStyle name="ColHeader 12 2 3 8 2" xfId="30751"/>
    <cellStyle name="ColHeader 12 2 3 9" xfId="2425"/>
    <cellStyle name="ColHeader 12 2 3 9 2" xfId="30752"/>
    <cellStyle name="ColHeader 12 2 4" xfId="2426"/>
    <cellStyle name="ColHeader 12 2 4 2" xfId="30753"/>
    <cellStyle name="ColHeader 12 2 5" xfId="2427"/>
    <cellStyle name="ColHeader 12 2 5 2" xfId="30754"/>
    <cellStyle name="ColHeader 12 2 6" xfId="2428"/>
    <cellStyle name="ColHeader 12 2 6 2" xfId="30755"/>
    <cellStyle name="ColHeader 12 2 7" xfId="2429"/>
    <cellStyle name="ColHeader 12 2 7 2" xfId="30756"/>
    <cellStyle name="ColHeader 12 2 8" xfId="2430"/>
    <cellStyle name="ColHeader 12 2 8 2" xfId="30757"/>
    <cellStyle name="ColHeader 12 2 9" xfId="2431"/>
    <cellStyle name="ColHeader 12 2 9 2" xfId="30758"/>
    <cellStyle name="ColHeader 12 3" xfId="2432"/>
    <cellStyle name="ColHeader 12 3 10" xfId="2433"/>
    <cellStyle name="ColHeader 12 3 10 2" xfId="30760"/>
    <cellStyle name="ColHeader 12 3 11" xfId="30759"/>
    <cellStyle name="ColHeader 12 3 2" xfId="2434"/>
    <cellStyle name="ColHeader 12 3 2 10" xfId="2435"/>
    <cellStyle name="ColHeader 12 3 2 10 2" xfId="30762"/>
    <cellStyle name="ColHeader 12 3 2 11" xfId="30761"/>
    <cellStyle name="ColHeader 12 3 2 2" xfId="2436"/>
    <cellStyle name="ColHeader 12 3 2 2 2" xfId="30763"/>
    <cellStyle name="ColHeader 12 3 2 3" xfId="2437"/>
    <cellStyle name="ColHeader 12 3 2 3 2" xfId="30764"/>
    <cellStyle name="ColHeader 12 3 2 4" xfId="2438"/>
    <cellStyle name="ColHeader 12 3 2 4 2" xfId="30765"/>
    <cellStyle name="ColHeader 12 3 2 5" xfId="2439"/>
    <cellStyle name="ColHeader 12 3 2 5 2" xfId="30766"/>
    <cellStyle name="ColHeader 12 3 2 6" xfId="2440"/>
    <cellStyle name="ColHeader 12 3 2 6 2" xfId="30767"/>
    <cellStyle name="ColHeader 12 3 2 7" xfId="2441"/>
    <cellStyle name="ColHeader 12 3 2 7 2" xfId="30768"/>
    <cellStyle name="ColHeader 12 3 2 8" xfId="2442"/>
    <cellStyle name="ColHeader 12 3 2 8 2" xfId="30769"/>
    <cellStyle name="ColHeader 12 3 2 9" xfId="2443"/>
    <cellStyle name="ColHeader 12 3 2 9 2" xfId="30770"/>
    <cellStyle name="ColHeader 12 3 3" xfId="2444"/>
    <cellStyle name="ColHeader 12 3 3 10" xfId="2445"/>
    <cellStyle name="ColHeader 12 3 3 10 2" xfId="30772"/>
    <cellStyle name="ColHeader 12 3 3 11" xfId="30771"/>
    <cellStyle name="ColHeader 12 3 3 2" xfId="2446"/>
    <cellStyle name="ColHeader 12 3 3 2 2" xfId="30773"/>
    <cellStyle name="ColHeader 12 3 3 3" xfId="2447"/>
    <cellStyle name="ColHeader 12 3 3 3 2" xfId="30774"/>
    <cellStyle name="ColHeader 12 3 3 4" xfId="2448"/>
    <cellStyle name="ColHeader 12 3 3 4 2" xfId="30775"/>
    <cellStyle name="ColHeader 12 3 3 5" xfId="2449"/>
    <cellStyle name="ColHeader 12 3 3 5 2" xfId="30776"/>
    <cellStyle name="ColHeader 12 3 3 6" xfId="2450"/>
    <cellStyle name="ColHeader 12 3 3 6 2" xfId="30777"/>
    <cellStyle name="ColHeader 12 3 3 7" xfId="2451"/>
    <cellStyle name="ColHeader 12 3 3 7 2" xfId="30778"/>
    <cellStyle name="ColHeader 12 3 3 8" xfId="2452"/>
    <cellStyle name="ColHeader 12 3 3 8 2" xfId="30779"/>
    <cellStyle name="ColHeader 12 3 3 9" xfId="2453"/>
    <cellStyle name="ColHeader 12 3 3 9 2" xfId="30780"/>
    <cellStyle name="ColHeader 12 3 4" xfId="2454"/>
    <cellStyle name="ColHeader 12 3 4 2" xfId="30781"/>
    <cellStyle name="ColHeader 12 3 5" xfId="2455"/>
    <cellStyle name="ColHeader 12 3 5 2" xfId="30782"/>
    <cellStyle name="ColHeader 12 3 6" xfId="2456"/>
    <cellStyle name="ColHeader 12 3 6 2" xfId="30783"/>
    <cellStyle name="ColHeader 12 3 7" xfId="2457"/>
    <cellStyle name="ColHeader 12 3 7 2" xfId="30784"/>
    <cellStyle name="ColHeader 12 3 8" xfId="2458"/>
    <cellStyle name="ColHeader 12 3 8 2" xfId="30785"/>
    <cellStyle name="ColHeader 12 3 9" xfId="2459"/>
    <cellStyle name="ColHeader 12 3 9 2" xfId="30786"/>
    <cellStyle name="ColHeader 12 4" xfId="2460"/>
    <cellStyle name="ColHeader 12 4 10" xfId="2461"/>
    <cellStyle name="ColHeader 12 4 10 2" xfId="30788"/>
    <cellStyle name="ColHeader 12 4 11" xfId="30787"/>
    <cellStyle name="ColHeader 12 4 2" xfId="2462"/>
    <cellStyle name="ColHeader 12 4 2 2" xfId="30789"/>
    <cellStyle name="ColHeader 12 4 3" xfId="2463"/>
    <cellStyle name="ColHeader 12 4 3 2" xfId="30790"/>
    <cellStyle name="ColHeader 12 4 4" xfId="2464"/>
    <cellStyle name="ColHeader 12 4 4 2" xfId="30791"/>
    <cellStyle name="ColHeader 12 4 5" xfId="2465"/>
    <cellStyle name="ColHeader 12 4 5 2" xfId="30792"/>
    <cellStyle name="ColHeader 12 4 6" xfId="2466"/>
    <cellStyle name="ColHeader 12 4 6 2" xfId="30793"/>
    <cellStyle name="ColHeader 12 4 7" xfId="2467"/>
    <cellStyle name="ColHeader 12 4 7 2" xfId="30794"/>
    <cellStyle name="ColHeader 12 4 8" xfId="2468"/>
    <cellStyle name="ColHeader 12 4 8 2" xfId="30795"/>
    <cellStyle name="ColHeader 12 4 9" xfId="2469"/>
    <cellStyle name="ColHeader 12 4 9 2" xfId="30796"/>
    <cellStyle name="ColHeader 12 5" xfId="2470"/>
    <cellStyle name="ColHeader 12 5 10" xfId="2471"/>
    <cellStyle name="ColHeader 12 5 10 2" xfId="30798"/>
    <cellStyle name="ColHeader 12 5 11" xfId="30797"/>
    <cellStyle name="ColHeader 12 5 2" xfId="2472"/>
    <cellStyle name="ColHeader 12 5 2 2" xfId="30799"/>
    <cellStyle name="ColHeader 12 5 3" xfId="2473"/>
    <cellStyle name="ColHeader 12 5 3 2" xfId="30800"/>
    <cellStyle name="ColHeader 12 5 4" xfId="2474"/>
    <cellStyle name="ColHeader 12 5 4 2" xfId="30801"/>
    <cellStyle name="ColHeader 12 5 5" xfId="2475"/>
    <cellStyle name="ColHeader 12 5 5 2" xfId="30802"/>
    <cellStyle name="ColHeader 12 5 6" xfId="2476"/>
    <cellStyle name="ColHeader 12 5 6 2" xfId="30803"/>
    <cellStyle name="ColHeader 12 5 7" xfId="2477"/>
    <cellStyle name="ColHeader 12 5 7 2" xfId="30804"/>
    <cellStyle name="ColHeader 12 5 8" xfId="2478"/>
    <cellStyle name="ColHeader 12 5 8 2" xfId="30805"/>
    <cellStyle name="ColHeader 12 5 9" xfId="2479"/>
    <cellStyle name="ColHeader 12 5 9 2" xfId="30806"/>
    <cellStyle name="ColHeader 12 6" xfId="2480"/>
    <cellStyle name="ColHeader 12 6 2" xfId="30807"/>
    <cellStyle name="ColHeader 12 7" xfId="2481"/>
    <cellStyle name="ColHeader 12 7 2" xfId="30808"/>
    <cellStyle name="ColHeader 12 8" xfId="2482"/>
    <cellStyle name="ColHeader 12 8 2" xfId="30809"/>
    <cellStyle name="ColHeader 12 9" xfId="2483"/>
    <cellStyle name="ColHeader 12 9 2" xfId="30810"/>
    <cellStyle name="ColHeader 13" xfId="402"/>
    <cellStyle name="ColHeader 13 10" xfId="2484"/>
    <cellStyle name="ColHeader 13 10 2" xfId="30811"/>
    <cellStyle name="ColHeader 13 11" xfId="2485"/>
    <cellStyle name="ColHeader 13 11 2" xfId="30812"/>
    <cellStyle name="ColHeader 13 12" xfId="2486"/>
    <cellStyle name="ColHeader 13 12 2" xfId="30813"/>
    <cellStyle name="ColHeader 13 13" xfId="28743"/>
    <cellStyle name="ColHeader 13 2" xfId="2487"/>
    <cellStyle name="ColHeader 13 2 10" xfId="2488"/>
    <cellStyle name="ColHeader 13 2 10 2" xfId="30815"/>
    <cellStyle name="ColHeader 13 2 11" xfId="30814"/>
    <cellStyle name="ColHeader 13 2 2" xfId="2489"/>
    <cellStyle name="ColHeader 13 2 2 10" xfId="2490"/>
    <cellStyle name="ColHeader 13 2 2 10 2" xfId="30817"/>
    <cellStyle name="ColHeader 13 2 2 11" xfId="30816"/>
    <cellStyle name="ColHeader 13 2 2 2" xfId="2491"/>
    <cellStyle name="ColHeader 13 2 2 2 2" xfId="30818"/>
    <cellStyle name="ColHeader 13 2 2 3" xfId="2492"/>
    <cellStyle name="ColHeader 13 2 2 3 2" xfId="30819"/>
    <cellStyle name="ColHeader 13 2 2 4" xfId="2493"/>
    <cellStyle name="ColHeader 13 2 2 4 2" xfId="30820"/>
    <cellStyle name="ColHeader 13 2 2 5" xfId="2494"/>
    <cellStyle name="ColHeader 13 2 2 5 2" xfId="30821"/>
    <cellStyle name="ColHeader 13 2 2 6" xfId="2495"/>
    <cellStyle name="ColHeader 13 2 2 6 2" xfId="30822"/>
    <cellStyle name="ColHeader 13 2 2 7" xfId="2496"/>
    <cellStyle name="ColHeader 13 2 2 7 2" xfId="30823"/>
    <cellStyle name="ColHeader 13 2 2 8" xfId="2497"/>
    <cellStyle name="ColHeader 13 2 2 8 2" xfId="30824"/>
    <cellStyle name="ColHeader 13 2 2 9" xfId="2498"/>
    <cellStyle name="ColHeader 13 2 2 9 2" xfId="30825"/>
    <cellStyle name="ColHeader 13 2 3" xfId="2499"/>
    <cellStyle name="ColHeader 13 2 3 10" xfId="2500"/>
    <cellStyle name="ColHeader 13 2 3 10 2" xfId="30827"/>
    <cellStyle name="ColHeader 13 2 3 11" xfId="30826"/>
    <cellStyle name="ColHeader 13 2 3 2" xfId="2501"/>
    <cellStyle name="ColHeader 13 2 3 2 2" xfId="30828"/>
    <cellStyle name="ColHeader 13 2 3 3" xfId="2502"/>
    <cellStyle name="ColHeader 13 2 3 3 2" xfId="30829"/>
    <cellStyle name="ColHeader 13 2 3 4" xfId="2503"/>
    <cellStyle name="ColHeader 13 2 3 4 2" xfId="30830"/>
    <cellStyle name="ColHeader 13 2 3 5" xfId="2504"/>
    <cellStyle name="ColHeader 13 2 3 5 2" xfId="30831"/>
    <cellStyle name="ColHeader 13 2 3 6" xfId="2505"/>
    <cellStyle name="ColHeader 13 2 3 6 2" xfId="30832"/>
    <cellStyle name="ColHeader 13 2 3 7" xfId="2506"/>
    <cellStyle name="ColHeader 13 2 3 7 2" xfId="30833"/>
    <cellStyle name="ColHeader 13 2 3 8" xfId="2507"/>
    <cellStyle name="ColHeader 13 2 3 8 2" xfId="30834"/>
    <cellStyle name="ColHeader 13 2 3 9" xfId="2508"/>
    <cellStyle name="ColHeader 13 2 3 9 2" xfId="30835"/>
    <cellStyle name="ColHeader 13 2 4" xfId="2509"/>
    <cellStyle name="ColHeader 13 2 4 2" xfId="30836"/>
    <cellStyle name="ColHeader 13 2 5" xfId="2510"/>
    <cellStyle name="ColHeader 13 2 5 2" xfId="30837"/>
    <cellStyle name="ColHeader 13 2 6" xfId="2511"/>
    <cellStyle name="ColHeader 13 2 6 2" xfId="30838"/>
    <cellStyle name="ColHeader 13 2 7" xfId="2512"/>
    <cellStyle name="ColHeader 13 2 7 2" xfId="30839"/>
    <cellStyle name="ColHeader 13 2 8" xfId="2513"/>
    <cellStyle name="ColHeader 13 2 8 2" xfId="30840"/>
    <cellStyle name="ColHeader 13 2 9" xfId="2514"/>
    <cellStyle name="ColHeader 13 2 9 2" xfId="30841"/>
    <cellStyle name="ColHeader 13 3" xfId="2515"/>
    <cellStyle name="ColHeader 13 3 10" xfId="2516"/>
    <cellStyle name="ColHeader 13 3 10 2" xfId="30843"/>
    <cellStyle name="ColHeader 13 3 11" xfId="30842"/>
    <cellStyle name="ColHeader 13 3 2" xfId="2517"/>
    <cellStyle name="ColHeader 13 3 2 10" xfId="2518"/>
    <cellStyle name="ColHeader 13 3 2 10 2" xfId="30845"/>
    <cellStyle name="ColHeader 13 3 2 11" xfId="30844"/>
    <cellStyle name="ColHeader 13 3 2 2" xfId="2519"/>
    <cellStyle name="ColHeader 13 3 2 2 2" xfId="30846"/>
    <cellStyle name="ColHeader 13 3 2 3" xfId="2520"/>
    <cellStyle name="ColHeader 13 3 2 3 2" xfId="30847"/>
    <cellStyle name="ColHeader 13 3 2 4" xfId="2521"/>
    <cellStyle name="ColHeader 13 3 2 4 2" xfId="30848"/>
    <cellStyle name="ColHeader 13 3 2 5" xfId="2522"/>
    <cellStyle name="ColHeader 13 3 2 5 2" xfId="30849"/>
    <cellStyle name="ColHeader 13 3 2 6" xfId="2523"/>
    <cellStyle name="ColHeader 13 3 2 6 2" xfId="30850"/>
    <cellStyle name="ColHeader 13 3 2 7" xfId="2524"/>
    <cellStyle name="ColHeader 13 3 2 7 2" xfId="30851"/>
    <cellStyle name="ColHeader 13 3 2 8" xfId="2525"/>
    <cellStyle name="ColHeader 13 3 2 8 2" xfId="30852"/>
    <cellStyle name="ColHeader 13 3 2 9" xfId="2526"/>
    <cellStyle name="ColHeader 13 3 2 9 2" xfId="30853"/>
    <cellStyle name="ColHeader 13 3 3" xfId="2527"/>
    <cellStyle name="ColHeader 13 3 3 10" xfId="2528"/>
    <cellStyle name="ColHeader 13 3 3 10 2" xfId="30855"/>
    <cellStyle name="ColHeader 13 3 3 11" xfId="30854"/>
    <cellStyle name="ColHeader 13 3 3 2" xfId="2529"/>
    <cellStyle name="ColHeader 13 3 3 2 2" xfId="30856"/>
    <cellStyle name="ColHeader 13 3 3 3" xfId="2530"/>
    <cellStyle name="ColHeader 13 3 3 3 2" xfId="30857"/>
    <cellStyle name="ColHeader 13 3 3 4" xfId="2531"/>
    <cellStyle name="ColHeader 13 3 3 4 2" xfId="30858"/>
    <cellStyle name="ColHeader 13 3 3 5" xfId="2532"/>
    <cellStyle name="ColHeader 13 3 3 5 2" xfId="30859"/>
    <cellStyle name="ColHeader 13 3 3 6" xfId="2533"/>
    <cellStyle name="ColHeader 13 3 3 6 2" xfId="30860"/>
    <cellStyle name="ColHeader 13 3 3 7" xfId="2534"/>
    <cellStyle name="ColHeader 13 3 3 7 2" xfId="30861"/>
    <cellStyle name="ColHeader 13 3 3 8" xfId="2535"/>
    <cellStyle name="ColHeader 13 3 3 8 2" xfId="30862"/>
    <cellStyle name="ColHeader 13 3 3 9" xfId="2536"/>
    <cellStyle name="ColHeader 13 3 3 9 2" xfId="30863"/>
    <cellStyle name="ColHeader 13 3 4" xfId="2537"/>
    <cellStyle name="ColHeader 13 3 4 2" xfId="30864"/>
    <cellStyle name="ColHeader 13 3 5" xfId="2538"/>
    <cellStyle name="ColHeader 13 3 5 2" xfId="30865"/>
    <cellStyle name="ColHeader 13 3 6" xfId="2539"/>
    <cellStyle name="ColHeader 13 3 6 2" xfId="30866"/>
    <cellStyle name="ColHeader 13 3 7" xfId="2540"/>
    <cellStyle name="ColHeader 13 3 7 2" xfId="30867"/>
    <cellStyle name="ColHeader 13 3 8" xfId="2541"/>
    <cellStyle name="ColHeader 13 3 8 2" xfId="30868"/>
    <cellStyle name="ColHeader 13 3 9" xfId="2542"/>
    <cellStyle name="ColHeader 13 3 9 2" xfId="30869"/>
    <cellStyle name="ColHeader 13 4" xfId="2543"/>
    <cellStyle name="ColHeader 13 4 10" xfId="2544"/>
    <cellStyle name="ColHeader 13 4 10 2" xfId="30871"/>
    <cellStyle name="ColHeader 13 4 11" xfId="30870"/>
    <cellStyle name="ColHeader 13 4 2" xfId="2545"/>
    <cellStyle name="ColHeader 13 4 2 2" xfId="30872"/>
    <cellStyle name="ColHeader 13 4 3" xfId="2546"/>
    <cellStyle name="ColHeader 13 4 3 2" xfId="30873"/>
    <cellStyle name="ColHeader 13 4 4" xfId="2547"/>
    <cellStyle name="ColHeader 13 4 4 2" xfId="30874"/>
    <cellStyle name="ColHeader 13 4 5" xfId="2548"/>
    <cellStyle name="ColHeader 13 4 5 2" xfId="30875"/>
    <cellStyle name="ColHeader 13 4 6" xfId="2549"/>
    <cellStyle name="ColHeader 13 4 6 2" xfId="30876"/>
    <cellStyle name="ColHeader 13 4 7" xfId="2550"/>
    <cellStyle name="ColHeader 13 4 7 2" xfId="30877"/>
    <cellStyle name="ColHeader 13 4 8" xfId="2551"/>
    <cellStyle name="ColHeader 13 4 8 2" xfId="30878"/>
    <cellStyle name="ColHeader 13 4 9" xfId="2552"/>
    <cellStyle name="ColHeader 13 4 9 2" xfId="30879"/>
    <cellStyle name="ColHeader 13 5" xfId="2553"/>
    <cellStyle name="ColHeader 13 5 10" xfId="2554"/>
    <cellStyle name="ColHeader 13 5 10 2" xfId="30881"/>
    <cellStyle name="ColHeader 13 5 11" xfId="30880"/>
    <cellStyle name="ColHeader 13 5 2" xfId="2555"/>
    <cellStyle name="ColHeader 13 5 2 2" xfId="30882"/>
    <cellStyle name="ColHeader 13 5 3" xfId="2556"/>
    <cellStyle name="ColHeader 13 5 3 2" xfId="30883"/>
    <cellStyle name="ColHeader 13 5 4" xfId="2557"/>
    <cellStyle name="ColHeader 13 5 4 2" xfId="30884"/>
    <cellStyle name="ColHeader 13 5 5" xfId="2558"/>
    <cellStyle name="ColHeader 13 5 5 2" xfId="30885"/>
    <cellStyle name="ColHeader 13 5 6" xfId="2559"/>
    <cellStyle name="ColHeader 13 5 6 2" xfId="30886"/>
    <cellStyle name="ColHeader 13 5 7" xfId="2560"/>
    <cellStyle name="ColHeader 13 5 7 2" xfId="30887"/>
    <cellStyle name="ColHeader 13 5 8" xfId="2561"/>
    <cellStyle name="ColHeader 13 5 8 2" xfId="30888"/>
    <cellStyle name="ColHeader 13 5 9" xfId="2562"/>
    <cellStyle name="ColHeader 13 5 9 2" xfId="30889"/>
    <cellStyle name="ColHeader 13 6" xfId="2563"/>
    <cellStyle name="ColHeader 13 6 2" xfId="30890"/>
    <cellStyle name="ColHeader 13 7" xfId="2564"/>
    <cellStyle name="ColHeader 13 7 2" xfId="30891"/>
    <cellStyle name="ColHeader 13 8" xfId="2565"/>
    <cellStyle name="ColHeader 13 8 2" xfId="30892"/>
    <cellStyle name="ColHeader 13 9" xfId="2566"/>
    <cellStyle name="ColHeader 13 9 2" xfId="30893"/>
    <cellStyle name="ColHeader 14" xfId="838"/>
    <cellStyle name="ColHeader 14 10" xfId="2567"/>
    <cellStyle name="ColHeader 14 10 2" xfId="30894"/>
    <cellStyle name="ColHeader 14 11" xfId="2568"/>
    <cellStyle name="ColHeader 14 11 2" xfId="30895"/>
    <cellStyle name="ColHeader 14 12" xfId="2569"/>
    <cellStyle name="ColHeader 14 12 2" xfId="30896"/>
    <cellStyle name="ColHeader 14 13" xfId="2570"/>
    <cellStyle name="ColHeader 14 13 2" xfId="30897"/>
    <cellStyle name="ColHeader 14 14" xfId="2571"/>
    <cellStyle name="ColHeader 14 14 2" xfId="30898"/>
    <cellStyle name="ColHeader 14 15" xfId="2572"/>
    <cellStyle name="ColHeader 14 15 2" xfId="30899"/>
    <cellStyle name="ColHeader 14 16" xfId="29169"/>
    <cellStyle name="ColHeader 14 2" xfId="2573"/>
    <cellStyle name="ColHeader 14 2 10" xfId="2574"/>
    <cellStyle name="ColHeader 14 2 10 2" xfId="30901"/>
    <cellStyle name="ColHeader 14 2 11" xfId="30900"/>
    <cellStyle name="ColHeader 14 2 2" xfId="2575"/>
    <cellStyle name="ColHeader 14 2 2 10" xfId="2576"/>
    <cellStyle name="ColHeader 14 2 2 10 2" xfId="30903"/>
    <cellStyle name="ColHeader 14 2 2 11" xfId="30902"/>
    <cellStyle name="ColHeader 14 2 2 2" xfId="2577"/>
    <cellStyle name="ColHeader 14 2 2 2 2" xfId="30904"/>
    <cellStyle name="ColHeader 14 2 2 3" xfId="2578"/>
    <cellStyle name="ColHeader 14 2 2 3 2" xfId="30905"/>
    <cellStyle name="ColHeader 14 2 2 4" xfId="2579"/>
    <cellStyle name="ColHeader 14 2 2 4 2" xfId="30906"/>
    <cellStyle name="ColHeader 14 2 2 5" xfId="2580"/>
    <cellStyle name="ColHeader 14 2 2 5 2" xfId="30907"/>
    <cellStyle name="ColHeader 14 2 2 6" xfId="2581"/>
    <cellStyle name="ColHeader 14 2 2 6 2" xfId="30908"/>
    <cellStyle name="ColHeader 14 2 2 7" xfId="2582"/>
    <cellStyle name="ColHeader 14 2 2 7 2" xfId="30909"/>
    <cellStyle name="ColHeader 14 2 2 8" xfId="2583"/>
    <cellStyle name="ColHeader 14 2 2 8 2" xfId="30910"/>
    <cellStyle name="ColHeader 14 2 2 9" xfId="2584"/>
    <cellStyle name="ColHeader 14 2 2 9 2" xfId="30911"/>
    <cellStyle name="ColHeader 14 2 3" xfId="2585"/>
    <cellStyle name="ColHeader 14 2 3 10" xfId="2586"/>
    <cellStyle name="ColHeader 14 2 3 10 2" xfId="30913"/>
    <cellStyle name="ColHeader 14 2 3 11" xfId="30912"/>
    <cellStyle name="ColHeader 14 2 3 2" xfId="2587"/>
    <cellStyle name="ColHeader 14 2 3 2 2" xfId="30914"/>
    <cellStyle name="ColHeader 14 2 3 3" xfId="2588"/>
    <cellStyle name="ColHeader 14 2 3 3 2" xfId="30915"/>
    <cellStyle name="ColHeader 14 2 3 4" xfId="2589"/>
    <cellStyle name="ColHeader 14 2 3 4 2" xfId="30916"/>
    <cellStyle name="ColHeader 14 2 3 5" xfId="2590"/>
    <cellStyle name="ColHeader 14 2 3 5 2" xfId="30917"/>
    <cellStyle name="ColHeader 14 2 3 6" xfId="2591"/>
    <cellStyle name="ColHeader 14 2 3 6 2" xfId="30918"/>
    <cellStyle name="ColHeader 14 2 3 7" xfId="2592"/>
    <cellStyle name="ColHeader 14 2 3 7 2" xfId="30919"/>
    <cellStyle name="ColHeader 14 2 3 8" xfId="2593"/>
    <cellStyle name="ColHeader 14 2 3 8 2" xfId="30920"/>
    <cellStyle name="ColHeader 14 2 3 9" xfId="2594"/>
    <cellStyle name="ColHeader 14 2 3 9 2" xfId="30921"/>
    <cellStyle name="ColHeader 14 2 4" xfId="2595"/>
    <cellStyle name="ColHeader 14 2 4 2" xfId="30922"/>
    <cellStyle name="ColHeader 14 2 5" xfId="2596"/>
    <cellStyle name="ColHeader 14 2 5 2" xfId="30923"/>
    <cellStyle name="ColHeader 14 2 6" xfId="2597"/>
    <cellStyle name="ColHeader 14 2 6 2" xfId="30924"/>
    <cellStyle name="ColHeader 14 2 7" xfId="2598"/>
    <cellStyle name="ColHeader 14 2 7 2" xfId="30925"/>
    <cellStyle name="ColHeader 14 2 8" xfId="2599"/>
    <cellStyle name="ColHeader 14 2 8 2" xfId="30926"/>
    <cellStyle name="ColHeader 14 2 9" xfId="2600"/>
    <cellStyle name="ColHeader 14 2 9 2" xfId="30927"/>
    <cellStyle name="ColHeader 14 3" xfId="2601"/>
    <cellStyle name="ColHeader 14 3 10" xfId="2602"/>
    <cellStyle name="ColHeader 14 3 10 2" xfId="30929"/>
    <cellStyle name="ColHeader 14 3 11" xfId="30928"/>
    <cellStyle name="ColHeader 14 3 2" xfId="2603"/>
    <cellStyle name="ColHeader 14 3 2 10" xfId="2604"/>
    <cellStyle name="ColHeader 14 3 2 10 2" xfId="30931"/>
    <cellStyle name="ColHeader 14 3 2 11" xfId="30930"/>
    <cellStyle name="ColHeader 14 3 2 2" xfId="2605"/>
    <cellStyle name="ColHeader 14 3 2 2 2" xfId="30932"/>
    <cellStyle name="ColHeader 14 3 2 3" xfId="2606"/>
    <cellStyle name="ColHeader 14 3 2 3 2" xfId="30933"/>
    <cellStyle name="ColHeader 14 3 2 4" xfId="2607"/>
    <cellStyle name="ColHeader 14 3 2 4 2" xfId="30934"/>
    <cellStyle name="ColHeader 14 3 2 5" xfId="2608"/>
    <cellStyle name="ColHeader 14 3 2 5 2" xfId="30935"/>
    <cellStyle name="ColHeader 14 3 2 6" xfId="2609"/>
    <cellStyle name="ColHeader 14 3 2 6 2" xfId="30936"/>
    <cellStyle name="ColHeader 14 3 2 7" xfId="2610"/>
    <cellStyle name="ColHeader 14 3 2 7 2" xfId="30937"/>
    <cellStyle name="ColHeader 14 3 2 8" xfId="2611"/>
    <cellStyle name="ColHeader 14 3 2 8 2" xfId="30938"/>
    <cellStyle name="ColHeader 14 3 2 9" xfId="2612"/>
    <cellStyle name="ColHeader 14 3 2 9 2" xfId="30939"/>
    <cellStyle name="ColHeader 14 3 3" xfId="2613"/>
    <cellStyle name="ColHeader 14 3 3 10" xfId="2614"/>
    <cellStyle name="ColHeader 14 3 3 10 2" xfId="30941"/>
    <cellStyle name="ColHeader 14 3 3 11" xfId="30940"/>
    <cellStyle name="ColHeader 14 3 3 2" xfId="2615"/>
    <cellStyle name="ColHeader 14 3 3 2 2" xfId="30942"/>
    <cellStyle name="ColHeader 14 3 3 3" xfId="2616"/>
    <cellStyle name="ColHeader 14 3 3 3 2" xfId="30943"/>
    <cellStyle name="ColHeader 14 3 3 4" xfId="2617"/>
    <cellStyle name="ColHeader 14 3 3 4 2" xfId="30944"/>
    <cellStyle name="ColHeader 14 3 3 5" xfId="2618"/>
    <cellStyle name="ColHeader 14 3 3 5 2" xfId="30945"/>
    <cellStyle name="ColHeader 14 3 3 6" xfId="2619"/>
    <cellStyle name="ColHeader 14 3 3 6 2" xfId="30946"/>
    <cellStyle name="ColHeader 14 3 3 7" xfId="2620"/>
    <cellStyle name="ColHeader 14 3 3 7 2" xfId="30947"/>
    <cellStyle name="ColHeader 14 3 3 8" xfId="2621"/>
    <cellStyle name="ColHeader 14 3 3 8 2" xfId="30948"/>
    <cellStyle name="ColHeader 14 3 3 9" xfId="2622"/>
    <cellStyle name="ColHeader 14 3 3 9 2" xfId="30949"/>
    <cellStyle name="ColHeader 14 3 4" xfId="2623"/>
    <cellStyle name="ColHeader 14 3 4 2" xfId="30950"/>
    <cellStyle name="ColHeader 14 3 5" xfId="2624"/>
    <cellStyle name="ColHeader 14 3 5 2" xfId="30951"/>
    <cellStyle name="ColHeader 14 3 6" xfId="2625"/>
    <cellStyle name="ColHeader 14 3 6 2" xfId="30952"/>
    <cellStyle name="ColHeader 14 3 7" xfId="2626"/>
    <cellStyle name="ColHeader 14 3 7 2" xfId="30953"/>
    <cellStyle name="ColHeader 14 3 8" xfId="2627"/>
    <cellStyle name="ColHeader 14 3 8 2" xfId="30954"/>
    <cellStyle name="ColHeader 14 3 9" xfId="2628"/>
    <cellStyle name="ColHeader 14 3 9 2" xfId="30955"/>
    <cellStyle name="ColHeader 14 4" xfId="2629"/>
    <cellStyle name="ColHeader 14 4 10" xfId="2630"/>
    <cellStyle name="ColHeader 14 4 10 2" xfId="30957"/>
    <cellStyle name="ColHeader 14 4 11" xfId="30956"/>
    <cellStyle name="ColHeader 14 4 2" xfId="2631"/>
    <cellStyle name="ColHeader 14 4 2 2" xfId="30958"/>
    <cellStyle name="ColHeader 14 4 3" xfId="2632"/>
    <cellStyle name="ColHeader 14 4 3 2" xfId="30959"/>
    <cellStyle name="ColHeader 14 4 4" xfId="2633"/>
    <cellStyle name="ColHeader 14 4 4 2" xfId="30960"/>
    <cellStyle name="ColHeader 14 4 5" xfId="2634"/>
    <cellStyle name="ColHeader 14 4 5 2" xfId="30961"/>
    <cellStyle name="ColHeader 14 4 6" xfId="2635"/>
    <cellStyle name="ColHeader 14 4 6 2" xfId="30962"/>
    <cellStyle name="ColHeader 14 4 7" xfId="2636"/>
    <cellStyle name="ColHeader 14 4 7 2" xfId="30963"/>
    <cellStyle name="ColHeader 14 4 8" xfId="2637"/>
    <cellStyle name="ColHeader 14 4 8 2" xfId="30964"/>
    <cellStyle name="ColHeader 14 4 9" xfId="2638"/>
    <cellStyle name="ColHeader 14 4 9 2" xfId="30965"/>
    <cellStyle name="ColHeader 14 5" xfId="2639"/>
    <cellStyle name="ColHeader 14 5 10" xfId="2640"/>
    <cellStyle name="ColHeader 14 5 10 2" xfId="30967"/>
    <cellStyle name="ColHeader 14 5 11" xfId="30966"/>
    <cellStyle name="ColHeader 14 5 2" xfId="2641"/>
    <cellStyle name="ColHeader 14 5 2 2" xfId="30968"/>
    <cellStyle name="ColHeader 14 5 3" xfId="2642"/>
    <cellStyle name="ColHeader 14 5 3 2" xfId="30969"/>
    <cellStyle name="ColHeader 14 5 4" xfId="2643"/>
    <cellStyle name="ColHeader 14 5 4 2" xfId="30970"/>
    <cellStyle name="ColHeader 14 5 5" xfId="2644"/>
    <cellStyle name="ColHeader 14 5 5 2" xfId="30971"/>
    <cellStyle name="ColHeader 14 5 6" xfId="2645"/>
    <cellStyle name="ColHeader 14 5 6 2" xfId="30972"/>
    <cellStyle name="ColHeader 14 5 7" xfId="2646"/>
    <cellStyle name="ColHeader 14 5 7 2" xfId="30973"/>
    <cellStyle name="ColHeader 14 5 8" xfId="2647"/>
    <cellStyle name="ColHeader 14 5 8 2" xfId="30974"/>
    <cellStyle name="ColHeader 14 5 9" xfId="2648"/>
    <cellStyle name="ColHeader 14 5 9 2" xfId="30975"/>
    <cellStyle name="ColHeader 14 6" xfId="2649"/>
    <cellStyle name="ColHeader 14 6 2" xfId="30976"/>
    <cellStyle name="ColHeader 14 7" xfId="2650"/>
    <cellStyle name="ColHeader 14 7 2" xfId="30977"/>
    <cellStyle name="ColHeader 14 8" xfId="2651"/>
    <cellStyle name="ColHeader 14 8 2" xfId="30978"/>
    <cellStyle name="ColHeader 14 9" xfId="2652"/>
    <cellStyle name="ColHeader 14 9 2" xfId="30979"/>
    <cellStyle name="ColHeader 15" xfId="817"/>
    <cellStyle name="ColHeader 15 10" xfId="2653"/>
    <cellStyle name="ColHeader 15 10 2" xfId="30980"/>
    <cellStyle name="ColHeader 15 11" xfId="29148"/>
    <cellStyle name="ColHeader 15 2" xfId="2654"/>
    <cellStyle name="ColHeader 15 2 10" xfId="2655"/>
    <cellStyle name="ColHeader 15 2 10 2" xfId="30982"/>
    <cellStyle name="ColHeader 15 2 11" xfId="30981"/>
    <cellStyle name="ColHeader 15 2 2" xfId="2656"/>
    <cellStyle name="ColHeader 15 2 2 2" xfId="30983"/>
    <cellStyle name="ColHeader 15 2 3" xfId="2657"/>
    <cellStyle name="ColHeader 15 2 3 2" xfId="30984"/>
    <cellStyle name="ColHeader 15 2 4" xfId="2658"/>
    <cellStyle name="ColHeader 15 2 4 2" xfId="30985"/>
    <cellStyle name="ColHeader 15 2 5" xfId="2659"/>
    <cellStyle name="ColHeader 15 2 5 2" xfId="30986"/>
    <cellStyle name="ColHeader 15 2 6" xfId="2660"/>
    <cellStyle name="ColHeader 15 2 6 2" xfId="30987"/>
    <cellStyle name="ColHeader 15 2 7" xfId="2661"/>
    <cellStyle name="ColHeader 15 2 7 2" xfId="30988"/>
    <cellStyle name="ColHeader 15 2 8" xfId="2662"/>
    <cellStyle name="ColHeader 15 2 8 2" xfId="30989"/>
    <cellStyle name="ColHeader 15 2 9" xfId="2663"/>
    <cellStyle name="ColHeader 15 2 9 2" xfId="30990"/>
    <cellStyle name="ColHeader 15 3" xfId="2664"/>
    <cellStyle name="ColHeader 15 3 10" xfId="2665"/>
    <cellStyle name="ColHeader 15 3 10 2" xfId="30992"/>
    <cellStyle name="ColHeader 15 3 11" xfId="30991"/>
    <cellStyle name="ColHeader 15 3 2" xfId="2666"/>
    <cellStyle name="ColHeader 15 3 2 2" xfId="30993"/>
    <cellStyle name="ColHeader 15 3 3" xfId="2667"/>
    <cellStyle name="ColHeader 15 3 3 2" xfId="30994"/>
    <cellStyle name="ColHeader 15 3 4" xfId="2668"/>
    <cellStyle name="ColHeader 15 3 4 2" xfId="30995"/>
    <cellStyle name="ColHeader 15 3 5" xfId="2669"/>
    <cellStyle name="ColHeader 15 3 5 2" xfId="30996"/>
    <cellStyle name="ColHeader 15 3 6" xfId="2670"/>
    <cellStyle name="ColHeader 15 3 6 2" xfId="30997"/>
    <cellStyle name="ColHeader 15 3 7" xfId="2671"/>
    <cellStyle name="ColHeader 15 3 7 2" xfId="30998"/>
    <cellStyle name="ColHeader 15 3 8" xfId="2672"/>
    <cellStyle name="ColHeader 15 3 8 2" xfId="30999"/>
    <cellStyle name="ColHeader 15 3 9" xfId="2673"/>
    <cellStyle name="ColHeader 15 3 9 2" xfId="31000"/>
    <cellStyle name="ColHeader 15 4" xfId="2674"/>
    <cellStyle name="ColHeader 15 4 2" xfId="31001"/>
    <cellStyle name="ColHeader 15 5" xfId="2675"/>
    <cellStyle name="ColHeader 15 5 2" xfId="31002"/>
    <cellStyle name="ColHeader 15 6" xfId="2676"/>
    <cellStyle name="ColHeader 15 6 2" xfId="31003"/>
    <cellStyle name="ColHeader 15 7" xfId="2677"/>
    <cellStyle name="ColHeader 15 7 2" xfId="31004"/>
    <cellStyle name="ColHeader 15 8" xfId="2678"/>
    <cellStyle name="ColHeader 15 8 2" xfId="31005"/>
    <cellStyle name="ColHeader 15 9" xfId="2679"/>
    <cellStyle name="ColHeader 15 9 2" xfId="31006"/>
    <cellStyle name="ColHeader 16" xfId="812"/>
    <cellStyle name="ColHeader 16 10" xfId="2680"/>
    <cellStyle name="ColHeader 16 10 2" xfId="31007"/>
    <cellStyle name="ColHeader 16 11" xfId="29143"/>
    <cellStyle name="ColHeader 16 2" xfId="2681"/>
    <cellStyle name="ColHeader 16 2 10" xfId="2682"/>
    <cellStyle name="ColHeader 16 2 10 2" xfId="31009"/>
    <cellStyle name="ColHeader 16 2 11" xfId="31008"/>
    <cellStyle name="ColHeader 16 2 2" xfId="2683"/>
    <cellStyle name="ColHeader 16 2 2 2" xfId="31010"/>
    <cellStyle name="ColHeader 16 2 3" xfId="2684"/>
    <cellStyle name="ColHeader 16 2 3 2" xfId="31011"/>
    <cellStyle name="ColHeader 16 2 4" xfId="2685"/>
    <cellStyle name="ColHeader 16 2 4 2" xfId="31012"/>
    <cellStyle name="ColHeader 16 2 5" xfId="2686"/>
    <cellStyle name="ColHeader 16 2 5 2" xfId="31013"/>
    <cellStyle name="ColHeader 16 2 6" xfId="2687"/>
    <cellStyle name="ColHeader 16 2 6 2" xfId="31014"/>
    <cellStyle name="ColHeader 16 2 7" xfId="2688"/>
    <cellStyle name="ColHeader 16 2 7 2" xfId="31015"/>
    <cellStyle name="ColHeader 16 2 8" xfId="2689"/>
    <cellStyle name="ColHeader 16 2 8 2" xfId="31016"/>
    <cellStyle name="ColHeader 16 2 9" xfId="2690"/>
    <cellStyle name="ColHeader 16 2 9 2" xfId="31017"/>
    <cellStyle name="ColHeader 16 3" xfId="2691"/>
    <cellStyle name="ColHeader 16 3 10" xfId="2692"/>
    <cellStyle name="ColHeader 16 3 10 2" xfId="31019"/>
    <cellStyle name="ColHeader 16 3 11" xfId="31018"/>
    <cellStyle name="ColHeader 16 3 2" xfId="2693"/>
    <cellStyle name="ColHeader 16 3 2 2" xfId="31020"/>
    <cellStyle name="ColHeader 16 3 3" xfId="2694"/>
    <cellStyle name="ColHeader 16 3 3 2" xfId="31021"/>
    <cellStyle name="ColHeader 16 3 4" xfId="2695"/>
    <cellStyle name="ColHeader 16 3 4 2" xfId="31022"/>
    <cellStyle name="ColHeader 16 3 5" xfId="2696"/>
    <cellStyle name="ColHeader 16 3 5 2" xfId="31023"/>
    <cellStyle name="ColHeader 16 3 6" xfId="2697"/>
    <cellStyle name="ColHeader 16 3 6 2" xfId="31024"/>
    <cellStyle name="ColHeader 16 3 7" xfId="2698"/>
    <cellStyle name="ColHeader 16 3 7 2" xfId="31025"/>
    <cellStyle name="ColHeader 16 3 8" xfId="2699"/>
    <cellStyle name="ColHeader 16 3 8 2" xfId="31026"/>
    <cellStyle name="ColHeader 16 3 9" xfId="2700"/>
    <cellStyle name="ColHeader 16 3 9 2" xfId="31027"/>
    <cellStyle name="ColHeader 16 4" xfId="2701"/>
    <cellStyle name="ColHeader 16 4 2" xfId="31028"/>
    <cellStyle name="ColHeader 16 5" xfId="2702"/>
    <cellStyle name="ColHeader 16 5 2" xfId="31029"/>
    <cellStyle name="ColHeader 16 6" xfId="2703"/>
    <cellStyle name="ColHeader 16 6 2" xfId="31030"/>
    <cellStyle name="ColHeader 16 7" xfId="2704"/>
    <cellStyle name="ColHeader 16 7 2" xfId="31031"/>
    <cellStyle name="ColHeader 16 8" xfId="2705"/>
    <cellStyle name="ColHeader 16 8 2" xfId="31032"/>
    <cellStyle name="ColHeader 16 9" xfId="2706"/>
    <cellStyle name="ColHeader 16 9 2" xfId="31033"/>
    <cellStyle name="ColHeader 17" xfId="835"/>
    <cellStyle name="ColHeader 17 10" xfId="2707"/>
    <cellStyle name="ColHeader 17 10 2" xfId="31034"/>
    <cellStyle name="ColHeader 17 11" xfId="29166"/>
    <cellStyle name="ColHeader 17 2" xfId="2708"/>
    <cellStyle name="ColHeader 17 2 2" xfId="31035"/>
    <cellStyle name="ColHeader 17 3" xfId="2709"/>
    <cellStyle name="ColHeader 17 3 2" xfId="31036"/>
    <cellStyle name="ColHeader 17 4" xfId="2710"/>
    <cellStyle name="ColHeader 17 4 2" xfId="31037"/>
    <cellStyle name="ColHeader 17 5" xfId="2711"/>
    <cellStyle name="ColHeader 17 5 2" xfId="31038"/>
    <cellStyle name="ColHeader 17 6" xfId="2712"/>
    <cellStyle name="ColHeader 17 6 2" xfId="31039"/>
    <cellStyle name="ColHeader 17 7" xfId="2713"/>
    <cellStyle name="ColHeader 17 7 2" xfId="31040"/>
    <cellStyle name="ColHeader 17 8" xfId="2714"/>
    <cellStyle name="ColHeader 17 8 2" xfId="31041"/>
    <cellStyle name="ColHeader 17 9" xfId="2715"/>
    <cellStyle name="ColHeader 17 9 2" xfId="31042"/>
    <cellStyle name="ColHeader 18" xfId="831"/>
    <cellStyle name="ColHeader 18 2" xfId="29162"/>
    <cellStyle name="ColHeader 19" xfId="833"/>
    <cellStyle name="ColHeader 19 2" xfId="29164"/>
    <cellStyle name="ColHeader 2" xfId="314"/>
    <cellStyle name="ColHeader 2 10" xfId="2716"/>
    <cellStyle name="ColHeader 2 10 2" xfId="31043"/>
    <cellStyle name="ColHeader 2 11" xfId="2717"/>
    <cellStyle name="ColHeader 2 11 2" xfId="31044"/>
    <cellStyle name="ColHeader 2 12" xfId="2718"/>
    <cellStyle name="ColHeader 2 12 2" xfId="31045"/>
    <cellStyle name="ColHeader 2 13" xfId="2719"/>
    <cellStyle name="ColHeader 2 13 2" xfId="31046"/>
    <cellStyle name="ColHeader 2 14" xfId="2720"/>
    <cellStyle name="ColHeader 2 14 2" xfId="31047"/>
    <cellStyle name="ColHeader 2 15" xfId="2721"/>
    <cellStyle name="ColHeader 2 15 2" xfId="31048"/>
    <cellStyle name="ColHeader 2 16" xfId="2722"/>
    <cellStyle name="ColHeader 2 16 2" xfId="31049"/>
    <cellStyle name="ColHeader 2 17" xfId="28663"/>
    <cellStyle name="ColHeader 2 2" xfId="614"/>
    <cellStyle name="ColHeader 2 2 10" xfId="2723"/>
    <cellStyle name="ColHeader 2 2 10 2" xfId="31050"/>
    <cellStyle name="ColHeader 2 2 11" xfId="2724"/>
    <cellStyle name="ColHeader 2 2 11 2" xfId="31051"/>
    <cellStyle name="ColHeader 2 2 12" xfId="2725"/>
    <cellStyle name="ColHeader 2 2 12 2" xfId="31052"/>
    <cellStyle name="ColHeader 2 2 13" xfId="2726"/>
    <cellStyle name="ColHeader 2 2 13 2" xfId="31053"/>
    <cellStyle name="ColHeader 2 2 14" xfId="2727"/>
    <cellStyle name="ColHeader 2 2 14 2" xfId="31054"/>
    <cellStyle name="ColHeader 2 2 15" xfId="28945"/>
    <cellStyle name="ColHeader 2 2 2" xfId="717"/>
    <cellStyle name="ColHeader 2 2 2 10" xfId="2728"/>
    <cellStyle name="ColHeader 2 2 2 10 2" xfId="31055"/>
    <cellStyle name="ColHeader 2 2 2 11" xfId="29048"/>
    <cellStyle name="ColHeader 2 2 2 2" xfId="2729"/>
    <cellStyle name="ColHeader 2 2 2 2 10" xfId="2730"/>
    <cellStyle name="ColHeader 2 2 2 2 10 2" xfId="31057"/>
    <cellStyle name="ColHeader 2 2 2 2 11" xfId="31056"/>
    <cellStyle name="ColHeader 2 2 2 2 2" xfId="2731"/>
    <cellStyle name="ColHeader 2 2 2 2 2 2" xfId="31058"/>
    <cellStyle name="ColHeader 2 2 2 2 3" xfId="2732"/>
    <cellStyle name="ColHeader 2 2 2 2 3 2" xfId="31059"/>
    <cellStyle name="ColHeader 2 2 2 2 4" xfId="2733"/>
    <cellStyle name="ColHeader 2 2 2 2 4 2" xfId="31060"/>
    <cellStyle name="ColHeader 2 2 2 2 5" xfId="2734"/>
    <cellStyle name="ColHeader 2 2 2 2 5 2" xfId="31061"/>
    <cellStyle name="ColHeader 2 2 2 2 6" xfId="2735"/>
    <cellStyle name="ColHeader 2 2 2 2 6 2" xfId="31062"/>
    <cellStyle name="ColHeader 2 2 2 2 7" xfId="2736"/>
    <cellStyle name="ColHeader 2 2 2 2 7 2" xfId="31063"/>
    <cellStyle name="ColHeader 2 2 2 2 8" xfId="2737"/>
    <cellStyle name="ColHeader 2 2 2 2 8 2" xfId="31064"/>
    <cellStyle name="ColHeader 2 2 2 2 9" xfId="2738"/>
    <cellStyle name="ColHeader 2 2 2 2 9 2" xfId="31065"/>
    <cellStyle name="ColHeader 2 2 2 3" xfId="2739"/>
    <cellStyle name="ColHeader 2 2 2 3 10" xfId="2740"/>
    <cellStyle name="ColHeader 2 2 2 3 10 2" xfId="31067"/>
    <cellStyle name="ColHeader 2 2 2 3 11" xfId="31066"/>
    <cellStyle name="ColHeader 2 2 2 3 2" xfId="2741"/>
    <cellStyle name="ColHeader 2 2 2 3 2 2" xfId="31068"/>
    <cellStyle name="ColHeader 2 2 2 3 3" xfId="2742"/>
    <cellStyle name="ColHeader 2 2 2 3 3 2" xfId="31069"/>
    <cellStyle name="ColHeader 2 2 2 3 4" xfId="2743"/>
    <cellStyle name="ColHeader 2 2 2 3 4 2" xfId="31070"/>
    <cellStyle name="ColHeader 2 2 2 3 5" xfId="2744"/>
    <cellStyle name="ColHeader 2 2 2 3 5 2" xfId="31071"/>
    <cellStyle name="ColHeader 2 2 2 3 6" xfId="2745"/>
    <cellStyle name="ColHeader 2 2 2 3 6 2" xfId="31072"/>
    <cellStyle name="ColHeader 2 2 2 3 7" xfId="2746"/>
    <cellStyle name="ColHeader 2 2 2 3 7 2" xfId="31073"/>
    <cellStyle name="ColHeader 2 2 2 3 8" xfId="2747"/>
    <cellStyle name="ColHeader 2 2 2 3 8 2" xfId="31074"/>
    <cellStyle name="ColHeader 2 2 2 3 9" xfId="2748"/>
    <cellStyle name="ColHeader 2 2 2 3 9 2" xfId="31075"/>
    <cellStyle name="ColHeader 2 2 2 4" xfId="2749"/>
    <cellStyle name="ColHeader 2 2 2 4 2" xfId="31076"/>
    <cellStyle name="ColHeader 2 2 2 5" xfId="2750"/>
    <cellStyle name="ColHeader 2 2 2 5 2" xfId="31077"/>
    <cellStyle name="ColHeader 2 2 2 6" xfId="2751"/>
    <cellStyle name="ColHeader 2 2 2 6 2" xfId="31078"/>
    <cellStyle name="ColHeader 2 2 2 7" xfId="2752"/>
    <cellStyle name="ColHeader 2 2 2 7 2" xfId="31079"/>
    <cellStyle name="ColHeader 2 2 2 8" xfId="2753"/>
    <cellStyle name="ColHeader 2 2 2 8 2" xfId="31080"/>
    <cellStyle name="ColHeader 2 2 2 9" xfId="2754"/>
    <cellStyle name="ColHeader 2 2 2 9 2" xfId="31081"/>
    <cellStyle name="ColHeader 2 2 3" xfId="2755"/>
    <cellStyle name="ColHeader 2 2 3 10" xfId="2756"/>
    <cellStyle name="ColHeader 2 2 3 10 2" xfId="31083"/>
    <cellStyle name="ColHeader 2 2 3 11" xfId="31082"/>
    <cellStyle name="ColHeader 2 2 3 2" xfId="2757"/>
    <cellStyle name="ColHeader 2 2 3 2 10" xfId="2758"/>
    <cellStyle name="ColHeader 2 2 3 2 10 2" xfId="31085"/>
    <cellStyle name="ColHeader 2 2 3 2 11" xfId="31084"/>
    <cellStyle name="ColHeader 2 2 3 2 2" xfId="2759"/>
    <cellStyle name="ColHeader 2 2 3 2 2 2" xfId="31086"/>
    <cellStyle name="ColHeader 2 2 3 2 3" xfId="2760"/>
    <cellStyle name="ColHeader 2 2 3 2 3 2" xfId="31087"/>
    <cellStyle name="ColHeader 2 2 3 2 4" xfId="2761"/>
    <cellStyle name="ColHeader 2 2 3 2 4 2" xfId="31088"/>
    <cellStyle name="ColHeader 2 2 3 2 5" xfId="2762"/>
    <cellStyle name="ColHeader 2 2 3 2 5 2" xfId="31089"/>
    <cellStyle name="ColHeader 2 2 3 2 6" xfId="2763"/>
    <cellStyle name="ColHeader 2 2 3 2 6 2" xfId="31090"/>
    <cellStyle name="ColHeader 2 2 3 2 7" xfId="2764"/>
    <cellStyle name="ColHeader 2 2 3 2 7 2" xfId="31091"/>
    <cellStyle name="ColHeader 2 2 3 2 8" xfId="2765"/>
    <cellStyle name="ColHeader 2 2 3 2 8 2" xfId="31092"/>
    <cellStyle name="ColHeader 2 2 3 2 9" xfId="2766"/>
    <cellStyle name="ColHeader 2 2 3 2 9 2" xfId="31093"/>
    <cellStyle name="ColHeader 2 2 3 3" xfId="2767"/>
    <cellStyle name="ColHeader 2 2 3 3 10" xfId="2768"/>
    <cellStyle name="ColHeader 2 2 3 3 10 2" xfId="31095"/>
    <cellStyle name="ColHeader 2 2 3 3 11" xfId="31094"/>
    <cellStyle name="ColHeader 2 2 3 3 2" xfId="2769"/>
    <cellStyle name="ColHeader 2 2 3 3 2 2" xfId="31096"/>
    <cellStyle name="ColHeader 2 2 3 3 3" xfId="2770"/>
    <cellStyle name="ColHeader 2 2 3 3 3 2" xfId="31097"/>
    <cellStyle name="ColHeader 2 2 3 3 4" xfId="2771"/>
    <cellStyle name="ColHeader 2 2 3 3 4 2" xfId="31098"/>
    <cellStyle name="ColHeader 2 2 3 3 5" xfId="2772"/>
    <cellStyle name="ColHeader 2 2 3 3 5 2" xfId="31099"/>
    <cellStyle name="ColHeader 2 2 3 3 6" xfId="2773"/>
    <cellStyle name="ColHeader 2 2 3 3 6 2" xfId="31100"/>
    <cellStyle name="ColHeader 2 2 3 3 7" xfId="2774"/>
    <cellStyle name="ColHeader 2 2 3 3 7 2" xfId="31101"/>
    <cellStyle name="ColHeader 2 2 3 3 8" xfId="2775"/>
    <cellStyle name="ColHeader 2 2 3 3 8 2" xfId="31102"/>
    <cellStyle name="ColHeader 2 2 3 3 9" xfId="2776"/>
    <cellStyle name="ColHeader 2 2 3 3 9 2" xfId="31103"/>
    <cellStyle name="ColHeader 2 2 3 4" xfId="2777"/>
    <cellStyle name="ColHeader 2 2 3 4 2" xfId="31104"/>
    <cellStyle name="ColHeader 2 2 3 5" xfId="2778"/>
    <cellStyle name="ColHeader 2 2 3 5 2" xfId="31105"/>
    <cellStyle name="ColHeader 2 2 3 6" xfId="2779"/>
    <cellStyle name="ColHeader 2 2 3 6 2" xfId="31106"/>
    <cellStyle name="ColHeader 2 2 3 7" xfId="2780"/>
    <cellStyle name="ColHeader 2 2 3 7 2" xfId="31107"/>
    <cellStyle name="ColHeader 2 2 3 8" xfId="2781"/>
    <cellStyle name="ColHeader 2 2 3 8 2" xfId="31108"/>
    <cellStyle name="ColHeader 2 2 3 9" xfId="2782"/>
    <cellStyle name="ColHeader 2 2 3 9 2" xfId="31109"/>
    <cellStyle name="ColHeader 2 2 4" xfId="2783"/>
    <cellStyle name="ColHeader 2 2 4 10" xfId="2784"/>
    <cellStyle name="ColHeader 2 2 4 10 2" xfId="31111"/>
    <cellStyle name="ColHeader 2 2 4 11" xfId="31110"/>
    <cellStyle name="ColHeader 2 2 4 2" xfId="2785"/>
    <cellStyle name="ColHeader 2 2 4 2 2" xfId="31112"/>
    <cellStyle name="ColHeader 2 2 4 3" xfId="2786"/>
    <cellStyle name="ColHeader 2 2 4 3 2" xfId="31113"/>
    <cellStyle name="ColHeader 2 2 4 4" xfId="2787"/>
    <cellStyle name="ColHeader 2 2 4 4 2" xfId="31114"/>
    <cellStyle name="ColHeader 2 2 4 5" xfId="2788"/>
    <cellStyle name="ColHeader 2 2 4 5 2" xfId="31115"/>
    <cellStyle name="ColHeader 2 2 4 6" xfId="2789"/>
    <cellStyle name="ColHeader 2 2 4 6 2" xfId="31116"/>
    <cellStyle name="ColHeader 2 2 4 7" xfId="2790"/>
    <cellStyle name="ColHeader 2 2 4 7 2" xfId="31117"/>
    <cellStyle name="ColHeader 2 2 4 8" xfId="2791"/>
    <cellStyle name="ColHeader 2 2 4 8 2" xfId="31118"/>
    <cellStyle name="ColHeader 2 2 4 9" xfId="2792"/>
    <cellStyle name="ColHeader 2 2 4 9 2" xfId="31119"/>
    <cellStyle name="ColHeader 2 2 5" xfId="2793"/>
    <cellStyle name="ColHeader 2 2 5 10" xfId="2794"/>
    <cellStyle name="ColHeader 2 2 5 10 2" xfId="31121"/>
    <cellStyle name="ColHeader 2 2 5 11" xfId="31120"/>
    <cellStyle name="ColHeader 2 2 5 2" xfId="2795"/>
    <cellStyle name="ColHeader 2 2 5 2 2" xfId="31122"/>
    <cellStyle name="ColHeader 2 2 5 3" xfId="2796"/>
    <cellStyle name="ColHeader 2 2 5 3 2" xfId="31123"/>
    <cellStyle name="ColHeader 2 2 5 4" xfId="2797"/>
    <cellStyle name="ColHeader 2 2 5 4 2" xfId="31124"/>
    <cellStyle name="ColHeader 2 2 5 5" xfId="2798"/>
    <cellStyle name="ColHeader 2 2 5 5 2" xfId="31125"/>
    <cellStyle name="ColHeader 2 2 5 6" xfId="2799"/>
    <cellStyle name="ColHeader 2 2 5 6 2" xfId="31126"/>
    <cellStyle name="ColHeader 2 2 5 7" xfId="2800"/>
    <cellStyle name="ColHeader 2 2 5 7 2" xfId="31127"/>
    <cellStyle name="ColHeader 2 2 5 8" xfId="2801"/>
    <cellStyle name="ColHeader 2 2 5 8 2" xfId="31128"/>
    <cellStyle name="ColHeader 2 2 5 9" xfId="2802"/>
    <cellStyle name="ColHeader 2 2 5 9 2" xfId="31129"/>
    <cellStyle name="ColHeader 2 2 6" xfId="2803"/>
    <cellStyle name="ColHeader 2 2 6 2" xfId="31130"/>
    <cellStyle name="ColHeader 2 2 7" xfId="2804"/>
    <cellStyle name="ColHeader 2 2 7 2" xfId="31131"/>
    <cellStyle name="ColHeader 2 2 8" xfId="2805"/>
    <cellStyle name="ColHeader 2 2 8 2" xfId="31132"/>
    <cellStyle name="ColHeader 2 2 9" xfId="2806"/>
    <cellStyle name="ColHeader 2 2 9 2" xfId="31133"/>
    <cellStyle name="ColHeader 2 3" xfId="457"/>
    <cellStyle name="ColHeader 2 3 10" xfId="2807"/>
    <cellStyle name="ColHeader 2 3 10 2" xfId="31134"/>
    <cellStyle name="ColHeader 2 3 11" xfId="2808"/>
    <cellStyle name="ColHeader 2 3 11 2" xfId="31135"/>
    <cellStyle name="ColHeader 2 3 12" xfId="2809"/>
    <cellStyle name="ColHeader 2 3 12 2" xfId="31136"/>
    <cellStyle name="ColHeader 2 3 13" xfId="2810"/>
    <cellStyle name="ColHeader 2 3 13 2" xfId="31137"/>
    <cellStyle name="ColHeader 2 3 14" xfId="2811"/>
    <cellStyle name="ColHeader 2 3 14 2" xfId="31138"/>
    <cellStyle name="ColHeader 2 3 15" xfId="28798"/>
    <cellStyle name="ColHeader 2 3 2" xfId="2812"/>
    <cellStyle name="ColHeader 2 3 2 10" xfId="2813"/>
    <cellStyle name="ColHeader 2 3 2 10 2" xfId="31140"/>
    <cellStyle name="ColHeader 2 3 2 11" xfId="31139"/>
    <cellStyle name="ColHeader 2 3 2 2" xfId="2814"/>
    <cellStyle name="ColHeader 2 3 2 2 10" xfId="2815"/>
    <cellStyle name="ColHeader 2 3 2 2 10 2" xfId="31142"/>
    <cellStyle name="ColHeader 2 3 2 2 11" xfId="31141"/>
    <cellStyle name="ColHeader 2 3 2 2 2" xfId="2816"/>
    <cellStyle name="ColHeader 2 3 2 2 2 2" xfId="31143"/>
    <cellStyle name="ColHeader 2 3 2 2 3" xfId="2817"/>
    <cellStyle name="ColHeader 2 3 2 2 3 2" xfId="31144"/>
    <cellStyle name="ColHeader 2 3 2 2 4" xfId="2818"/>
    <cellStyle name="ColHeader 2 3 2 2 4 2" xfId="31145"/>
    <cellStyle name="ColHeader 2 3 2 2 5" xfId="2819"/>
    <cellStyle name="ColHeader 2 3 2 2 5 2" xfId="31146"/>
    <cellStyle name="ColHeader 2 3 2 2 6" xfId="2820"/>
    <cellStyle name="ColHeader 2 3 2 2 6 2" xfId="31147"/>
    <cellStyle name="ColHeader 2 3 2 2 7" xfId="2821"/>
    <cellStyle name="ColHeader 2 3 2 2 7 2" xfId="31148"/>
    <cellStyle name="ColHeader 2 3 2 2 8" xfId="2822"/>
    <cellStyle name="ColHeader 2 3 2 2 8 2" xfId="31149"/>
    <cellStyle name="ColHeader 2 3 2 2 9" xfId="2823"/>
    <cellStyle name="ColHeader 2 3 2 2 9 2" xfId="31150"/>
    <cellStyle name="ColHeader 2 3 2 3" xfId="2824"/>
    <cellStyle name="ColHeader 2 3 2 3 10" xfId="2825"/>
    <cellStyle name="ColHeader 2 3 2 3 10 2" xfId="31152"/>
    <cellStyle name="ColHeader 2 3 2 3 11" xfId="31151"/>
    <cellStyle name="ColHeader 2 3 2 3 2" xfId="2826"/>
    <cellStyle name="ColHeader 2 3 2 3 2 2" xfId="31153"/>
    <cellStyle name="ColHeader 2 3 2 3 3" xfId="2827"/>
    <cellStyle name="ColHeader 2 3 2 3 3 2" xfId="31154"/>
    <cellStyle name="ColHeader 2 3 2 3 4" xfId="2828"/>
    <cellStyle name="ColHeader 2 3 2 3 4 2" xfId="31155"/>
    <cellStyle name="ColHeader 2 3 2 3 5" xfId="2829"/>
    <cellStyle name="ColHeader 2 3 2 3 5 2" xfId="31156"/>
    <cellStyle name="ColHeader 2 3 2 3 6" xfId="2830"/>
    <cellStyle name="ColHeader 2 3 2 3 6 2" xfId="31157"/>
    <cellStyle name="ColHeader 2 3 2 3 7" xfId="2831"/>
    <cellStyle name="ColHeader 2 3 2 3 7 2" xfId="31158"/>
    <cellStyle name="ColHeader 2 3 2 3 8" xfId="2832"/>
    <cellStyle name="ColHeader 2 3 2 3 8 2" xfId="31159"/>
    <cellStyle name="ColHeader 2 3 2 3 9" xfId="2833"/>
    <cellStyle name="ColHeader 2 3 2 3 9 2" xfId="31160"/>
    <cellStyle name="ColHeader 2 3 2 4" xfId="2834"/>
    <cellStyle name="ColHeader 2 3 2 4 2" xfId="31161"/>
    <cellStyle name="ColHeader 2 3 2 5" xfId="2835"/>
    <cellStyle name="ColHeader 2 3 2 5 2" xfId="31162"/>
    <cellStyle name="ColHeader 2 3 2 6" xfId="2836"/>
    <cellStyle name="ColHeader 2 3 2 6 2" xfId="31163"/>
    <cellStyle name="ColHeader 2 3 2 7" xfId="2837"/>
    <cellStyle name="ColHeader 2 3 2 7 2" xfId="31164"/>
    <cellStyle name="ColHeader 2 3 2 8" xfId="2838"/>
    <cellStyle name="ColHeader 2 3 2 8 2" xfId="31165"/>
    <cellStyle name="ColHeader 2 3 2 9" xfId="2839"/>
    <cellStyle name="ColHeader 2 3 2 9 2" xfId="31166"/>
    <cellStyle name="ColHeader 2 3 3" xfId="2840"/>
    <cellStyle name="ColHeader 2 3 3 10" xfId="2841"/>
    <cellStyle name="ColHeader 2 3 3 10 2" xfId="31168"/>
    <cellStyle name="ColHeader 2 3 3 11" xfId="31167"/>
    <cellStyle name="ColHeader 2 3 3 2" xfId="2842"/>
    <cellStyle name="ColHeader 2 3 3 2 10" xfId="2843"/>
    <cellStyle name="ColHeader 2 3 3 2 10 2" xfId="31170"/>
    <cellStyle name="ColHeader 2 3 3 2 11" xfId="31169"/>
    <cellStyle name="ColHeader 2 3 3 2 2" xfId="2844"/>
    <cellStyle name="ColHeader 2 3 3 2 2 2" xfId="31171"/>
    <cellStyle name="ColHeader 2 3 3 2 3" xfId="2845"/>
    <cellStyle name="ColHeader 2 3 3 2 3 2" xfId="31172"/>
    <cellStyle name="ColHeader 2 3 3 2 4" xfId="2846"/>
    <cellStyle name="ColHeader 2 3 3 2 4 2" xfId="31173"/>
    <cellStyle name="ColHeader 2 3 3 2 5" xfId="2847"/>
    <cellStyle name="ColHeader 2 3 3 2 5 2" xfId="31174"/>
    <cellStyle name="ColHeader 2 3 3 2 6" xfId="2848"/>
    <cellStyle name="ColHeader 2 3 3 2 6 2" xfId="31175"/>
    <cellStyle name="ColHeader 2 3 3 2 7" xfId="2849"/>
    <cellStyle name="ColHeader 2 3 3 2 7 2" xfId="31176"/>
    <cellStyle name="ColHeader 2 3 3 2 8" xfId="2850"/>
    <cellStyle name="ColHeader 2 3 3 2 8 2" xfId="31177"/>
    <cellStyle name="ColHeader 2 3 3 2 9" xfId="2851"/>
    <cellStyle name="ColHeader 2 3 3 2 9 2" xfId="31178"/>
    <cellStyle name="ColHeader 2 3 3 3" xfId="2852"/>
    <cellStyle name="ColHeader 2 3 3 3 10" xfId="2853"/>
    <cellStyle name="ColHeader 2 3 3 3 10 2" xfId="31180"/>
    <cellStyle name="ColHeader 2 3 3 3 11" xfId="31179"/>
    <cellStyle name="ColHeader 2 3 3 3 2" xfId="2854"/>
    <cellStyle name="ColHeader 2 3 3 3 2 2" xfId="31181"/>
    <cellStyle name="ColHeader 2 3 3 3 3" xfId="2855"/>
    <cellStyle name="ColHeader 2 3 3 3 3 2" xfId="31182"/>
    <cellStyle name="ColHeader 2 3 3 3 4" xfId="2856"/>
    <cellStyle name="ColHeader 2 3 3 3 4 2" xfId="31183"/>
    <cellStyle name="ColHeader 2 3 3 3 5" xfId="2857"/>
    <cellStyle name="ColHeader 2 3 3 3 5 2" xfId="31184"/>
    <cellStyle name="ColHeader 2 3 3 3 6" xfId="2858"/>
    <cellStyle name="ColHeader 2 3 3 3 6 2" xfId="31185"/>
    <cellStyle name="ColHeader 2 3 3 3 7" xfId="2859"/>
    <cellStyle name="ColHeader 2 3 3 3 7 2" xfId="31186"/>
    <cellStyle name="ColHeader 2 3 3 3 8" xfId="2860"/>
    <cellStyle name="ColHeader 2 3 3 3 8 2" xfId="31187"/>
    <cellStyle name="ColHeader 2 3 3 3 9" xfId="2861"/>
    <cellStyle name="ColHeader 2 3 3 3 9 2" xfId="31188"/>
    <cellStyle name="ColHeader 2 3 3 4" xfId="2862"/>
    <cellStyle name="ColHeader 2 3 3 4 2" xfId="31189"/>
    <cellStyle name="ColHeader 2 3 3 5" xfId="2863"/>
    <cellStyle name="ColHeader 2 3 3 5 2" xfId="31190"/>
    <cellStyle name="ColHeader 2 3 3 6" xfId="2864"/>
    <cellStyle name="ColHeader 2 3 3 6 2" xfId="31191"/>
    <cellStyle name="ColHeader 2 3 3 7" xfId="2865"/>
    <cellStyle name="ColHeader 2 3 3 7 2" xfId="31192"/>
    <cellStyle name="ColHeader 2 3 3 8" xfId="2866"/>
    <cellStyle name="ColHeader 2 3 3 8 2" xfId="31193"/>
    <cellStyle name="ColHeader 2 3 3 9" xfId="2867"/>
    <cellStyle name="ColHeader 2 3 3 9 2" xfId="31194"/>
    <cellStyle name="ColHeader 2 3 4" xfId="2868"/>
    <cellStyle name="ColHeader 2 3 4 10" xfId="2869"/>
    <cellStyle name="ColHeader 2 3 4 10 2" xfId="31196"/>
    <cellStyle name="ColHeader 2 3 4 11" xfId="31195"/>
    <cellStyle name="ColHeader 2 3 4 2" xfId="2870"/>
    <cellStyle name="ColHeader 2 3 4 2 2" xfId="31197"/>
    <cellStyle name="ColHeader 2 3 4 3" xfId="2871"/>
    <cellStyle name="ColHeader 2 3 4 3 2" xfId="31198"/>
    <cellStyle name="ColHeader 2 3 4 4" xfId="2872"/>
    <cellStyle name="ColHeader 2 3 4 4 2" xfId="31199"/>
    <cellStyle name="ColHeader 2 3 4 5" xfId="2873"/>
    <cellStyle name="ColHeader 2 3 4 5 2" xfId="31200"/>
    <cellStyle name="ColHeader 2 3 4 6" xfId="2874"/>
    <cellStyle name="ColHeader 2 3 4 6 2" xfId="31201"/>
    <cellStyle name="ColHeader 2 3 4 7" xfId="2875"/>
    <cellStyle name="ColHeader 2 3 4 7 2" xfId="31202"/>
    <cellStyle name="ColHeader 2 3 4 8" xfId="2876"/>
    <cellStyle name="ColHeader 2 3 4 8 2" xfId="31203"/>
    <cellStyle name="ColHeader 2 3 4 9" xfId="2877"/>
    <cellStyle name="ColHeader 2 3 4 9 2" xfId="31204"/>
    <cellStyle name="ColHeader 2 3 5" xfId="2878"/>
    <cellStyle name="ColHeader 2 3 5 10" xfId="2879"/>
    <cellStyle name="ColHeader 2 3 5 10 2" xfId="31206"/>
    <cellStyle name="ColHeader 2 3 5 11" xfId="31205"/>
    <cellStyle name="ColHeader 2 3 5 2" xfId="2880"/>
    <cellStyle name="ColHeader 2 3 5 2 2" xfId="31207"/>
    <cellStyle name="ColHeader 2 3 5 3" xfId="2881"/>
    <cellStyle name="ColHeader 2 3 5 3 2" xfId="31208"/>
    <cellStyle name="ColHeader 2 3 5 4" xfId="2882"/>
    <cellStyle name="ColHeader 2 3 5 4 2" xfId="31209"/>
    <cellStyle name="ColHeader 2 3 5 5" xfId="2883"/>
    <cellStyle name="ColHeader 2 3 5 5 2" xfId="31210"/>
    <cellStyle name="ColHeader 2 3 5 6" xfId="2884"/>
    <cellStyle name="ColHeader 2 3 5 6 2" xfId="31211"/>
    <cellStyle name="ColHeader 2 3 5 7" xfId="2885"/>
    <cellStyle name="ColHeader 2 3 5 7 2" xfId="31212"/>
    <cellStyle name="ColHeader 2 3 5 8" xfId="2886"/>
    <cellStyle name="ColHeader 2 3 5 8 2" xfId="31213"/>
    <cellStyle name="ColHeader 2 3 5 9" xfId="2887"/>
    <cellStyle name="ColHeader 2 3 5 9 2" xfId="31214"/>
    <cellStyle name="ColHeader 2 3 6" xfId="2888"/>
    <cellStyle name="ColHeader 2 3 6 2" xfId="31215"/>
    <cellStyle name="ColHeader 2 3 7" xfId="2889"/>
    <cellStyle name="ColHeader 2 3 7 2" xfId="31216"/>
    <cellStyle name="ColHeader 2 3 8" xfId="2890"/>
    <cellStyle name="ColHeader 2 3 8 2" xfId="31217"/>
    <cellStyle name="ColHeader 2 3 9" xfId="2891"/>
    <cellStyle name="ColHeader 2 3 9 2" xfId="31218"/>
    <cellStyle name="ColHeader 2 4" xfId="746"/>
    <cellStyle name="ColHeader 2 4 10" xfId="2892"/>
    <cellStyle name="ColHeader 2 4 10 2" xfId="31219"/>
    <cellStyle name="ColHeader 2 4 11" xfId="2893"/>
    <cellStyle name="ColHeader 2 4 11 2" xfId="31220"/>
    <cellStyle name="ColHeader 2 4 12" xfId="2894"/>
    <cellStyle name="ColHeader 2 4 12 2" xfId="31221"/>
    <cellStyle name="ColHeader 2 4 13" xfId="2895"/>
    <cellStyle name="ColHeader 2 4 13 2" xfId="31222"/>
    <cellStyle name="ColHeader 2 4 14" xfId="2896"/>
    <cellStyle name="ColHeader 2 4 14 2" xfId="31223"/>
    <cellStyle name="ColHeader 2 4 15" xfId="29077"/>
    <cellStyle name="ColHeader 2 4 2" xfId="2897"/>
    <cellStyle name="ColHeader 2 4 2 10" xfId="2898"/>
    <cellStyle name="ColHeader 2 4 2 10 2" xfId="31225"/>
    <cellStyle name="ColHeader 2 4 2 11" xfId="31224"/>
    <cellStyle name="ColHeader 2 4 2 2" xfId="2899"/>
    <cellStyle name="ColHeader 2 4 2 2 10" xfId="2900"/>
    <cellStyle name="ColHeader 2 4 2 2 10 2" xfId="31227"/>
    <cellStyle name="ColHeader 2 4 2 2 11" xfId="31226"/>
    <cellStyle name="ColHeader 2 4 2 2 2" xfId="2901"/>
    <cellStyle name="ColHeader 2 4 2 2 2 2" xfId="31228"/>
    <cellStyle name="ColHeader 2 4 2 2 3" xfId="2902"/>
    <cellStyle name="ColHeader 2 4 2 2 3 2" xfId="31229"/>
    <cellStyle name="ColHeader 2 4 2 2 4" xfId="2903"/>
    <cellStyle name="ColHeader 2 4 2 2 4 2" xfId="31230"/>
    <cellStyle name="ColHeader 2 4 2 2 5" xfId="2904"/>
    <cellStyle name="ColHeader 2 4 2 2 5 2" xfId="31231"/>
    <cellStyle name="ColHeader 2 4 2 2 6" xfId="2905"/>
    <cellStyle name="ColHeader 2 4 2 2 6 2" xfId="31232"/>
    <cellStyle name="ColHeader 2 4 2 2 7" xfId="2906"/>
    <cellStyle name="ColHeader 2 4 2 2 7 2" xfId="31233"/>
    <cellStyle name="ColHeader 2 4 2 2 8" xfId="2907"/>
    <cellStyle name="ColHeader 2 4 2 2 8 2" xfId="31234"/>
    <cellStyle name="ColHeader 2 4 2 2 9" xfId="2908"/>
    <cellStyle name="ColHeader 2 4 2 2 9 2" xfId="31235"/>
    <cellStyle name="ColHeader 2 4 2 3" xfId="2909"/>
    <cellStyle name="ColHeader 2 4 2 3 10" xfId="2910"/>
    <cellStyle name="ColHeader 2 4 2 3 10 2" xfId="31237"/>
    <cellStyle name="ColHeader 2 4 2 3 11" xfId="31236"/>
    <cellStyle name="ColHeader 2 4 2 3 2" xfId="2911"/>
    <cellStyle name="ColHeader 2 4 2 3 2 2" xfId="31238"/>
    <cellStyle name="ColHeader 2 4 2 3 3" xfId="2912"/>
    <cellStyle name="ColHeader 2 4 2 3 3 2" xfId="31239"/>
    <cellStyle name="ColHeader 2 4 2 3 4" xfId="2913"/>
    <cellStyle name="ColHeader 2 4 2 3 4 2" xfId="31240"/>
    <cellStyle name="ColHeader 2 4 2 3 5" xfId="2914"/>
    <cellStyle name="ColHeader 2 4 2 3 5 2" xfId="31241"/>
    <cellStyle name="ColHeader 2 4 2 3 6" xfId="2915"/>
    <cellStyle name="ColHeader 2 4 2 3 6 2" xfId="31242"/>
    <cellStyle name="ColHeader 2 4 2 3 7" xfId="2916"/>
    <cellStyle name="ColHeader 2 4 2 3 7 2" xfId="31243"/>
    <cellStyle name="ColHeader 2 4 2 3 8" xfId="2917"/>
    <cellStyle name="ColHeader 2 4 2 3 8 2" xfId="31244"/>
    <cellStyle name="ColHeader 2 4 2 3 9" xfId="2918"/>
    <cellStyle name="ColHeader 2 4 2 3 9 2" xfId="31245"/>
    <cellStyle name="ColHeader 2 4 2 4" xfId="2919"/>
    <cellStyle name="ColHeader 2 4 2 4 2" xfId="31246"/>
    <cellStyle name="ColHeader 2 4 2 5" xfId="2920"/>
    <cellStyle name="ColHeader 2 4 2 5 2" xfId="31247"/>
    <cellStyle name="ColHeader 2 4 2 6" xfId="2921"/>
    <cellStyle name="ColHeader 2 4 2 6 2" xfId="31248"/>
    <cellStyle name="ColHeader 2 4 2 7" xfId="2922"/>
    <cellStyle name="ColHeader 2 4 2 7 2" xfId="31249"/>
    <cellStyle name="ColHeader 2 4 2 8" xfId="2923"/>
    <cellStyle name="ColHeader 2 4 2 8 2" xfId="31250"/>
    <cellStyle name="ColHeader 2 4 2 9" xfId="2924"/>
    <cellStyle name="ColHeader 2 4 2 9 2" xfId="31251"/>
    <cellStyle name="ColHeader 2 4 3" xfId="2925"/>
    <cellStyle name="ColHeader 2 4 3 10" xfId="2926"/>
    <cellStyle name="ColHeader 2 4 3 10 2" xfId="31253"/>
    <cellStyle name="ColHeader 2 4 3 11" xfId="31252"/>
    <cellStyle name="ColHeader 2 4 3 2" xfId="2927"/>
    <cellStyle name="ColHeader 2 4 3 2 10" xfId="2928"/>
    <cellStyle name="ColHeader 2 4 3 2 10 2" xfId="31255"/>
    <cellStyle name="ColHeader 2 4 3 2 11" xfId="31254"/>
    <cellStyle name="ColHeader 2 4 3 2 2" xfId="2929"/>
    <cellStyle name="ColHeader 2 4 3 2 2 2" xfId="31256"/>
    <cellStyle name="ColHeader 2 4 3 2 3" xfId="2930"/>
    <cellStyle name="ColHeader 2 4 3 2 3 2" xfId="31257"/>
    <cellStyle name="ColHeader 2 4 3 2 4" xfId="2931"/>
    <cellStyle name="ColHeader 2 4 3 2 4 2" xfId="31258"/>
    <cellStyle name="ColHeader 2 4 3 2 5" xfId="2932"/>
    <cellStyle name="ColHeader 2 4 3 2 5 2" xfId="31259"/>
    <cellStyle name="ColHeader 2 4 3 2 6" xfId="2933"/>
    <cellStyle name="ColHeader 2 4 3 2 6 2" xfId="31260"/>
    <cellStyle name="ColHeader 2 4 3 2 7" xfId="2934"/>
    <cellStyle name="ColHeader 2 4 3 2 7 2" xfId="31261"/>
    <cellStyle name="ColHeader 2 4 3 2 8" xfId="2935"/>
    <cellStyle name="ColHeader 2 4 3 2 8 2" xfId="31262"/>
    <cellStyle name="ColHeader 2 4 3 2 9" xfId="2936"/>
    <cellStyle name="ColHeader 2 4 3 2 9 2" xfId="31263"/>
    <cellStyle name="ColHeader 2 4 3 3" xfId="2937"/>
    <cellStyle name="ColHeader 2 4 3 3 10" xfId="2938"/>
    <cellStyle name="ColHeader 2 4 3 3 10 2" xfId="31265"/>
    <cellStyle name="ColHeader 2 4 3 3 11" xfId="31264"/>
    <cellStyle name="ColHeader 2 4 3 3 2" xfId="2939"/>
    <cellStyle name="ColHeader 2 4 3 3 2 2" xfId="31266"/>
    <cellStyle name="ColHeader 2 4 3 3 3" xfId="2940"/>
    <cellStyle name="ColHeader 2 4 3 3 3 2" xfId="31267"/>
    <cellStyle name="ColHeader 2 4 3 3 4" xfId="2941"/>
    <cellStyle name="ColHeader 2 4 3 3 4 2" xfId="31268"/>
    <cellStyle name="ColHeader 2 4 3 3 5" xfId="2942"/>
    <cellStyle name="ColHeader 2 4 3 3 5 2" xfId="31269"/>
    <cellStyle name="ColHeader 2 4 3 3 6" xfId="2943"/>
    <cellStyle name="ColHeader 2 4 3 3 6 2" xfId="31270"/>
    <cellStyle name="ColHeader 2 4 3 3 7" xfId="2944"/>
    <cellStyle name="ColHeader 2 4 3 3 7 2" xfId="31271"/>
    <cellStyle name="ColHeader 2 4 3 3 8" xfId="2945"/>
    <cellStyle name="ColHeader 2 4 3 3 8 2" xfId="31272"/>
    <cellStyle name="ColHeader 2 4 3 3 9" xfId="2946"/>
    <cellStyle name="ColHeader 2 4 3 3 9 2" xfId="31273"/>
    <cellStyle name="ColHeader 2 4 3 4" xfId="2947"/>
    <cellStyle name="ColHeader 2 4 3 4 2" xfId="31274"/>
    <cellStyle name="ColHeader 2 4 3 5" xfId="2948"/>
    <cellStyle name="ColHeader 2 4 3 5 2" xfId="31275"/>
    <cellStyle name="ColHeader 2 4 3 6" xfId="2949"/>
    <cellStyle name="ColHeader 2 4 3 6 2" xfId="31276"/>
    <cellStyle name="ColHeader 2 4 3 7" xfId="2950"/>
    <cellStyle name="ColHeader 2 4 3 7 2" xfId="31277"/>
    <cellStyle name="ColHeader 2 4 3 8" xfId="2951"/>
    <cellStyle name="ColHeader 2 4 3 8 2" xfId="31278"/>
    <cellStyle name="ColHeader 2 4 3 9" xfId="2952"/>
    <cellStyle name="ColHeader 2 4 3 9 2" xfId="31279"/>
    <cellStyle name="ColHeader 2 4 4" xfId="2953"/>
    <cellStyle name="ColHeader 2 4 4 10" xfId="2954"/>
    <cellStyle name="ColHeader 2 4 4 10 2" xfId="31281"/>
    <cellStyle name="ColHeader 2 4 4 11" xfId="31280"/>
    <cellStyle name="ColHeader 2 4 4 2" xfId="2955"/>
    <cellStyle name="ColHeader 2 4 4 2 2" xfId="31282"/>
    <cellStyle name="ColHeader 2 4 4 3" xfId="2956"/>
    <cellStyle name="ColHeader 2 4 4 3 2" xfId="31283"/>
    <cellStyle name="ColHeader 2 4 4 4" xfId="2957"/>
    <cellStyle name="ColHeader 2 4 4 4 2" xfId="31284"/>
    <cellStyle name="ColHeader 2 4 4 5" xfId="2958"/>
    <cellStyle name="ColHeader 2 4 4 5 2" xfId="31285"/>
    <cellStyle name="ColHeader 2 4 4 6" xfId="2959"/>
    <cellStyle name="ColHeader 2 4 4 6 2" xfId="31286"/>
    <cellStyle name="ColHeader 2 4 4 7" xfId="2960"/>
    <cellStyle name="ColHeader 2 4 4 7 2" xfId="31287"/>
    <cellStyle name="ColHeader 2 4 4 8" xfId="2961"/>
    <cellStyle name="ColHeader 2 4 4 8 2" xfId="31288"/>
    <cellStyle name="ColHeader 2 4 4 9" xfId="2962"/>
    <cellStyle name="ColHeader 2 4 4 9 2" xfId="31289"/>
    <cellStyle name="ColHeader 2 4 5" xfId="2963"/>
    <cellStyle name="ColHeader 2 4 5 10" xfId="2964"/>
    <cellStyle name="ColHeader 2 4 5 10 2" xfId="31291"/>
    <cellStyle name="ColHeader 2 4 5 11" xfId="31290"/>
    <cellStyle name="ColHeader 2 4 5 2" xfId="2965"/>
    <cellStyle name="ColHeader 2 4 5 2 2" xfId="31292"/>
    <cellStyle name="ColHeader 2 4 5 3" xfId="2966"/>
    <cellStyle name="ColHeader 2 4 5 3 2" xfId="31293"/>
    <cellStyle name="ColHeader 2 4 5 4" xfId="2967"/>
    <cellStyle name="ColHeader 2 4 5 4 2" xfId="31294"/>
    <cellStyle name="ColHeader 2 4 5 5" xfId="2968"/>
    <cellStyle name="ColHeader 2 4 5 5 2" xfId="31295"/>
    <cellStyle name="ColHeader 2 4 5 6" xfId="2969"/>
    <cellStyle name="ColHeader 2 4 5 6 2" xfId="31296"/>
    <cellStyle name="ColHeader 2 4 5 7" xfId="2970"/>
    <cellStyle name="ColHeader 2 4 5 7 2" xfId="31297"/>
    <cellStyle name="ColHeader 2 4 5 8" xfId="2971"/>
    <cellStyle name="ColHeader 2 4 5 8 2" xfId="31298"/>
    <cellStyle name="ColHeader 2 4 5 9" xfId="2972"/>
    <cellStyle name="ColHeader 2 4 5 9 2" xfId="31299"/>
    <cellStyle name="ColHeader 2 4 6" xfId="2973"/>
    <cellStyle name="ColHeader 2 4 6 2" xfId="31300"/>
    <cellStyle name="ColHeader 2 4 7" xfId="2974"/>
    <cellStyle name="ColHeader 2 4 7 2" xfId="31301"/>
    <cellStyle name="ColHeader 2 4 8" xfId="2975"/>
    <cellStyle name="ColHeader 2 4 8 2" xfId="31302"/>
    <cellStyle name="ColHeader 2 4 9" xfId="2976"/>
    <cellStyle name="ColHeader 2 4 9 2" xfId="31303"/>
    <cellStyle name="ColHeader 2 5" xfId="892"/>
    <cellStyle name="ColHeader 2 5 10" xfId="2977"/>
    <cellStyle name="ColHeader 2 5 10 2" xfId="31304"/>
    <cellStyle name="ColHeader 2 5 11" xfId="2978"/>
    <cellStyle name="ColHeader 2 5 11 2" xfId="31305"/>
    <cellStyle name="ColHeader 2 5 12" xfId="2979"/>
    <cellStyle name="ColHeader 2 5 12 2" xfId="31306"/>
    <cellStyle name="ColHeader 2 5 13" xfId="2980"/>
    <cellStyle name="ColHeader 2 5 13 2" xfId="31307"/>
    <cellStyle name="ColHeader 2 5 14" xfId="2981"/>
    <cellStyle name="ColHeader 2 5 14 2" xfId="31308"/>
    <cellStyle name="ColHeader 2 5 15" xfId="29223"/>
    <cellStyle name="ColHeader 2 5 2" xfId="2982"/>
    <cellStyle name="ColHeader 2 5 2 10" xfId="2983"/>
    <cellStyle name="ColHeader 2 5 2 10 2" xfId="31310"/>
    <cellStyle name="ColHeader 2 5 2 11" xfId="31309"/>
    <cellStyle name="ColHeader 2 5 2 2" xfId="2984"/>
    <cellStyle name="ColHeader 2 5 2 2 10" xfId="2985"/>
    <cellStyle name="ColHeader 2 5 2 2 10 2" xfId="31312"/>
    <cellStyle name="ColHeader 2 5 2 2 11" xfId="31311"/>
    <cellStyle name="ColHeader 2 5 2 2 2" xfId="2986"/>
    <cellStyle name="ColHeader 2 5 2 2 2 2" xfId="31313"/>
    <cellStyle name="ColHeader 2 5 2 2 3" xfId="2987"/>
    <cellStyle name="ColHeader 2 5 2 2 3 2" xfId="31314"/>
    <cellStyle name="ColHeader 2 5 2 2 4" xfId="2988"/>
    <cellStyle name="ColHeader 2 5 2 2 4 2" xfId="31315"/>
    <cellStyle name="ColHeader 2 5 2 2 5" xfId="2989"/>
    <cellStyle name="ColHeader 2 5 2 2 5 2" xfId="31316"/>
    <cellStyle name="ColHeader 2 5 2 2 6" xfId="2990"/>
    <cellStyle name="ColHeader 2 5 2 2 6 2" xfId="31317"/>
    <cellStyle name="ColHeader 2 5 2 2 7" xfId="2991"/>
    <cellStyle name="ColHeader 2 5 2 2 7 2" xfId="31318"/>
    <cellStyle name="ColHeader 2 5 2 2 8" xfId="2992"/>
    <cellStyle name="ColHeader 2 5 2 2 8 2" xfId="31319"/>
    <cellStyle name="ColHeader 2 5 2 2 9" xfId="2993"/>
    <cellStyle name="ColHeader 2 5 2 2 9 2" xfId="31320"/>
    <cellStyle name="ColHeader 2 5 2 3" xfId="2994"/>
    <cellStyle name="ColHeader 2 5 2 3 10" xfId="2995"/>
    <cellStyle name="ColHeader 2 5 2 3 10 2" xfId="31322"/>
    <cellStyle name="ColHeader 2 5 2 3 11" xfId="31321"/>
    <cellStyle name="ColHeader 2 5 2 3 2" xfId="2996"/>
    <cellStyle name="ColHeader 2 5 2 3 2 2" xfId="31323"/>
    <cellStyle name="ColHeader 2 5 2 3 3" xfId="2997"/>
    <cellStyle name="ColHeader 2 5 2 3 3 2" xfId="31324"/>
    <cellStyle name="ColHeader 2 5 2 3 4" xfId="2998"/>
    <cellStyle name="ColHeader 2 5 2 3 4 2" xfId="31325"/>
    <cellStyle name="ColHeader 2 5 2 3 5" xfId="2999"/>
    <cellStyle name="ColHeader 2 5 2 3 5 2" xfId="31326"/>
    <cellStyle name="ColHeader 2 5 2 3 6" xfId="3000"/>
    <cellStyle name="ColHeader 2 5 2 3 6 2" xfId="31327"/>
    <cellStyle name="ColHeader 2 5 2 3 7" xfId="3001"/>
    <cellStyle name="ColHeader 2 5 2 3 7 2" xfId="31328"/>
    <cellStyle name="ColHeader 2 5 2 3 8" xfId="3002"/>
    <cellStyle name="ColHeader 2 5 2 3 8 2" xfId="31329"/>
    <cellStyle name="ColHeader 2 5 2 3 9" xfId="3003"/>
    <cellStyle name="ColHeader 2 5 2 3 9 2" xfId="31330"/>
    <cellStyle name="ColHeader 2 5 2 4" xfId="3004"/>
    <cellStyle name="ColHeader 2 5 2 4 2" xfId="31331"/>
    <cellStyle name="ColHeader 2 5 2 5" xfId="3005"/>
    <cellStyle name="ColHeader 2 5 2 5 2" xfId="31332"/>
    <cellStyle name="ColHeader 2 5 2 6" xfId="3006"/>
    <cellStyle name="ColHeader 2 5 2 6 2" xfId="31333"/>
    <cellStyle name="ColHeader 2 5 2 7" xfId="3007"/>
    <cellStyle name="ColHeader 2 5 2 7 2" xfId="31334"/>
    <cellStyle name="ColHeader 2 5 2 8" xfId="3008"/>
    <cellStyle name="ColHeader 2 5 2 8 2" xfId="31335"/>
    <cellStyle name="ColHeader 2 5 2 9" xfId="3009"/>
    <cellStyle name="ColHeader 2 5 2 9 2" xfId="31336"/>
    <cellStyle name="ColHeader 2 5 3" xfId="3010"/>
    <cellStyle name="ColHeader 2 5 3 10" xfId="3011"/>
    <cellStyle name="ColHeader 2 5 3 10 2" xfId="31338"/>
    <cellStyle name="ColHeader 2 5 3 11" xfId="31337"/>
    <cellStyle name="ColHeader 2 5 3 2" xfId="3012"/>
    <cellStyle name="ColHeader 2 5 3 2 10" xfId="3013"/>
    <cellStyle name="ColHeader 2 5 3 2 10 2" xfId="31340"/>
    <cellStyle name="ColHeader 2 5 3 2 11" xfId="31339"/>
    <cellStyle name="ColHeader 2 5 3 2 2" xfId="3014"/>
    <cellStyle name="ColHeader 2 5 3 2 2 2" xfId="31341"/>
    <cellStyle name="ColHeader 2 5 3 2 3" xfId="3015"/>
    <cellStyle name="ColHeader 2 5 3 2 3 2" xfId="31342"/>
    <cellStyle name="ColHeader 2 5 3 2 4" xfId="3016"/>
    <cellStyle name="ColHeader 2 5 3 2 4 2" xfId="31343"/>
    <cellStyle name="ColHeader 2 5 3 2 5" xfId="3017"/>
    <cellStyle name="ColHeader 2 5 3 2 5 2" xfId="31344"/>
    <cellStyle name="ColHeader 2 5 3 2 6" xfId="3018"/>
    <cellStyle name="ColHeader 2 5 3 2 6 2" xfId="31345"/>
    <cellStyle name="ColHeader 2 5 3 2 7" xfId="3019"/>
    <cellStyle name="ColHeader 2 5 3 2 7 2" xfId="31346"/>
    <cellStyle name="ColHeader 2 5 3 2 8" xfId="3020"/>
    <cellStyle name="ColHeader 2 5 3 2 8 2" xfId="31347"/>
    <cellStyle name="ColHeader 2 5 3 2 9" xfId="3021"/>
    <cellStyle name="ColHeader 2 5 3 2 9 2" xfId="31348"/>
    <cellStyle name="ColHeader 2 5 3 3" xfId="3022"/>
    <cellStyle name="ColHeader 2 5 3 3 10" xfId="3023"/>
    <cellStyle name="ColHeader 2 5 3 3 10 2" xfId="31350"/>
    <cellStyle name="ColHeader 2 5 3 3 11" xfId="31349"/>
    <cellStyle name="ColHeader 2 5 3 3 2" xfId="3024"/>
    <cellStyle name="ColHeader 2 5 3 3 2 2" xfId="31351"/>
    <cellStyle name="ColHeader 2 5 3 3 3" xfId="3025"/>
    <cellStyle name="ColHeader 2 5 3 3 3 2" xfId="31352"/>
    <cellStyle name="ColHeader 2 5 3 3 4" xfId="3026"/>
    <cellStyle name="ColHeader 2 5 3 3 4 2" xfId="31353"/>
    <cellStyle name="ColHeader 2 5 3 3 5" xfId="3027"/>
    <cellStyle name="ColHeader 2 5 3 3 5 2" xfId="31354"/>
    <cellStyle name="ColHeader 2 5 3 3 6" xfId="3028"/>
    <cellStyle name="ColHeader 2 5 3 3 6 2" xfId="31355"/>
    <cellStyle name="ColHeader 2 5 3 3 7" xfId="3029"/>
    <cellStyle name="ColHeader 2 5 3 3 7 2" xfId="31356"/>
    <cellStyle name="ColHeader 2 5 3 3 8" xfId="3030"/>
    <cellStyle name="ColHeader 2 5 3 3 8 2" xfId="31357"/>
    <cellStyle name="ColHeader 2 5 3 3 9" xfId="3031"/>
    <cellStyle name="ColHeader 2 5 3 3 9 2" xfId="31358"/>
    <cellStyle name="ColHeader 2 5 3 4" xfId="3032"/>
    <cellStyle name="ColHeader 2 5 3 4 2" xfId="31359"/>
    <cellStyle name="ColHeader 2 5 3 5" xfId="3033"/>
    <cellStyle name="ColHeader 2 5 3 5 2" xfId="31360"/>
    <cellStyle name="ColHeader 2 5 3 6" xfId="3034"/>
    <cellStyle name="ColHeader 2 5 3 6 2" xfId="31361"/>
    <cellStyle name="ColHeader 2 5 3 7" xfId="3035"/>
    <cellStyle name="ColHeader 2 5 3 7 2" xfId="31362"/>
    <cellStyle name="ColHeader 2 5 3 8" xfId="3036"/>
    <cellStyle name="ColHeader 2 5 3 8 2" xfId="31363"/>
    <cellStyle name="ColHeader 2 5 3 9" xfId="3037"/>
    <cellStyle name="ColHeader 2 5 3 9 2" xfId="31364"/>
    <cellStyle name="ColHeader 2 5 4" xfId="3038"/>
    <cellStyle name="ColHeader 2 5 4 10" xfId="3039"/>
    <cellStyle name="ColHeader 2 5 4 10 2" xfId="31366"/>
    <cellStyle name="ColHeader 2 5 4 11" xfId="31365"/>
    <cellStyle name="ColHeader 2 5 4 2" xfId="3040"/>
    <cellStyle name="ColHeader 2 5 4 2 2" xfId="31367"/>
    <cellStyle name="ColHeader 2 5 4 3" xfId="3041"/>
    <cellStyle name="ColHeader 2 5 4 3 2" xfId="31368"/>
    <cellStyle name="ColHeader 2 5 4 4" xfId="3042"/>
    <cellStyle name="ColHeader 2 5 4 4 2" xfId="31369"/>
    <cellStyle name="ColHeader 2 5 4 5" xfId="3043"/>
    <cellStyle name="ColHeader 2 5 4 5 2" xfId="31370"/>
    <cellStyle name="ColHeader 2 5 4 6" xfId="3044"/>
    <cellStyle name="ColHeader 2 5 4 6 2" xfId="31371"/>
    <cellStyle name="ColHeader 2 5 4 7" xfId="3045"/>
    <cellStyle name="ColHeader 2 5 4 7 2" xfId="31372"/>
    <cellStyle name="ColHeader 2 5 4 8" xfId="3046"/>
    <cellStyle name="ColHeader 2 5 4 8 2" xfId="31373"/>
    <cellStyle name="ColHeader 2 5 4 9" xfId="3047"/>
    <cellStyle name="ColHeader 2 5 4 9 2" xfId="31374"/>
    <cellStyle name="ColHeader 2 5 5" xfId="3048"/>
    <cellStyle name="ColHeader 2 5 5 10" xfId="3049"/>
    <cellStyle name="ColHeader 2 5 5 10 2" xfId="31376"/>
    <cellStyle name="ColHeader 2 5 5 11" xfId="31375"/>
    <cellStyle name="ColHeader 2 5 5 2" xfId="3050"/>
    <cellStyle name="ColHeader 2 5 5 2 2" xfId="31377"/>
    <cellStyle name="ColHeader 2 5 5 3" xfId="3051"/>
    <cellStyle name="ColHeader 2 5 5 3 2" xfId="31378"/>
    <cellStyle name="ColHeader 2 5 5 4" xfId="3052"/>
    <cellStyle name="ColHeader 2 5 5 4 2" xfId="31379"/>
    <cellStyle name="ColHeader 2 5 5 5" xfId="3053"/>
    <cellStyle name="ColHeader 2 5 5 5 2" xfId="31380"/>
    <cellStyle name="ColHeader 2 5 5 6" xfId="3054"/>
    <cellStyle name="ColHeader 2 5 5 6 2" xfId="31381"/>
    <cellStyle name="ColHeader 2 5 5 7" xfId="3055"/>
    <cellStyle name="ColHeader 2 5 5 7 2" xfId="31382"/>
    <cellStyle name="ColHeader 2 5 5 8" xfId="3056"/>
    <cellStyle name="ColHeader 2 5 5 8 2" xfId="31383"/>
    <cellStyle name="ColHeader 2 5 5 9" xfId="3057"/>
    <cellStyle name="ColHeader 2 5 5 9 2" xfId="31384"/>
    <cellStyle name="ColHeader 2 5 6" xfId="3058"/>
    <cellStyle name="ColHeader 2 5 6 2" xfId="31385"/>
    <cellStyle name="ColHeader 2 5 7" xfId="3059"/>
    <cellStyle name="ColHeader 2 5 7 2" xfId="31386"/>
    <cellStyle name="ColHeader 2 5 8" xfId="3060"/>
    <cellStyle name="ColHeader 2 5 8 2" xfId="31387"/>
    <cellStyle name="ColHeader 2 5 9" xfId="3061"/>
    <cellStyle name="ColHeader 2 5 9 2" xfId="31388"/>
    <cellStyle name="ColHeader 2 6" xfId="1121"/>
    <cellStyle name="ColHeader 2 6 10" xfId="3062"/>
    <cellStyle name="ColHeader 2 6 10 2" xfId="31389"/>
    <cellStyle name="ColHeader 2 6 11" xfId="3063"/>
    <cellStyle name="ColHeader 2 6 11 2" xfId="31390"/>
    <cellStyle name="ColHeader 2 6 12" xfId="3064"/>
    <cellStyle name="ColHeader 2 6 12 2" xfId="31391"/>
    <cellStyle name="ColHeader 2 6 13" xfId="3065"/>
    <cellStyle name="ColHeader 2 6 13 2" xfId="31392"/>
    <cellStyle name="ColHeader 2 6 14" xfId="3066"/>
    <cellStyle name="ColHeader 2 6 14 2" xfId="31393"/>
    <cellStyle name="ColHeader 2 6 15" xfId="29452"/>
    <cellStyle name="ColHeader 2 6 2" xfId="3067"/>
    <cellStyle name="ColHeader 2 6 2 10" xfId="3068"/>
    <cellStyle name="ColHeader 2 6 2 10 2" xfId="31395"/>
    <cellStyle name="ColHeader 2 6 2 11" xfId="31394"/>
    <cellStyle name="ColHeader 2 6 2 2" xfId="3069"/>
    <cellStyle name="ColHeader 2 6 2 2 10" xfId="3070"/>
    <cellStyle name="ColHeader 2 6 2 2 10 2" xfId="31397"/>
    <cellStyle name="ColHeader 2 6 2 2 11" xfId="31396"/>
    <cellStyle name="ColHeader 2 6 2 2 2" xfId="3071"/>
    <cellStyle name="ColHeader 2 6 2 2 2 2" xfId="31398"/>
    <cellStyle name="ColHeader 2 6 2 2 3" xfId="3072"/>
    <cellStyle name="ColHeader 2 6 2 2 3 2" xfId="31399"/>
    <cellStyle name="ColHeader 2 6 2 2 4" xfId="3073"/>
    <cellStyle name="ColHeader 2 6 2 2 4 2" xfId="31400"/>
    <cellStyle name="ColHeader 2 6 2 2 5" xfId="3074"/>
    <cellStyle name="ColHeader 2 6 2 2 5 2" xfId="31401"/>
    <cellStyle name="ColHeader 2 6 2 2 6" xfId="3075"/>
    <cellStyle name="ColHeader 2 6 2 2 6 2" xfId="31402"/>
    <cellStyle name="ColHeader 2 6 2 2 7" xfId="3076"/>
    <cellStyle name="ColHeader 2 6 2 2 7 2" xfId="31403"/>
    <cellStyle name="ColHeader 2 6 2 2 8" xfId="3077"/>
    <cellStyle name="ColHeader 2 6 2 2 8 2" xfId="31404"/>
    <cellStyle name="ColHeader 2 6 2 2 9" xfId="3078"/>
    <cellStyle name="ColHeader 2 6 2 2 9 2" xfId="31405"/>
    <cellStyle name="ColHeader 2 6 2 3" xfId="3079"/>
    <cellStyle name="ColHeader 2 6 2 3 10" xfId="3080"/>
    <cellStyle name="ColHeader 2 6 2 3 10 2" xfId="31407"/>
    <cellStyle name="ColHeader 2 6 2 3 11" xfId="31406"/>
    <cellStyle name="ColHeader 2 6 2 3 2" xfId="3081"/>
    <cellStyle name="ColHeader 2 6 2 3 2 2" xfId="31408"/>
    <cellStyle name="ColHeader 2 6 2 3 3" xfId="3082"/>
    <cellStyle name="ColHeader 2 6 2 3 3 2" xfId="31409"/>
    <cellStyle name="ColHeader 2 6 2 3 4" xfId="3083"/>
    <cellStyle name="ColHeader 2 6 2 3 4 2" xfId="31410"/>
    <cellStyle name="ColHeader 2 6 2 3 5" xfId="3084"/>
    <cellStyle name="ColHeader 2 6 2 3 5 2" xfId="31411"/>
    <cellStyle name="ColHeader 2 6 2 3 6" xfId="3085"/>
    <cellStyle name="ColHeader 2 6 2 3 6 2" xfId="31412"/>
    <cellStyle name="ColHeader 2 6 2 3 7" xfId="3086"/>
    <cellStyle name="ColHeader 2 6 2 3 7 2" xfId="31413"/>
    <cellStyle name="ColHeader 2 6 2 3 8" xfId="3087"/>
    <cellStyle name="ColHeader 2 6 2 3 8 2" xfId="31414"/>
    <cellStyle name="ColHeader 2 6 2 3 9" xfId="3088"/>
    <cellStyle name="ColHeader 2 6 2 3 9 2" xfId="31415"/>
    <cellStyle name="ColHeader 2 6 2 4" xfId="3089"/>
    <cellStyle name="ColHeader 2 6 2 4 2" xfId="31416"/>
    <cellStyle name="ColHeader 2 6 2 5" xfId="3090"/>
    <cellStyle name="ColHeader 2 6 2 5 2" xfId="31417"/>
    <cellStyle name="ColHeader 2 6 2 6" xfId="3091"/>
    <cellStyle name="ColHeader 2 6 2 6 2" xfId="31418"/>
    <cellStyle name="ColHeader 2 6 2 7" xfId="3092"/>
    <cellStyle name="ColHeader 2 6 2 7 2" xfId="31419"/>
    <cellStyle name="ColHeader 2 6 2 8" xfId="3093"/>
    <cellStyle name="ColHeader 2 6 2 8 2" xfId="31420"/>
    <cellStyle name="ColHeader 2 6 2 9" xfId="3094"/>
    <cellStyle name="ColHeader 2 6 2 9 2" xfId="31421"/>
    <cellStyle name="ColHeader 2 6 3" xfId="3095"/>
    <cellStyle name="ColHeader 2 6 3 10" xfId="3096"/>
    <cellStyle name="ColHeader 2 6 3 10 2" xfId="31423"/>
    <cellStyle name="ColHeader 2 6 3 11" xfId="31422"/>
    <cellStyle name="ColHeader 2 6 3 2" xfId="3097"/>
    <cellStyle name="ColHeader 2 6 3 2 10" xfId="3098"/>
    <cellStyle name="ColHeader 2 6 3 2 10 2" xfId="31425"/>
    <cellStyle name="ColHeader 2 6 3 2 11" xfId="31424"/>
    <cellStyle name="ColHeader 2 6 3 2 2" xfId="3099"/>
    <cellStyle name="ColHeader 2 6 3 2 2 2" xfId="31426"/>
    <cellStyle name="ColHeader 2 6 3 2 3" xfId="3100"/>
    <cellStyle name="ColHeader 2 6 3 2 3 2" xfId="31427"/>
    <cellStyle name="ColHeader 2 6 3 2 4" xfId="3101"/>
    <cellStyle name="ColHeader 2 6 3 2 4 2" xfId="31428"/>
    <cellStyle name="ColHeader 2 6 3 2 5" xfId="3102"/>
    <cellStyle name="ColHeader 2 6 3 2 5 2" xfId="31429"/>
    <cellStyle name="ColHeader 2 6 3 2 6" xfId="3103"/>
    <cellStyle name="ColHeader 2 6 3 2 6 2" xfId="31430"/>
    <cellStyle name="ColHeader 2 6 3 2 7" xfId="3104"/>
    <cellStyle name="ColHeader 2 6 3 2 7 2" xfId="31431"/>
    <cellStyle name="ColHeader 2 6 3 2 8" xfId="3105"/>
    <cellStyle name="ColHeader 2 6 3 2 8 2" xfId="31432"/>
    <cellStyle name="ColHeader 2 6 3 2 9" xfId="3106"/>
    <cellStyle name="ColHeader 2 6 3 2 9 2" xfId="31433"/>
    <cellStyle name="ColHeader 2 6 3 3" xfId="3107"/>
    <cellStyle name="ColHeader 2 6 3 3 10" xfId="3108"/>
    <cellStyle name="ColHeader 2 6 3 3 10 2" xfId="31435"/>
    <cellStyle name="ColHeader 2 6 3 3 11" xfId="31434"/>
    <cellStyle name="ColHeader 2 6 3 3 2" xfId="3109"/>
    <cellStyle name="ColHeader 2 6 3 3 2 2" xfId="31436"/>
    <cellStyle name="ColHeader 2 6 3 3 3" xfId="3110"/>
    <cellStyle name="ColHeader 2 6 3 3 3 2" xfId="31437"/>
    <cellStyle name="ColHeader 2 6 3 3 4" xfId="3111"/>
    <cellStyle name="ColHeader 2 6 3 3 4 2" xfId="31438"/>
    <cellStyle name="ColHeader 2 6 3 3 5" xfId="3112"/>
    <cellStyle name="ColHeader 2 6 3 3 5 2" xfId="31439"/>
    <cellStyle name="ColHeader 2 6 3 3 6" xfId="3113"/>
    <cellStyle name="ColHeader 2 6 3 3 6 2" xfId="31440"/>
    <cellStyle name="ColHeader 2 6 3 3 7" xfId="3114"/>
    <cellStyle name="ColHeader 2 6 3 3 7 2" xfId="31441"/>
    <cellStyle name="ColHeader 2 6 3 3 8" xfId="3115"/>
    <cellStyle name="ColHeader 2 6 3 3 8 2" xfId="31442"/>
    <cellStyle name="ColHeader 2 6 3 3 9" xfId="3116"/>
    <cellStyle name="ColHeader 2 6 3 3 9 2" xfId="31443"/>
    <cellStyle name="ColHeader 2 6 3 4" xfId="3117"/>
    <cellStyle name="ColHeader 2 6 3 4 2" xfId="31444"/>
    <cellStyle name="ColHeader 2 6 3 5" xfId="3118"/>
    <cellStyle name="ColHeader 2 6 3 5 2" xfId="31445"/>
    <cellStyle name="ColHeader 2 6 3 6" xfId="3119"/>
    <cellStyle name="ColHeader 2 6 3 6 2" xfId="31446"/>
    <cellStyle name="ColHeader 2 6 3 7" xfId="3120"/>
    <cellStyle name="ColHeader 2 6 3 7 2" xfId="31447"/>
    <cellStyle name="ColHeader 2 6 3 8" xfId="3121"/>
    <cellStyle name="ColHeader 2 6 3 8 2" xfId="31448"/>
    <cellStyle name="ColHeader 2 6 3 9" xfId="3122"/>
    <cellStyle name="ColHeader 2 6 3 9 2" xfId="31449"/>
    <cellStyle name="ColHeader 2 6 4" xfId="3123"/>
    <cellStyle name="ColHeader 2 6 4 10" xfId="3124"/>
    <cellStyle name="ColHeader 2 6 4 10 2" xfId="31451"/>
    <cellStyle name="ColHeader 2 6 4 11" xfId="31450"/>
    <cellStyle name="ColHeader 2 6 4 2" xfId="3125"/>
    <cellStyle name="ColHeader 2 6 4 2 2" xfId="31452"/>
    <cellStyle name="ColHeader 2 6 4 3" xfId="3126"/>
    <cellStyle name="ColHeader 2 6 4 3 2" xfId="31453"/>
    <cellStyle name="ColHeader 2 6 4 4" xfId="3127"/>
    <cellStyle name="ColHeader 2 6 4 4 2" xfId="31454"/>
    <cellStyle name="ColHeader 2 6 4 5" xfId="3128"/>
    <cellStyle name="ColHeader 2 6 4 5 2" xfId="31455"/>
    <cellStyle name="ColHeader 2 6 4 6" xfId="3129"/>
    <cellStyle name="ColHeader 2 6 4 6 2" xfId="31456"/>
    <cellStyle name="ColHeader 2 6 4 7" xfId="3130"/>
    <cellStyle name="ColHeader 2 6 4 7 2" xfId="31457"/>
    <cellStyle name="ColHeader 2 6 4 8" xfId="3131"/>
    <cellStyle name="ColHeader 2 6 4 8 2" xfId="31458"/>
    <cellStyle name="ColHeader 2 6 4 9" xfId="3132"/>
    <cellStyle name="ColHeader 2 6 4 9 2" xfId="31459"/>
    <cellStyle name="ColHeader 2 6 5" xfId="3133"/>
    <cellStyle name="ColHeader 2 6 5 10" xfId="3134"/>
    <cellStyle name="ColHeader 2 6 5 10 2" xfId="31461"/>
    <cellStyle name="ColHeader 2 6 5 11" xfId="31460"/>
    <cellStyle name="ColHeader 2 6 5 2" xfId="3135"/>
    <cellStyle name="ColHeader 2 6 5 2 2" xfId="31462"/>
    <cellStyle name="ColHeader 2 6 5 3" xfId="3136"/>
    <cellStyle name="ColHeader 2 6 5 3 2" xfId="31463"/>
    <cellStyle name="ColHeader 2 6 5 4" xfId="3137"/>
    <cellStyle name="ColHeader 2 6 5 4 2" xfId="31464"/>
    <cellStyle name="ColHeader 2 6 5 5" xfId="3138"/>
    <cellStyle name="ColHeader 2 6 5 5 2" xfId="31465"/>
    <cellStyle name="ColHeader 2 6 5 6" xfId="3139"/>
    <cellStyle name="ColHeader 2 6 5 6 2" xfId="31466"/>
    <cellStyle name="ColHeader 2 6 5 7" xfId="3140"/>
    <cellStyle name="ColHeader 2 6 5 7 2" xfId="31467"/>
    <cellStyle name="ColHeader 2 6 5 8" xfId="3141"/>
    <cellStyle name="ColHeader 2 6 5 8 2" xfId="31468"/>
    <cellStyle name="ColHeader 2 6 5 9" xfId="3142"/>
    <cellStyle name="ColHeader 2 6 5 9 2" xfId="31469"/>
    <cellStyle name="ColHeader 2 6 6" xfId="3143"/>
    <cellStyle name="ColHeader 2 6 6 2" xfId="31470"/>
    <cellStyle name="ColHeader 2 6 7" xfId="3144"/>
    <cellStyle name="ColHeader 2 6 7 2" xfId="31471"/>
    <cellStyle name="ColHeader 2 6 8" xfId="3145"/>
    <cellStyle name="ColHeader 2 6 8 2" xfId="31472"/>
    <cellStyle name="ColHeader 2 6 9" xfId="3146"/>
    <cellStyle name="ColHeader 2 6 9 2" xfId="31473"/>
    <cellStyle name="ColHeader 2 7" xfId="1193"/>
    <cellStyle name="ColHeader 2 7 10" xfId="3147"/>
    <cellStyle name="ColHeader 2 7 10 2" xfId="31474"/>
    <cellStyle name="ColHeader 2 7 11" xfId="29524"/>
    <cellStyle name="ColHeader 2 7 2" xfId="3148"/>
    <cellStyle name="ColHeader 2 7 2 10" xfId="3149"/>
    <cellStyle name="ColHeader 2 7 2 10 2" xfId="31476"/>
    <cellStyle name="ColHeader 2 7 2 11" xfId="31475"/>
    <cellStyle name="ColHeader 2 7 2 2" xfId="3150"/>
    <cellStyle name="ColHeader 2 7 2 2 2" xfId="31477"/>
    <cellStyle name="ColHeader 2 7 2 3" xfId="3151"/>
    <cellStyle name="ColHeader 2 7 2 3 2" xfId="31478"/>
    <cellStyle name="ColHeader 2 7 2 4" xfId="3152"/>
    <cellStyle name="ColHeader 2 7 2 4 2" xfId="31479"/>
    <cellStyle name="ColHeader 2 7 2 5" xfId="3153"/>
    <cellStyle name="ColHeader 2 7 2 5 2" xfId="31480"/>
    <cellStyle name="ColHeader 2 7 2 6" xfId="3154"/>
    <cellStyle name="ColHeader 2 7 2 6 2" xfId="31481"/>
    <cellStyle name="ColHeader 2 7 2 7" xfId="3155"/>
    <cellStyle name="ColHeader 2 7 2 7 2" xfId="31482"/>
    <cellStyle name="ColHeader 2 7 2 8" xfId="3156"/>
    <cellStyle name="ColHeader 2 7 2 8 2" xfId="31483"/>
    <cellStyle name="ColHeader 2 7 2 9" xfId="3157"/>
    <cellStyle name="ColHeader 2 7 2 9 2" xfId="31484"/>
    <cellStyle name="ColHeader 2 7 3" xfId="3158"/>
    <cellStyle name="ColHeader 2 7 3 10" xfId="3159"/>
    <cellStyle name="ColHeader 2 7 3 10 2" xfId="31486"/>
    <cellStyle name="ColHeader 2 7 3 11" xfId="31485"/>
    <cellStyle name="ColHeader 2 7 3 2" xfId="3160"/>
    <cellStyle name="ColHeader 2 7 3 2 2" xfId="31487"/>
    <cellStyle name="ColHeader 2 7 3 3" xfId="3161"/>
    <cellStyle name="ColHeader 2 7 3 3 2" xfId="31488"/>
    <cellStyle name="ColHeader 2 7 3 4" xfId="3162"/>
    <cellStyle name="ColHeader 2 7 3 4 2" xfId="31489"/>
    <cellStyle name="ColHeader 2 7 3 5" xfId="3163"/>
    <cellStyle name="ColHeader 2 7 3 5 2" xfId="31490"/>
    <cellStyle name="ColHeader 2 7 3 6" xfId="3164"/>
    <cellStyle name="ColHeader 2 7 3 6 2" xfId="31491"/>
    <cellStyle name="ColHeader 2 7 3 7" xfId="3165"/>
    <cellStyle name="ColHeader 2 7 3 7 2" xfId="31492"/>
    <cellStyle name="ColHeader 2 7 3 8" xfId="3166"/>
    <cellStyle name="ColHeader 2 7 3 8 2" xfId="31493"/>
    <cellStyle name="ColHeader 2 7 3 9" xfId="3167"/>
    <cellStyle name="ColHeader 2 7 3 9 2" xfId="31494"/>
    <cellStyle name="ColHeader 2 7 4" xfId="3168"/>
    <cellStyle name="ColHeader 2 7 4 2" xfId="31495"/>
    <cellStyle name="ColHeader 2 7 5" xfId="3169"/>
    <cellStyle name="ColHeader 2 7 5 2" xfId="31496"/>
    <cellStyle name="ColHeader 2 7 6" xfId="3170"/>
    <cellStyle name="ColHeader 2 7 6 2" xfId="31497"/>
    <cellStyle name="ColHeader 2 7 7" xfId="3171"/>
    <cellStyle name="ColHeader 2 7 7 2" xfId="31498"/>
    <cellStyle name="ColHeader 2 7 8" xfId="3172"/>
    <cellStyle name="ColHeader 2 7 8 2" xfId="31499"/>
    <cellStyle name="ColHeader 2 7 9" xfId="3173"/>
    <cellStyle name="ColHeader 2 7 9 2" xfId="31500"/>
    <cellStyle name="ColHeader 2 8" xfId="1341"/>
    <cellStyle name="ColHeader 2 8 10" xfId="3174"/>
    <cellStyle name="ColHeader 2 8 10 2" xfId="31501"/>
    <cellStyle name="ColHeader 2 8 11" xfId="29672"/>
    <cellStyle name="ColHeader 2 8 2" xfId="3175"/>
    <cellStyle name="ColHeader 2 8 2 10" xfId="3176"/>
    <cellStyle name="ColHeader 2 8 2 10 2" xfId="31503"/>
    <cellStyle name="ColHeader 2 8 2 11" xfId="31502"/>
    <cellStyle name="ColHeader 2 8 2 2" xfId="3177"/>
    <cellStyle name="ColHeader 2 8 2 2 2" xfId="31504"/>
    <cellStyle name="ColHeader 2 8 2 3" xfId="3178"/>
    <cellStyle name="ColHeader 2 8 2 3 2" xfId="31505"/>
    <cellStyle name="ColHeader 2 8 2 4" xfId="3179"/>
    <cellStyle name="ColHeader 2 8 2 4 2" xfId="31506"/>
    <cellStyle name="ColHeader 2 8 2 5" xfId="3180"/>
    <cellStyle name="ColHeader 2 8 2 5 2" xfId="31507"/>
    <cellStyle name="ColHeader 2 8 2 6" xfId="3181"/>
    <cellStyle name="ColHeader 2 8 2 6 2" xfId="31508"/>
    <cellStyle name="ColHeader 2 8 2 7" xfId="3182"/>
    <cellStyle name="ColHeader 2 8 2 7 2" xfId="31509"/>
    <cellStyle name="ColHeader 2 8 2 8" xfId="3183"/>
    <cellStyle name="ColHeader 2 8 2 8 2" xfId="31510"/>
    <cellStyle name="ColHeader 2 8 2 9" xfId="3184"/>
    <cellStyle name="ColHeader 2 8 2 9 2" xfId="31511"/>
    <cellStyle name="ColHeader 2 8 3" xfId="3185"/>
    <cellStyle name="ColHeader 2 8 3 10" xfId="3186"/>
    <cellStyle name="ColHeader 2 8 3 10 2" xfId="31513"/>
    <cellStyle name="ColHeader 2 8 3 11" xfId="31512"/>
    <cellStyle name="ColHeader 2 8 3 2" xfId="3187"/>
    <cellStyle name="ColHeader 2 8 3 2 2" xfId="31514"/>
    <cellStyle name="ColHeader 2 8 3 3" xfId="3188"/>
    <cellStyle name="ColHeader 2 8 3 3 2" xfId="31515"/>
    <cellStyle name="ColHeader 2 8 3 4" xfId="3189"/>
    <cellStyle name="ColHeader 2 8 3 4 2" xfId="31516"/>
    <cellStyle name="ColHeader 2 8 3 5" xfId="3190"/>
    <cellStyle name="ColHeader 2 8 3 5 2" xfId="31517"/>
    <cellStyle name="ColHeader 2 8 3 6" xfId="3191"/>
    <cellStyle name="ColHeader 2 8 3 6 2" xfId="31518"/>
    <cellStyle name="ColHeader 2 8 3 7" xfId="3192"/>
    <cellStyle name="ColHeader 2 8 3 7 2" xfId="31519"/>
    <cellStyle name="ColHeader 2 8 3 8" xfId="3193"/>
    <cellStyle name="ColHeader 2 8 3 8 2" xfId="31520"/>
    <cellStyle name="ColHeader 2 8 3 9" xfId="3194"/>
    <cellStyle name="ColHeader 2 8 3 9 2" xfId="31521"/>
    <cellStyle name="ColHeader 2 8 4" xfId="3195"/>
    <cellStyle name="ColHeader 2 8 4 2" xfId="31522"/>
    <cellStyle name="ColHeader 2 8 5" xfId="3196"/>
    <cellStyle name="ColHeader 2 8 5 2" xfId="31523"/>
    <cellStyle name="ColHeader 2 8 6" xfId="3197"/>
    <cellStyle name="ColHeader 2 8 6 2" xfId="31524"/>
    <cellStyle name="ColHeader 2 8 7" xfId="3198"/>
    <cellStyle name="ColHeader 2 8 7 2" xfId="31525"/>
    <cellStyle name="ColHeader 2 8 8" xfId="3199"/>
    <cellStyle name="ColHeader 2 8 8 2" xfId="31526"/>
    <cellStyle name="ColHeader 2 8 9" xfId="3200"/>
    <cellStyle name="ColHeader 2 8 9 2" xfId="31527"/>
    <cellStyle name="ColHeader 2 9" xfId="1409"/>
    <cellStyle name="ColHeader 2 9 10" xfId="3201"/>
    <cellStyle name="ColHeader 2 9 10 2" xfId="31528"/>
    <cellStyle name="ColHeader 2 9 11" xfId="29740"/>
    <cellStyle name="ColHeader 2 9 2" xfId="3202"/>
    <cellStyle name="ColHeader 2 9 2 2" xfId="31529"/>
    <cellStyle name="ColHeader 2 9 3" xfId="3203"/>
    <cellStyle name="ColHeader 2 9 3 2" xfId="31530"/>
    <cellStyle name="ColHeader 2 9 4" xfId="3204"/>
    <cellStyle name="ColHeader 2 9 4 2" xfId="31531"/>
    <cellStyle name="ColHeader 2 9 5" xfId="3205"/>
    <cellStyle name="ColHeader 2 9 5 2" xfId="31532"/>
    <cellStyle name="ColHeader 2 9 6" xfId="3206"/>
    <cellStyle name="ColHeader 2 9 6 2" xfId="31533"/>
    <cellStyle name="ColHeader 2 9 7" xfId="3207"/>
    <cellStyle name="ColHeader 2 9 7 2" xfId="31534"/>
    <cellStyle name="ColHeader 2 9 8" xfId="3208"/>
    <cellStyle name="ColHeader 2 9 8 2" xfId="31535"/>
    <cellStyle name="ColHeader 2 9 9" xfId="3209"/>
    <cellStyle name="ColHeader 2 9 9 2" xfId="31536"/>
    <cellStyle name="ColHeader 20" xfId="1105"/>
    <cellStyle name="ColHeader 20 2" xfId="29436"/>
    <cellStyle name="ColHeader 21" xfId="1177"/>
    <cellStyle name="ColHeader 21 2" xfId="29508"/>
    <cellStyle name="ColHeader 22" xfId="1325"/>
    <cellStyle name="ColHeader 22 2" xfId="29656"/>
    <cellStyle name="ColHeader 23" xfId="1394"/>
    <cellStyle name="ColHeader 23 2" xfId="29725"/>
    <cellStyle name="ColHeader 24" xfId="1483"/>
    <cellStyle name="ColHeader 24 2" xfId="29813"/>
    <cellStyle name="ColHeader 25" xfId="28662"/>
    <cellStyle name="ColHeader 3" xfId="315"/>
    <cellStyle name="ColHeader 3 10" xfId="3210"/>
    <cellStyle name="ColHeader 3 10 10" xfId="3211"/>
    <cellStyle name="ColHeader 3 10 10 2" xfId="31538"/>
    <cellStyle name="ColHeader 3 10 11" xfId="31537"/>
    <cellStyle name="ColHeader 3 10 2" xfId="3212"/>
    <cellStyle name="ColHeader 3 10 2 2" xfId="31539"/>
    <cellStyle name="ColHeader 3 10 3" xfId="3213"/>
    <cellStyle name="ColHeader 3 10 3 2" xfId="31540"/>
    <cellStyle name="ColHeader 3 10 4" xfId="3214"/>
    <cellStyle name="ColHeader 3 10 4 2" xfId="31541"/>
    <cellStyle name="ColHeader 3 10 5" xfId="3215"/>
    <cellStyle name="ColHeader 3 10 5 2" xfId="31542"/>
    <cellStyle name="ColHeader 3 10 6" xfId="3216"/>
    <cellStyle name="ColHeader 3 10 6 2" xfId="31543"/>
    <cellStyle name="ColHeader 3 10 7" xfId="3217"/>
    <cellStyle name="ColHeader 3 10 7 2" xfId="31544"/>
    <cellStyle name="ColHeader 3 10 8" xfId="3218"/>
    <cellStyle name="ColHeader 3 10 8 2" xfId="31545"/>
    <cellStyle name="ColHeader 3 10 9" xfId="3219"/>
    <cellStyle name="ColHeader 3 10 9 2" xfId="31546"/>
    <cellStyle name="ColHeader 3 11" xfId="3220"/>
    <cellStyle name="ColHeader 3 11 2" xfId="31547"/>
    <cellStyle name="ColHeader 3 12" xfId="3221"/>
    <cellStyle name="ColHeader 3 12 2" xfId="31548"/>
    <cellStyle name="ColHeader 3 13" xfId="3222"/>
    <cellStyle name="ColHeader 3 13 2" xfId="31549"/>
    <cellStyle name="ColHeader 3 14" xfId="3223"/>
    <cellStyle name="ColHeader 3 14 2" xfId="31550"/>
    <cellStyle name="ColHeader 3 15" xfId="3224"/>
    <cellStyle name="ColHeader 3 15 2" xfId="31551"/>
    <cellStyle name="ColHeader 3 16" xfId="3225"/>
    <cellStyle name="ColHeader 3 16 2" xfId="31552"/>
    <cellStyle name="ColHeader 3 17" xfId="3226"/>
    <cellStyle name="ColHeader 3 17 2" xfId="31553"/>
    <cellStyle name="ColHeader 3 18" xfId="3227"/>
    <cellStyle name="ColHeader 3 18 2" xfId="31554"/>
    <cellStyle name="ColHeader 3 19" xfId="3228"/>
    <cellStyle name="ColHeader 3 19 2" xfId="31555"/>
    <cellStyle name="ColHeader 3 2" xfId="621"/>
    <cellStyle name="ColHeader 3 2 10" xfId="3229"/>
    <cellStyle name="ColHeader 3 2 10 2" xfId="31556"/>
    <cellStyle name="ColHeader 3 2 11" xfId="3230"/>
    <cellStyle name="ColHeader 3 2 11 2" xfId="31557"/>
    <cellStyle name="ColHeader 3 2 12" xfId="3231"/>
    <cellStyle name="ColHeader 3 2 12 2" xfId="31558"/>
    <cellStyle name="ColHeader 3 2 13" xfId="3232"/>
    <cellStyle name="ColHeader 3 2 13 2" xfId="31559"/>
    <cellStyle name="ColHeader 3 2 14" xfId="3233"/>
    <cellStyle name="ColHeader 3 2 14 2" xfId="31560"/>
    <cellStyle name="ColHeader 3 2 15" xfId="28952"/>
    <cellStyle name="ColHeader 3 2 2" xfId="438"/>
    <cellStyle name="ColHeader 3 2 2 10" xfId="3234"/>
    <cellStyle name="ColHeader 3 2 2 10 2" xfId="31561"/>
    <cellStyle name="ColHeader 3 2 2 11" xfId="28779"/>
    <cellStyle name="ColHeader 3 2 2 2" xfId="3235"/>
    <cellStyle name="ColHeader 3 2 2 2 10" xfId="3236"/>
    <cellStyle name="ColHeader 3 2 2 2 10 2" xfId="31563"/>
    <cellStyle name="ColHeader 3 2 2 2 11" xfId="31562"/>
    <cellStyle name="ColHeader 3 2 2 2 2" xfId="3237"/>
    <cellStyle name="ColHeader 3 2 2 2 2 2" xfId="31564"/>
    <cellStyle name="ColHeader 3 2 2 2 3" xfId="3238"/>
    <cellStyle name="ColHeader 3 2 2 2 3 2" xfId="31565"/>
    <cellStyle name="ColHeader 3 2 2 2 4" xfId="3239"/>
    <cellStyle name="ColHeader 3 2 2 2 4 2" xfId="31566"/>
    <cellStyle name="ColHeader 3 2 2 2 5" xfId="3240"/>
    <cellStyle name="ColHeader 3 2 2 2 5 2" xfId="31567"/>
    <cellStyle name="ColHeader 3 2 2 2 6" xfId="3241"/>
    <cellStyle name="ColHeader 3 2 2 2 6 2" xfId="31568"/>
    <cellStyle name="ColHeader 3 2 2 2 7" xfId="3242"/>
    <cellStyle name="ColHeader 3 2 2 2 7 2" xfId="31569"/>
    <cellStyle name="ColHeader 3 2 2 2 8" xfId="3243"/>
    <cellStyle name="ColHeader 3 2 2 2 8 2" xfId="31570"/>
    <cellStyle name="ColHeader 3 2 2 2 9" xfId="3244"/>
    <cellStyle name="ColHeader 3 2 2 2 9 2" xfId="31571"/>
    <cellStyle name="ColHeader 3 2 2 3" xfId="3245"/>
    <cellStyle name="ColHeader 3 2 2 3 10" xfId="3246"/>
    <cellStyle name="ColHeader 3 2 2 3 10 2" xfId="31573"/>
    <cellStyle name="ColHeader 3 2 2 3 11" xfId="31572"/>
    <cellStyle name="ColHeader 3 2 2 3 2" xfId="3247"/>
    <cellStyle name="ColHeader 3 2 2 3 2 2" xfId="31574"/>
    <cellStyle name="ColHeader 3 2 2 3 3" xfId="3248"/>
    <cellStyle name="ColHeader 3 2 2 3 3 2" xfId="31575"/>
    <cellStyle name="ColHeader 3 2 2 3 4" xfId="3249"/>
    <cellStyle name="ColHeader 3 2 2 3 4 2" xfId="31576"/>
    <cellStyle name="ColHeader 3 2 2 3 5" xfId="3250"/>
    <cellStyle name="ColHeader 3 2 2 3 5 2" xfId="31577"/>
    <cellStyle name="ColHeader 3 2 2 3 6" xfId="3251"/>
    <cellStyle name="ColHeader 3 2 2 3 6 2" xfId="31578"/>
    <cellStyle name="ColHeader 3 2 2 3 7" xfId="3252"/>
    <cellStyle name="ColHeader 3 2 2 3 7 2" xfId="31579"/>
    <cellStyle name="ColHeader 3 2 2 3 8" xfId="3253"/>
    <cellStyle name="ColHeader 3 2 2 3 8 2" xfId="31580"/>
    <cellStyle name="ColHeader 3 2 2 3 9" xfId="3254"/>
    <cellStyle name="ColHeader 3 2 2 3 9 2" xfId="31581"/>
    <cellStyle name="ColHeader 3 2 2 4" xfId="3255"/>
    <cellStyle name="ColHeader 3 2 2 4 2" xfId="31582"/>
    <cellStyle name="ColHeader 3 2 2 5" xfId="3256"/>
    <cellStyle name="ColHeader 3 2 2 5 2" xfId="31583"/>
    <cellStyle name="ColHeader 3 2 2 6" xfId="3257"/>
    <cellStyle name="ColHeader 3 2 2 6 2" xfId="31584"/>
    <cellStyle name="ColHeader 3 2 2 7" xfId="3258"/>
    <cellStyle name="ColHeader 3 2 2 7 2" xfId="31585"/>
    <cellStyle name="ColHeader 3 2 2 8" xfId="3259"/>
    <cellStyle name="ColHeader 3 2 2 8 2" xfId="31586"/>
    <cellStyle name="ColHeader 3 2 2 9" xfId="3260"/>
    <cellStyle name="ColHeader 3 2 2 9 2" xfId="31587"/>
    <cellStyle name="ColHeader 3 2 3" xfId="3261"/>
    <cellStyle name="ColHeader 3 2 3 10" xfId="3262"/>
    <cellStyle name="ColHeader 3 2 3 10 2" xfId="31589"/>
    <cellStyle name="ColHeader 3 2 3 11" xfId="31588"/>
    <cellStyle name="ColHeader 3 2 3 2" xfId="3263"/>
    <cellStyle name="ColHeader 3 2 3 2 10" xfId="3264"/>
    <cellStyle name="ColHeader 3 2 3 2 10 2" xfId="31591"/>
    <cellStyle name="ColHeader 3 2 3 2 11" xfId="31590"/>
    <cellStyle name="ColHeader 3 2 3 2 2" xfId="3265"/>
    <cellStyle name="ColHeader 3 2 3 2 2 2" xfId="31592"/>
    <cellStyle name="ColHeader 3 2 3 2 3" xfId="3266"/>
    <cellStyle name="ColHeader 3 2 3 2 3 2" xfId="31593"/>
    <cellStyle name="ColHeader 3 2 3 2 4" xfId="3267"/>
    <cellStyle name="ColHeader 3 2 3 2 4 2" xfId="31594"/>
    <cellStyle name="ColHeader 3 2 3 2 5" xfId="3268"/>
    <cellStyle name="ColHeader 3 2 3 2 5 2" xfId="31595"/>
    <cellStyle name="ColHeader 3 2 3 2 6" xfId="3269"/>
    <cellStyle name="ColHeader 3 2 3 2 6 2" xfId="31596"/>
    <cellStyle name="ColHeader 3 2 3 2 7" xfId="3270"/>
    <cellStyle name="ColHeader 3 2 3 2 7 2" xfId="31597"/>
    <cellStyle name="ColHeader 3 2 3 2 8" xfId="3271"/>
    <cellStyle name="ColHeader 3 2 3 2 8 2" xfId="31598"/>
    <cellStyle name="ColHeader 3 2 3 2 9" xfId="3272"/>
    <cellStyle name="ColHeader 3 2 3 2 9 2" xfId="31599"/>
    <cellStyle name="ColHeader 3 2 3 3" xfId="3273"/>
    <cellStyle name="ColHeader 3 2 3 3 10" xfId="3274"/>
    <cellStyle name="ColHeader 3 2 3 3 10 2" xfId="31601"/>
    <cellStyle name="ColHeader 3 2 3 3 11" xfId="31600"/>
    <cellStyle name="ColHeader 3 2 3 3 2" xfId="3275"/>
    <cellStyle name="ColHeader 3 2 3 3 2 2" xfId="31602"/>
    <cellStyle name="ColHeader 3 2 3 3 3" xfId="3276"/>
    <cellStyle name="ColHeader 3 2 3 3 3 2" xfId="31603"/>
    <cellStyle name="ColHeader 3 2 3 3 4" xfId="3277"/>
    <cellStyle name="ColHeader 3 2 3 3 4 2" xfId="31604"/>
    <cellStyle name="ColHeader 3 2 3 3 5" xfId="3278"/>
    <cellStyle name="ColHeader 3 2 3 3 5 2" xfId="31605"/>
    <cellStyle name="ColHeader 3 2 3 3 6" xfId="3279"/>
    <cellStyle name="ColHeader 3 2 3 3 6 2" xfId="31606"/>
    <cellStyle name="ColHeader 3 2 3 3 7" xfId="3280"/>
    <cellStyle name="ColHeader 3 2 3 3 7 2" xfId="31607"/>
    <cellStyle name="ColHeader 3 2 3 3 8" xfId="3281"/>
    <cellStyle name="ColHeader 3 2 3 3 8 2" xfId="31608"/>
    <cellStyle name="ColHeader 3 2 3 3 9" xfId="3282"/>
    <cellStyle name="ColHeader 3 2 3 3 9 2" xfId="31609"/>
    <cellStyle name="ColHeader 3 2 3 4" xfId="3283"/>
    <cellStyle name="ColHeader 3 2 3 4 2" xfId="31610"/>
    <cellStyle name="ColHeader 3 2 3 5" xfId="3284"/>
    <cellStyle name="ColHeader 3 2 3 5 2" xfId="31611"/>
    <cellStyle name="ColHeader 3 2 3 6" xfId="3285"/>
    <cellStyle name="ColHeader 3 2 3 6 2" xfId="31612"/>
    <cellStyle name="ColHeader 3 2 3 7" xfId="3286"/>
    <cellStyle name="ColHeader 3 2 3 7 2" xfId="31613"/>
    <cellStyle name="ColHeader 3 2 3 8" xfId="3287"/>
    <cellStyle name="ColHeader 3 2 3 8 2" xfId="31614"/>
    <cellStyle name="ColHeader 3 2 3 9" xfId="3288"/>
    <cellStyle name="ColHeader 3 2 3 9 2" xfId="31615"/>
    <cellStyle name="ColHeader 3 2 4" xfId="3289"/>
    <cellStyle name="ColHeader 3 2 4 10" xfId="3290"/>
    <cellStyle name="ColHeader 3 2 4 10 2" xfId="31617"/>
    <cellStyle name="ColHeader 3 2 4 11" xfId="31616"/>
    <cellStyle name="ColHeader 3 2 4 2" xfId="3291"/>
    <cellStyle name="ColHeader 3 2 4 2 2" xfId="31618"/>
    <cellStyle name="ColHeader 3 2 4 3" xfId="3292"/>
    <cellStyle name="ColHeader 3 2 4 3 2" xfId="31619"/>
    <cellStyle name="ColHeader 3 2 4 4" xfId="3293"/>
    <cellStyle name="ColHeader 3 2 4 4 2" xfId="31620"/>
    <cellStyle name="ColHeader 3 2 4 5" xfId="3294"/>
    <cellStyle name="ColHeader 3 2 4 5 2" xfId="31621"/>
    <cellStyle name="ColHeader 3 2 4 6" xfId="3295"/>
    <cellStyle name="ColHeader 3 2 4 6 2" xfId="31622"/>
    <cellStyle name="ColHeader 3 2 4 7" xfId="3296"/>
    <cellStyle name="ColHeader 3 2 4 7 2" xfId="31623"/>
    <cellStyle name="ColHeader 3 2 4 8" xfId="3297"/>
    <cellStyle name="ColHeader 3 2 4 8 2" xfId="31624"/>
    <cellStyle name="ColHeader 3 2 4 9" xfId="3298"/>
    <cellStyle name="ColHeader 3 2 4 9 2" xfId="31625"/>
    <cellStyle name="ColHeader 3 2 5" xfId="3299"/>
    <cellStyle name="ColHeader 3 2 5 10" xfId="3300"/>
    <cellStyle name="ColHeader 3 2 5 10 2" xfId="31627"/>
    <cellStyle name="ColHeader 3 2 5 11" xfId="31626"/>
    <cellStyle name="ColHeader 3 2 5 2" xfId="3301"/>
    <cellStyle name="ColHeader 3 2 5 2 2" xfId="31628"/>
    <cellStyle name="ColHeader 3 2 5 3" xfId="3302"/>
    <cellStyle name="ColHeader 3 2 5 3 2" xfId="31629"/>
    <cellStyle name="ColHeader 3 2 5 4" xfId="3303"/>
    <cellStyle name="ColHeader 3 2 5 4 2" xfId="31630"/>
    <cellStyle name="ColHeader 3 2 5 5" xfId="3304"/>
    <cellStyle name="ColHeader 3 2 5 5 2" xfId="31631"/>
    <cellStyle name="ColHeader 3 2 5 6" xfId="3305"/>
    <cellStyle name="ColHeader 3 2 5 6 2" xfId="31632"/>
    <cellStyle name="ColHeader 3 2 5 7" xfId="3306"/>
    <cellStyle name="ColHeader 3 2 5 7 2" xfId="31633"/>
    <cellStyle name="ColHeader 3 2 5 8" xfId="3307"/>
    <cellStyle name="ColHeader 3 2 5 8 2" xfId="31634"/>
    <cellStyle name="ColHeader 3 2 5 9" xfId="3308"/>
    <cellStyle name="ColHeader 3 2 5 9 2" xfId="31635"/>
    <cellStyle name="ColHeader 3 2 6" xfId="3309"/>
    <cellStyle name="ColHeader 3 2 6 2" xfId="31636"/>
    <cellStyle name="ColHeader 3 2 7" xfId="3310"/>
    <cellStyle name="ColHeader 3 2 7 2" xfId="31637"/>
    <cellStyle name="ColHeader 3 2 8" xfId="3311"/>
    <cellStyle name="ColHeader 3 2 8 2" xfId="31638"/>
    <cellStyle name="ColHeader 3 2 9" xfId="3312"/>
    <cellStyle name="ColHeader 3 2 9 2" xfId="31639"/>
    <cellStyle name="ColHeader 3 20" xfId="28664"/>
    <cellStyle name="ColHeader 3 3" xfId="458"/>
    <cellStyle name="ColHeader 3 3 10" xfId="3313"/>
    <cellStyle name="ColHeader 3 3 10 2" xfId="31640"/>
    <cellStyle name="ColHeader 3 3 11" xfId="3314"/>
    <cellStyle name="ColHeader 3 3 11 2" xfId="31641"/>
    <cellStyle name="ColHeader 3 3 12" xfId="3315"/>
    <cellStyle name="ColHeader 3 3 12 2" xfId="31642"/>
    <cellStyle name="ColHeader 3 3 13" xfId="3316"/>
    <cellStyle name="ColHeader 3 3 13 2" xfId="31643"/>
    <cellStyle name="ColHeader 3 3 14" xfId="3317"/>
    <cellStyle name="ColHeader 3 3 14 2" xfId="31644"/>
    <cellStyle name="ColHeader 3 3 15" xfId="28799"/>
    <cellStyle name="ColHeader 3 3 2" xfId="3318"/>
    <cellStyle name="ColHeader 3 3 2 10" xfId="3319"/>
    <cellStyle name="ColHeader 3 3 2 10 2" xfId="31646"/>
    <cellStyle name="ColHeader 3 3 2 11" xfId="31645"/>
    <cellStyle name="ColHeader 3 3 2 2" xfId="3320"/>
    <cellStyle name="ColHeader 3 3 2 2 10" xfId="3321"/>
    <cellStyle name="ColHeader 3 3 2 2 10 2" xfId="31648"/>
    <cellStyle name="ColHeader 3 3 2 2 11" xfId="31647"/>
    <cellStyle name="ColHeader 3 3 2 2 2" xfId="3322"/>
    <cellStyle name="ColHeader 3 3 2 2 2 2" xfId="31649"/>
    <cellStyle name="ColHeader 3 3 2 2 3" xfId="3323"/>
    <cellStyle name="ColHeader 3 3 2 2 3 2" xfId="31650"/>
    <cellStyle name="ColHeader 3 3 2 2 4" xfId="3324"/>
    <cellStyle name="ColHeader 3 3 2 2 4 2" xfId="31651"/>
    <cellStyle name="ColHeader 3 3 2 2 5" xfId="3325"/>
    <cellStyle name="ColHeader 3 3 2 2 5 2" xfId="31652"/>
    <cellStyle name="ColHeader 3 3 2 2 6" xfId="3326"/>
    <cellStyle name="ColHeader 3 3 2 2 6 2" xfId="31653"/>
    <cellStyle name="ColHeader 3 3 2 2 7" xfId="3327"/>
    <cellStyle name="ColHeader 3 3 2 2 7 2" xfId="31654"/>
    <cellStyle name="ColHeader 3 3 2 2 8" xfId="3328"/>
    <cellStyle name="ColHeader 3 3 2 2 8 2" xfId="31655"/>
    <cellStyle name="ColHeader 3 3 2 2 9" xfId="3329"/>
    <cellStyle name="ColHeader 3 3 2 2 9 2" xfId="31656"/>
    <cellStyle name="ColHeader 3 3 2 3" xfId="3330"/>
    <cellStyle name="ColHeader 3 3 2 3 10" xfId="3331"/>
    <cellStyle name="ColHeader 3 3 2 3 10 2" xfId="31658"/>
    <cellStyle name="ColHeader 3 3 2 3 11" xfId="31657"/>
    <cellStyle name="ColHeader 3 3 2 3 2" xfId="3332"/>
    <cellStyle name="ColHeader 3 3 2 3 2 2" xfId="31659"/>
    <cellStyle name="ColHeader 3 3 2 3 3" xfId="3333"/>
    <cellStyle name="ColHeader 3 3 2 3 3 2" xfId="31660"/>
    <cellStyle name="ColHeader 3 3 2 3 4" xfId="3334"/>
    <cellStyle name="ColHeader 3 3 2 3 4 2" xfId="31661"/>
    <cellStyle name="ColHeader 3 3 2 3 5" xfId="3335"/>
    <cellStyle name="ColHeader 3 3 2 3 5 2" xfId="31662"/>
    <cellStyle name="ColHeader 3 3 2 3 6" xfId="3336"/>
    <cellStyle name="ColHeader 3 3 2 3 6 2" xfId="31663"/>
    <cellStyle name="ColHeader 3 3 2 3 7" xfId="3337"/>
    <cellStyle name="ColHeader 3 3 2 3 7 2" xfId="31664"/>
    <cellStyle name="ColHeader 3 3 2 3 8" xfId="3338"/>
    <cellStyle name="ColHeader 3 3 2 3 8 2" xfId="31665"/>
    <cellStyle name="ColHeader 3 3 2 3 9" xfId="3339"/>
    <cellStyle name="ColHeader 3 3 2 3 9 2" xfId="31666"/>
    <cellStyle name="ColHeader 3 3 2 4" xfId="3340"/>
    <cellStyle name="ColHeader 3 3 2 4 2" xfId="31667"/>
    <cellStyle name="ColHeader 3 3 2 5" xfId="3341"/>
    <cellStyle name="ColHeader 3 3 2 5 2" xfId="31668"/>
    <cellStyle name="ColHeader 3 3 2 6" xfId="3342"/>
    <cellStyle name="ColHeader 3 3 2 6 2" xfId="31669"/>
    <cellStyle name="ColHeader 3 3 2 7" xfId="3343"/>
    <cellStyle name="ColHeader 3 3 2 7 2" xfId="31670"/>
    <cellStyle name="ColHeader 3 3 2 8" xfId="3344"/>
    <cellStyle name="ColHeader 3 3 2 8 2" xfId="31671"/>
    <cellStyle name="ColHeader 3 3 2 9" xfId="3345"/>
    <cellStyle name="ColHeader 3 3 2 9 2" xfId="31672"/>
    <cellStyle name="ColHeader 3 3 3" xfId="3346"/>
    <cellStyle name="ColHeader 3 3 3 10" xfId="3347"/>
    <cellStyle name="ColHeader 3 3 3 10 2" xfId="31674"/>
    <cellStyle name="ColHeader 3 3 3 11" xfId="31673"/>
    <cellStyle name="ColHeader 3 3 3 2" xfId="3348"/>
    <cellStyle name="ColHeader 3 3 3 2 10" xfId="3349"/>
    <cellStyle name="ColHeader 3 3 3 2 10 2" xfId="31676"/>
    <cellStyle name="ColHeader 3 3 3 2 11" xfId="31675"/>
    <cellStyle name="ColHeader 3 3 3 2 2" xfId="3350"/>
    <cellStyle name="ColHeader 3 3 3 2 2 2" xfId="31677"/>
    <cellStyle name="ColHeader 3 3 3 2 3" xfId="3351"/>
    <cellStyle name="ColHeader 3 3 3 2 3 2" xfId="31678"/>
    <cellStyle name="ColHeader 3 3 3 2 4" xfId="3352"/>
    <cellStyle name="ColHeader 3 3 3 2 4 2" xfId="31679"/>
    <cellStyle name="ColHeader 3 3 3 2 5" xfId="3353"/>
    <cellStyle name="ColHeader 3 3 3 2 5 2" xfId="31680"/>
    <cellStyle name="ColHeader 3 3 3 2 6" xfId="3354"/>
    <cellStyle name="ColHeader 3 3 3 2 6 2" xfId="31681"/>
    <cellStyle name="ColHeader 3 3 3 2 7" xfId="3355"/>
    <cellStyle name="ColHeader 3 3 3 2 7 2" xfId="31682"/>
    <cellStyle name="ColHeader 3 3 3 2 8" xfId="3356"/>
    <cellStyle name="ColHeader 3 3 3 2 8 2" xfId="31683"/>
    <cellStyle name="ColHeader 3 3 3 2 9" xfId="3357"/>
    <cellStyle name="ColHeader 3 3 3 2 9 2" xfId="31684"/>
    <cellStyle name="ColHeader 3 3 3 3" xfId="3358"/>
    <cellStyle name="ColHeader 3 3 3 3 10" xfId="3359"/>
    <cellStyle name="ColHeader 3 3 3 3 10 2" xfId="31686"/>
    <cellStyle name="ColHeader 3 3 3 3 11" xfId="31685"/>
    <cellStyle name="ColHeader 3 3 3 3 2" xfId="3360"/>
    <cellStyle name="ColHeader 3 3 3 3 2 2" xfId="31687"/>
    <cellStyle name="ColHeader 3 3 3 3 3" xfId="3361"/>
    <cellStyle name="ColHeader 3 3 3 3 3 2" xfId="31688"/>
    <cellStyle name="ColHeader 3 3 3 3 4" xfId="3362"/>
    <cellStyle name="ColHeader 3 3 3 3 4 2" xfId="31689"/>
    <cellStyle name="ColHeader 3 3 3 3 5" xfId="3363"/>
    <cellStyle name="ColHeader 3 3 3 3 5 2" xfId="31690"/>
    <cellStyle name="ColHeader 3 3 3 3 6" xfId="3364"/>
    <cellStyle name="ColHeader 3 3 3 3 6 2" xfId="31691"/>
    <cellStyle name="ColHeader 3 3 3 3 7" xfId="3365"/>
    <cellStyle name="ColHeader 3 3 3 3 7 2" xfId="31692"/>
    <cellStyle name="ColHeader 3 3 3 3 8" xfId="3366"/>
    <cellStyle name="ColHeader 3 3 3 3 8 2" xfId="31693"/>
    <cellStyle name="ColHeader 3 3 3 3 9" xfId="3367"/>
    <cellStyle name="ColHeader 3 3 3 3 9 2" xfId="31694"/>
    <cellStyle name="ColHeader 3 3 3 4" xfId="3368"/>
    <cellStyle name="ColHeader 3 3 3 4 2" xfId="31695"/>
    <cellStyle name="ColHeader 3 3 3 5" xfId="3369"/>
    <cellStyle name="ColHeader 3 3 3 5 2" xfId="31696"/>
    <cellStyle name="ColHeader 3 3 3 6" xfId="3370"/>
    <cellStyle name="ColHeader 3 3 3 6 2" xfId="31697"/>
    <cellStyle name="ColHeader 3 3 3 7" xfId="3371"/>
    <cellStyle name="ColHeader 3 3 3 7 2" xfId="31698"/>
    <cellStyle name="ColHeader 3 3 3 8" xfId="3372"/>
    <cellStyle name="ColHeader 3 3 3 8 2" xfId="31699"/>
    <cellStyle name="ColHeader 3 3 3 9" xfId="3373"/>
    <cellStyle name="ColHeader 3 3 3 9 2" xfId="31700"/>
    <cellStyle name="ColHeader 3 3 4" xfId="3374"/>
    <cellStyle name="ColHeader 3 3 4 10" xfId="3375"/>
    <cellStyle name="ColHeader 3 3 4 10 2" xfId="31702"/>
    <cellStyle name="ColHeader 3 3 4 11" xfId="31701"/>
    <cellStyle name="ColHeader 3 3 4 2" xfId="3376"/>
    <cellStyle name="ColHeader 3 3 4 2 2" xfId="31703"/>
    <cellStyle name="ColHeader 3 3 4 3" xfId="3377"/>
    <cellStyle name="ColHeader 3 3 4 3 2" xfId="31704"/>
    <cellStyle name="ColHeader 3 3 4 4" xfId="3378"/>
    <cellStyle name="ColHeader 3 3 4 4 2" xfId="31705"/>
    <cellStyle name="ColHeader 3 3 4 5" xfId="3379"/>
    <cellStyle name="ColHeader 3 3 4 5 2" xfId="31706"/>
    <cellStyle name="ColHeader 3 3 4 6" xfId="3380"/>
    <cellStyle name="ColHeader 3 3 4 6 2" xfId="31707"/>
    <cellStyle name="ColHeader 3 3 4 7" xfId="3381"/>
    <cellStyle name="ColHeader 3 3 4 7 2" xfId="31708"/>
    <cellStyle name="ColHeader 3 3 4 8" xfId="3382"/>
    <cellStyle name="ColHeader 3 3 4 8 2" xfId="31709"/>
    <cellStyle name="ColHeader 3 3 4 9" xfId="3383"/>
    <cellStyle name="ColHeader 3 3 4 9 2" xfId="31710"/>
    <cellStyle name="ColHeader 3 3 5" xfId="3384"/>
    <cellStyle name="ColHeader 3 3 5 10" xfId="3385"/>
    <cellStyle name="ColHeader 3 3 5 10 2" xfId="31712"/>
    <cellStyle name="ColHeader 3 3 5 11" xfId="31711"/>
    <cellStyle name="ColHeader 3 3 5 2" xfId="3386"/>
    <cellStyle name="ColHeader 3 3 5 2 2" xfId="31713"/>
    <cellStyle name="ColHeader 3 3 5 3" xfId="3387"/>
    <cellStyle name="ColHeader 3 3 5 3 2" xfId="31714"/>
    <cellStyle name="ColHeader 3 3 5 4" xfId="3388"/>
    <cellStyle name="ColHeader 3 3 5 4 2" xfId="31715"/>
    <cellStyle name="ColHeader 3 3 5 5" xfId="3389"/>
    <cellStyle name="ColHeader 3 3 5 5 2" xfId="31716"/>
    <cellStyle name="ColHeader 3 3 5 6" xfId="3390"/>
    <cellStyle name="ColHeader 3 3 5 6 2" xfId="31717"/>
    <cellStyle name="ColHeader 3 3 5 7" xfId="3391"/>
    <cellStyle name="ColHeader 3 3 5 7 2" xfId="31718"/>
    <cellStyle name="ColHeader 3 3 5 8" xfId="3392"/>
    <cellStyle name="ColHeader 3 3 5 8 2" xfId="31719"/>
    <cellStyle name="ColHeader 3 3 5 9" xfId="3393"/>
    <cellStyle name="ColHeader 3 3 5 9 2" xfId="31720"/>
    <cellStyle name="ColHeader 3 3 6" xfId="3394"/>
    <cellStyle name="ColHeader 3 3 6 2" xfId="31721"/>
    <cellStyle name="ColHeader 3 3 7" xfId="3395"/>
    <cellStyle name="ColHeader 3 3 7 2" xfId="31722"/>
    <cellStyle name="ColHeader 3 3 8" xfId="3396"/>
    <cellStyle name="ColHeader 3 3 8 2" xfId="31723"/>
    <cellStyle name="ColHeader 3 3 9" xfId="3397"/>
    <cellStyle name="ColHeader 3 3 9 2" xfId="31724"/>
    <cellStyle name="ColHeader 3 4" xfId="518"/>
    <cellStyle name="ColHeader 3 4 10" xfId="3398"/>
    <cellStyle name="ColHeader 3 4 10 2" xfId="31725"/>
    <cellStyle name="ColHeader 3 4 11" xfId="3399"/>
    <cellStyle name="ColHeader 3 4 11 2" xfId="31726"/>
    <cellStyle name="ColHeader 3 4 12" xfId="3400"/>
    <cellStyle name="ColHeader 3 4 12 2" xfId="31727"/>
    <cellStyle name="ColHeader 3 4 13" xfId="3401"/>
    <cellStyle name="ColHeader 3 4 13 2" xfId="31728"/>
    <cellStyle name="ColHeader 3 4 14" xfId="3402"/>
    <cellStyle name="ColHeader 3 4 14 2" xfId="31729"/>
    <cellStyle name="ColHeader 3 4 15" xfId="28857"/>
    <cellStyle name="ColHeader 3 4 2" xfId="3403"/>
    <cellStyle name="ColHeader 3 4 2 10" xfId="3404"/>
    <cellStyle name="ColHeader 3 4 2 10 2" xfId="31731"/>
    <cellStyle name="ColHeader 3 4 2 11" xfId="31730"/>
    <cellStyle name="ColHeader 3 4 2 2" xfId="3405"/>
    <cellStyle name="ColHeader 3 4 2 2 10" xfId="3406"/>
    <cellStyle name="ColHeader 3 4 2 2 10 2" xfId="31733"/>
    <cellStyle name="ColHeader 3 4 2 2 11" xfId="31732"/>
    <cellStyle name="ColHeader 3 4 2 2 2" xfId="3407"/>
    <cellStyle name="ColHeader 3 4 2 2 2 2" xfId="31734"/>
    <cellStyle name="ColHeader 3 4 2 2 3" xfId="3408"/>
    <cellStyle name="ColHeader 3 4 2 2 3 2" xfId="31735"/>
    <cellStyle name="ColHeader 3 4 2 2 4" xfId="3409"/>
    <cellStyle name="ColHeader 3 4 2 2 4 2" xfId="31736"/>
    <cellStyle name="ColHeader 3 4 2 2 5" xfId="3410"/>
    <cellStyle name="ColHeader 3 4 2 2 5 2" xfId="31737"/>
    <cellStyle name="ColHeader 3 4 2 2 6" xfId="3411"/>
    <cellStyle name="ColHeader 3 4 2 2 6 2" xfId="31738"/>
    <cellStyle name="ColHeader 3 4 2 2 7" xfId="3412"/>
    <cellStyle name="ColHeader 3 4 2 2 7 2" xfId="31739"/>
    <cellStyle name="ColHeader 3 4 2 2 8" xfId="3413"/>
    <cellStyle name="ColHeader 3 4 2 2 8 2" xfId="31740"/>
    <cellStyle name="ColHeader 3 4 2 2 9" xfId="3414"/>
    <cellStyle name="ColHeader 3 4 2 2 9 2" xfId="31741"/>
    <cellStyle name="ColHeader 3 4 2 3" xfId="3415"/>
    <cellStyle name="ColHeader 3 4 2 3 10" xfId="3416"/>
    <cellStyle name="ColHeader 3 4 2 3 10 2" xfId="31743"/>
    <cellStyle name="ColHeader 3 4 2 3 11" xfId="31742"/>
    <cellStyle name="ColHeader 3 4 2 3 2" xfId="3417"/>
    <cellStyle name="ColHeader 3 4 2 3 2 2" xfId="31744"/>
    <cellStyle name="ColHeader 3 4 2 3 3" xfId="3418"/>
    <cellStyle name="ColHeader 3 4 2 3 3 2" xfId="31745"/>
    <cellStyle name="ColHeader 3 4 2 3 4" xfId="3419"/>
    <cellStyle name="ColHeader 3 4 2 3 4 2" xfId="31746"/>
    <cellStyle name="ColHeader 3 4 2 3 5" xfId="3420"/>
    <cellStyle name="ColHeader 3 4 2 3 5 2" xfId="31747"/>
    <cellStyle name="ColHeader 3 4 2 3 6" xfId="3421"/>
    <cellStyle name="ColHeader 3 4 2 3 6 2" xfId="31748"/>
    <cellStyle name="ColHeader 3 4 2 3 7" xfId="3422"/>
    <cellStyle name="ColHeader 3 4 2 3 7 2" xfId="31749"/>
    <cellStyle name="ColHeader 3 4 2 3 8" xfId="3423"/>
    <cellStyle name="ColHeader 3 4 2 3 8 2" xfId="31750"/>
    <cellStyle name="ColHeader 3 4 2 3 9" xfId="3424"/>
    <cellStyle name="ColHeader 3 4 2 3 9 2" xfId="31751"/>
    <cellStyle name="ColHeader 3 4 2 4" xfId="3425"/>
    <cellStyle name="ColHeader 3 4 2 4 2" xfId="31752"/>
    <cellStyle name="ColHeader 3 4 2 5" xfId="3426"/>
    <cellStyle name="ColHeader 3 4 2 5 2" xfId="31753"/>
    <cellStyle name="ColHeader 3 4 2 6" xfId="3427"/>
    <cellStyle name="ColHeader 3 4 2 6 2" xfId="31754"/>
    <cellStyle name="ColHeader 3 4 2 7" xfId="3428"/>
    <cellStyle name="ColHeader 3 4 2 7 2" xfId="31755"/>
    <cellStyle name="ColHeader 3 4 2 8" xfId="3429"/>
    <cellStyle name="ColHeader 3 4 2 8 2" xfId="31756"/>
    <cellStyle name="ColHeader 3 4 2 9" xfId="3430"/>
    <cellStyle name="ColHeader 3 4 2 9 2" xfId="31757"/>
    <cellStyle name="ColHeader 3 4 3" xfId="3431"/>
    <cellStyle name="ColHeader 3 4 3 10" xfId="3432"/>
    <cellStyle name="ColHeader 3 4 3 10 2" xfId="31759"/>
    <cellStyle name="ColHeader 3 4 3 11" xfId="31758"/>
    <cellStyle name="ColHeader 3 4 3 2" xfId="3433"/>
    <cellStyle name="ColHeader 3 4 3 2 10" xfId="3434"/>
    <cellStyle name="ColHeader 3 4 3 2 10 2" xfId="31761"/>
    <cellStyle name="ColHeader 3 4 3 2 11" xfId="31760"/>
    <cellStyle name="ColHeader 3 4 3 2 2" xfId="3435"/>
    <cellStyle name="ColHeader 3 4 3 2 2 2" xfId="31762"/>
    <cellStyle name="ColHeader 3 4 3 2 3" xfId="3436"/>
    <cellStyle name="ColHeader 3 4 3 2 3 2" xfId="31763"/>
    <cellStyle name="ColHeader 3 4 3 2 4" xfId="3437"/>
    <cellStyle name="ColHeader 3 4 3 2 4 2" xfId="31764"/>
    <cellStyle name="ColHeader 3 4 3 2 5" xfId="3438"/>
    <cellStyle name="ColHeader 3 4 3 2 5 2" xfId="31765"/>
    <cellStyle name="ColHeader 3 4 3 2 6" xfId="3439"/>
    <cellStyle name="ColHeader 3 4 3 2 6 2" xfId="31766"/>
    <cellStyle name="ColHeader 3 4 3 2 7" xfId="3440"/>
    <cellStyle name="ColHeader 3 4 3 2 7 2" xfId="31767"/>
    <cellStyle name="ColHeader 3 4 3 2 8" xfId="3441"/>
    <cellStyle name="ColHeader 3 4 3 2 8 2" xfId="31768"/>
    <cellStyle name="ColHeader 3 4 3 2 9" xfId="3442"/>
    <cellStyle name="ColHeader 3 4 3 2 9 2" xfId="31769"/>
    <cellStyle name="ColHeader 3 4 3 3" xfId="3443"/>
    <cellStyle name="ColHeader 3 4 3 3 10" xfId="3444"/>
    <cellStyle name="ColHeader 3 4 3 3 10 2" xfId="31771"/>
    <cellStyle name="ColHeader 3 4 3 3 11" xfId="31770"/>
    <cellStyle name="ColHeader 3 4 3 3 2" xfId="3445"/>
    <cellStyle name="ColHeader 3 4 3 3 2 2" xfId="31772"/>
    <cellStyle name="ColHeader 3 4 3 3 3" xfId="3446"/>
    <cellStyle name="ColHeader 3 4 3 3 3 2" xfId="31773"/>
    <cellStyle name="ColHeader 3 4 3 3 4" xfId="3447"/>
    <cellStyle name="ColHeader 3 4 3 3 4 2" xfId="31774"/>
    <cellStyle name="ColHeader 3 4 3 3 5" xfId="3448"/>
    <cellStyle name="ColHeader 3 4 3 3 5 2" xfId="31775"/>
    <cellStyle name="ColHeader 3 4 3 3 6" xfId="3449"/>
    <cellStyle name="ColHeader 3 4 3 3 6 2" xfId="31776"/>
    <cellStyle name="ColHeader 3 4 3 3 7" xfId="3450"/>
    <cellStyle name="ColHeader 3 4 3 3 7 2" xfId="31777"/>
    <cellStyle name="ColHeader 3 4 3 3 8" xfId="3451"/>
    <cellStyle name="ColHeader 3 4 3 3 8 2" xfId="31778"/>
    <cellStyle name="ColHeader 3 4 3 3 9" xfId="3452"/>
    <cellStyle name="ColHeader 3 4 3 3 9 2" xfId="31779"/>
    <cellStyle name="ColHeader 3 4 3 4" xfId="3453"/>
    <cellStyle name="ColHeader 3 4 3 4 2" xfId="31780"/>
    <cellStyle name="ColHeader 3 4 3 5" xfId="3454"/>
    <cellStyle name="ColHeader 3 4 3 5 2" xfId="31781"/>
    <cellStyle name="ColHeader 3 4 3 6" xfId="3455"/>
    <cellStyle name="ColHeader 3 4 3 6 2" xfId="31782"/>
    <cellStyle name="ColHeader 3 4 3 7" xfId="3456"/>
    <cellStyle name="ColHeader 3 4 3 7 2" xfId="31783"/>
    <cellStyle name="ColHeader 3 4 3 8" xfId="3457"/>
    <cellStyle name="ColHeader 3 4 3 8 2" xfId="31784"/>
    <cellStyle name="ColHeader 3 4 3 9" xfId="3458"/>
    <cellStyle name="ColHeader 3 4 3 9 2" xfId="31785"/>
    <cellStyle name="ColHeader 3 4 4" xfId="3459"/>
    <cellStyle name="ColHeader 3 4 4 10" xfId="3460"/>
    <cellStyle name="ColHeader 3 4 4 10 2" xfId="31787"/>
    <cellStyle name="ColHeader 3 4 4 11" xfId="31786"/>
    <cellStyle name="ColHeader 3 4 4 2" xfId="3461"/>
    <cellStyle name="ColHeader 3 4 4 2 2" xfId="31788"/>
    <cellStyle name="ColHeader 3 4 4 3" xfId="3462"/>
    <cellStyle name="ColHeader 3 4 4 3 2" xfId="31789"/>
    <cellStyle name="ColHeader 3 4 4 4" xfId="3463"/>
    <cellStyle name="ColHeader 3 4 4 4 2" xfId="31790"/>
    <cellStyle name="ColHeader 3 4 4 5" xfId="3464"/>
    <cellStyle name="ColHeader 3 4 4 5 2" xfId="31791"/>
    <cellStyle name="ColHeader 3 4 4 6" xfId="3465"/>
    <cellStyle name="ColHeader 3 4 4 6 2" xfId="31792"/>
    <cellStyle name="ColHeader 3 4 4 7" xfId="3466"/>
    <cellStyle name="ColHeader 3 4 4 7 2" xfId="31793"/>
    <cellStyle name="ColHeader 3 4 4 8" xfId="3467"/>
    <cellStyle name="ColHeader 3 4 4 8 2" xfId="31794"/>
    <cellStyle name="ColHeader 3 4 4 9" xfId="3468"/>
    <cellStyle name="ColHeader 3 4 4 9 2" xfId="31795"/>
    <cellStyle name="ColHeader 3 4 5" xfId="3469"/>
    <cellStyle name="ColHeader 3 4 5 10" xfId="3470"/>
    <cellStyle name="ColHeader 3 4 5 10 2" xfId="31797"/>
    <cellStyle name="ColHeader 3 4 5 11" xfId="31796"/>
    <cellStyle name="ColHeader 3 4 5 2" xfId="3471"/>
    <cellStyle name="ColHeader 3 4 5 2 2" xfId="31798"/>
    <cellStyle name="ColHeader 3 4 5 3" xfId="3472"/>
    <cellStyle name="ColHeader 3 4 5 3 2" xfId="31799"/>
    <cellStyle name="ColHeader 3 4 5 4" xfId="3473"/>
    <cellStyle name="ColHeader 3 4 5 4 2" xfId="31800"/>
    <cellStyle name="ColHeader 3 4 5 5" xfId="3474"/>
    <cellStyle name="ColHeader 3 4 5 5 2" xfId="31801"/>
    <cellStyle name="ColHeader 3 4 5 6" xfId="3475"/>
    <cellStyle name="ColHeader 3 4 5 6 2" xfId="31802"/>
    <cellStyle name="ColHeader 3 4 5 7" xfId="3476"/>
    <cellStyle name="ColHeader 3 4 5 7 2" xfId="31803"/>
    <cellStyle name="ColHeader 3 4 5 8" xfId="3477"/>
    <cellStyle name="ColHeader 3 4 5 8 2" xfId="31804"/>
    <cellStyle name="ColHeader 3 4 5 9" xfId="3478"/>
    <cellStyle name="ColHeader 3 4 5 9 2" xfId="31805"/>
    <cellStyle name="ColHeader 3 4 6" xfId="3479"/>
    <cellStyle name="ColHeader 3 4 6 2" xfId="31806"/>
    <cellStyle name="ColHeader 3 4 7" xfId="3480"/>
    <cellStyle name="ColHeader 3 4 7 2" xfId="31807"/>
    <cellStyle name="ColHeader 3 4 8" xfId="3481"/>
    <cellStyle name="ColHeader 3 4 8 2" xfId="31808"/>
    <cellStyle name="ColHeader 3 4 9" xfId="3482"/>
    <cellStyle name="ColHeader 3 4 9 2" xfId="31809"/>
    <cellStyle name="ColHeader 3 5" xfId="882"/>
    <cellStyle name="ColHeader 3 5 10" xfId="3483"/>
    <cellStyle name="ColHeader 3 5 10 2" xfId="31810"/>
    <cellStyle name="ColHeader 3 5 11" xfId="3484"/>
    <cellStyle name="ColHeader 3 5 11 2" xfId="31811"/>
    <cellStyle name="ColHeader 3 5 12" xfId="3485"/>
    <cellStyle name="ColHeader 3 5 12 2" xfId="31812"/>
    <cellStyle name="ColHeader 3 5 13" xfId="3486"/>
    <cellStyle name="ColHeader 3 5 13 2" xfId="31813"/>
    <cellStyle name="ColHeader 3 5 14" xfId="3487"/>
    <cellStyle name="ColHeader 3 5 14 2" xfId="31814"/>
    <cellStyle name="ColHeader 3 5 15" xfId="29213"/>
    <cellStyle name="ColHeader 3 5 2" xfId="3488"/>
    <cellStyle name="ColHeader 3 5 2 10" xfId="3489"/>
    <cellStyle name="ColHeader 3 5 2 10 2" xfId="31816"/>
    <cellStyle name="ColHeader 3 5 2 11" xfId="31815"/>
    <cellStyle name="ColHeader 3 5 2 2" xfId="3490"/>
    <cellStyle name="ColHeader 3 5 2 2 10" xfId="3491"/>
    <cellStyle name="ColHeader 3 5 2 2 10 2" xfId="31818"/>
    <cellStyle name="ColHeader 3 5 2 2 11" xfId="31817"/>
    <cellStyle name="ColHeader 3 5 2 2 2" xfId="3492"/>
    <cellStyle name="ColHeader 3 5 2 2 2 2" xfId="31819"/>
    <cellStyle name="ColHeader 3 5 2 2 3" xfId="3493"/>
    <cellStyle name="ColHeader 3 5 2 2 3 2" xfId="31820"/>
    <cellStyle name="ColHeader 3 5 2 2 4" xfId="3494"/>
    <cellStyle name="ColHeader 3 5 2 2 4 2" xfId="31821"/>
    <cellStyle name="ColHeader 3 5 2 2 5" xfId="3495"/>
    <cellStyle name="ColHeader 3 5 2 2 5 2" xfId="31822"/>
    <cellStyle name="ColHeader 3 5 2 2 6" xfId="3496"/>
    <cellStyle name="ColHeader 3 5 2 2 6 2" xfId="31823"/>
    <cellStyle name="ColHeader 3 5 2 2 7" xfId="3497"/>
    <cellStyle name="ColHeader 3 5 2 2 7 2" xfId="31824"/>
    <cellStyle name="ColHeader 3 5 2 2 8" xfId="3498"/>
    <cellStyle name="ColHeader 3 5 2 2 8 2" xfId="31825"/>
    <cellStyle name="ColHeader 3 5 2 2 9" xfId="3499"/>
    <cellStyle name="ColHeader 3 5 2 2 9 2" xfId="31826"/>
    <cellStyle name="ColHeader 3 5 2 3" xfId="3500"/>
    <cellStyle name="ColHeader 3 5 2 3 10" xfId="3501"/>
    <cellStyle name="ColHeader 3 5 2 3 10 2" xfId="31828"/>
    <cellStyle name="ColHeader 3 5 2 3 11" xfId="31827"/>
    <cellStyle name="ColHeader 3 5 2 3 2" xfId="3502"/>
    <cellStyle name="ColHeader 3 5 2 3 2 2" xfId="31829"/>
    <cellStyle name="ColHeader 3 5 2 3 3" xfId="3503"/>
    <cellStyle name="ColHeader 3 5 2 3 3 2" xfId="31830"/>
    <cellStyle name="ColHeader 3 5 2 3 4" xfId="3504"/>
    <cellStyle name="ColHeader 3 5 2 3 4 2" xfId="31831"/>
    <cellStyle name="ColHeader 3 5 2 3 5" xfId="3505"/>
    <cellStyle name="ColHeader 3 5 2 3 5 2" xfId="31832"/>
    <cellStyle name="ColHeader 3 5 2 3 6" xfId="3506"/>
    <cellStyle name="ColHeader 3 5 2 3 6 2" xfId="31833"/>
    <cellStyle name="ColHeader 3 5 2 3 7" xfId="3507"/>
    <cellStyle name="ColHeader 3 5 2 3 7 2" xfId="31834"/>
    <cellStyle name="ColHeader 3 5 2 3 8" xfId="3508"/>
    <cellStyle name="ColHeader 3 5 2 3 8 2" xfId="31835"/>
    <cellStyle name="ColHeader 3 5 2 3 9" xfId="3509"/>
    <cellStyle name="ColHeader 3 5 2 3 9 2" xfId="31836"/>
    <cellStyle name="ColHeader 3 5 2 4" xfId="3510"/>
    <cellStyle name="ColHeader 3 5 2 4 2" xfId="31837"/>
    <cellStyle name="ColHeader 3 5 2 5" xfId="3511"/>
    <cellStyle name="ColHeader 3 5 2 5 2" xfId="31838"/>
    <cellStyle name="ColHeader 3 5 2 6" xfId="3512"/>
    <cellStyle name="ColHeader 3 5 2 6 2" xfId="31839"/>
    <cellStyle name="ColHeader 3 5 2 7" xfId="3513"/>
    <cellStyle name="ColHeader 3 5 2 7 2" xfId="31840"/>
    <cellStyle name="ColHeader 3 5 2 8" xfId="3514"/>
    <cellStyle name="ColHeader 3 5 2 8 2" xfId="31841"/>
    <cellStyle name="ColHeader 3 5 2 9" xfId="3515"/>
    <cellStyle name="ColHeader 3 5 2 9 2" xfId="31842"/>
    <cellStyle name="ColHeader 3 5 3" xfId="3516"/>
    <cellStyle name="ColHeader 3 5 3 10" xfId="3517"/>
    <cellStyle name="ColHeader 3 5 3 10 2" xfId="31844"/>
    <cellStyle name="ColHeader 3 5 3 11" xfId="31843"/>
    <cellStyle name="ColHeader 3 5 3 2" xfId="3518"/>
    <cellStyle name="ColHeader 3 5 3 2 10" xfId="3519"/>
    <cellStyle name="ColHeader 3 5 3 2 10 2" xfId="31846"/>
    <cellStyle name="ColHeader 3 5 3 2 11" xfId="31845"/>
    <cellStyle name="ColHeader 3 5 3 2 2" xfId="3520"/>
    <cellStyle name="ColHeader 3 5 3 2 2 2" xfId="31847"/>
    <cellStyle name="ColHeader 3 5 3 2 3" xfId="3521"/>
    <cellStyle name="ColHeader 3 5 3 2 3 2" xfId="31848"/>
    <cellStyle name="ColHeader 3 5 3 2 4" xfId="3522"/>
    <cellStyle name="ColHeader 3 5 3 2 4 2" xfId="31849"/>
    <cellStyle name="ColHeader 3 5 3 2 5" xfId="3523"/>
    <cellStyle name="ColHeader 3 5 3 2 5 2" xfId="31850"/>
    <cellStyle name="ColHeader 3 5 3 2 6" xfId="3524"/>
    <cellStyle name="ColHeader 3 5 3 2 6 2" xfId="31851"/>
    <cellStyle name="ColHeader 3 5 3 2 7" xfId="3525"/>
    <cellStyle name="ColHeader 3 5 3 2 7 2" xfId="31852"/>
    <cellStyle name="ColHeader 3 5 3 2 8" xfId="3526"/>
    <cellStyle name="ColHeader 3 5 3 2 8 2" xfId="31853"/>
    <cellStyle name="ColHeader 3 5 3 2 9" xfId="3527"/>
    <cellStyle name="ColHeader 3 5 3 2 9 2" xfId="31854"/>
    <cellStyle name="ColHeader 3 5 3 3" xfId="3528"/>
    <cellStyle name="ColHeader 3 5 3 3 10" xfId="3529"/>
    <cellStyle name="ColHeader 3 5 3 3 10 2" xfId="31856"/>
    <cellStyle name="ColHeader 3 5 3 3 11" xfId="31855"/>
    <cellStyle name="ColHeader 3 5 3 3 2" xfId="3530"/>
    <cellStyle name="ColHeader 3 5 3 3 2 2" xfId="31857"/>
    <cellStyle name="ColHeader 3 5 3 3 3" xfId="3531"/>
    <cellStyle name="ColHeader 3 5 3 3 3 2" xfId="31858"/>
    <cellStyle name="ColHeader 3 5 3 3 4" xfId="3532"/>
    <cellStyle name="ColHeader 3 5 3 3 4 2" xfId="31859"/>
    <cellStyle name="ColHeader 3 5 3 3 5" xfId="3533"/>
    <cellStyle name="ColHeader 3 5 3 3 5 2" xfId="31860"/>
    <cellStyle name="ColHeader 3 5 3 3 6" xfId="3534"/>
    <cellStyle name="ColHeader 3 5 3 3 6 2" xfId="31861"/>
    <cellStyle name="ColHeader 3 5 3 3 7" xfId="3535"/>
    <cellStyle name="ColHeader 3 5 3 3 7 2" xfId="31862"/>
    <cellStyle name="ColHeader 3 5 3 3 8" xfId="3536"/>
    <cellStyle name="ColHeader 3 5 3 3 8 2" xfId="31863"/>
    <cellStyle name="ColHeader 3 5 3 3 9" xfId="3537"/>
    <cellStyle name="ColHeader 3 5 3 3 9 2" xfId="31864"/>
    <cellStyle name="ColHeader 3 5 3 4" xfId="3538"/>
    <cellStyle name="ColHeader 3 5 3 4 2" xfId="31865"/>
    <cellStyle name="ColHeader 3 5 3 5" xfId="3539"/>
    <cellStyle name="ColHeader 3 5 3 5 2" xfId="31866"/>
    <cellStyle name="ColHeader 3 5 3 6" xfId="3540"/>
    <cellStyle name="ColHeader 3 5 3 6 2" xfId="31867"/>
    <cellStyle name="ColHeader 3 5 3 7" xfId="3541"/>
    <cellStyle name="ColHeader 3 5 3 7 2" xfId="31868"/>
    <cellStyle name="ColHeader 3 5 3 8" xfId="3542"/>
    <cellStyle name="ColHeader 3 5 3 8 2" xfId="31869"/>
    <cellStyle name="ColHeader 3 5 3 9" xfId="3543"/>
    <cellStyle name="ColHeader 3 5 3 9 2" xfId="31870"/>
    <cellStyle name="ColHeader 3 5 4" xfId="3544"/>
    <cellStyle name="ColHeader 3 5 4 10" xfId="3545"/>
    <cellStyle name="ColHeader 3 5 4 10 2" xfId="31872"/>
    <cellStyle name="ColHeader 3 5 4 11" xfId="31871"/>
    <cellStyle name="ColHeader 3 5 4 2" xfId="3546"/>
    <cellStyle name="ColHeader 3 5 4 2 2" xfId="31873"/>
    <cellStyle name="ColHeader 3 5 4 3" xfId="3547"/>
    <cellStyle name="ColHeader 3 5 4 3 2" xfId="31874"/>
    <cellStyle name="ColHeader 3 5 4 4" xfId="3548"/>
    <cellStyle name="ColHeader 3 5 4 4 2" xfId="31875"/>
    <cellStyle name="ColHeader 3 5 4 5" xfId="3549"/>
    <cellStyle name="ColHeader 3 5 4 5 2" xfId="31876"/>
    <cellStyle name="ColHeader 3 5 4 6" xfId="3550"/>
    <cellStyle name="ColHeader 3 5 4 6 2" xfId="31877"/>
    <cellStyle name="ColHeader 3 5 4 7" xfId="3551"/>
    <cellStyle name="ColHeader 3 5 4 7 2" xfId="31878"/>
    <cellStyle name="ColHeader 3 5 4 8" xfId="3552"/>
    <cellStyle name="ColHeader 3 5 4 8 2" xfId="31879"/>
    <cellStyle name="ColHeader 3 5 4 9" xfId="3553"/>
    <cellStyle name="ColHeader 3 5 4 9 2" xfId="31880"/>
    <cellStyle name="ColHeader 3 5 5" xfId="3554"/>
    <cellStyle name="ColHeader 3 5 5 10" xfId="3555"/>
    <cellStyle name="ColHeader 3 5 5 10 2" xfId="31882"/>
    <cellStyle name="ColHeader 3 5 5 11" xfId="31881"/>
    <cellStyle name="ColHeader 3 5 5 2" xfId="3556"/>
    <cellStyle name="ColHeader 3 5 5 2 2" xfId="31883"/>
    <cellStyle name="ColHeader 3 5 5 3" xfId="3557"/>
    <cellStyle name="ColHeader 3 5 5 3 2" xfId="31884"/>
    <cellStyle name="ColHeader 3 5 5 4" xfId="3558"/>
    <cellStyle name="ColHeader 3 5 5 4 2" xfId="31885"/>
    <cellStyle name="ColHeader 3 5 5 5" xfId="3559"/>
    <cellStyle name="ColHeader 3 5 5 5 2" xfId="31886"/>
    <cellStyle name="ColHeader 3 5 5 6" xfId="3560"/>
    <cellStyle name="ColHeader 3 5 5 6 2" xfId="31887"/>
    <cellStyle name="ColHeader 3 5 5 7" xfId="3561"/>
    <cellStyle name="ColHeader 3 5 5 7 2" xfId="31888"/>
    <cellStyle name="ColHeader 3 5 5 8" xfId="3562"/>
    <cellStyle name="ColHeader 3 5 5 8 2" xfId="31889"/>
    <cellStyle name="ColHeader 3 5 5 9" xfId="3563"/>
    <cellStyle name="ColHeader 3 5 5 9 2" xfId="31890"/>
    <cellStyle name="ColHeader 3 5 6" xfId="3564"/>
    <cellStyle name="ColHeader 3 5 6 2" xfId="31891"/>
    <cellStyle name="ColHeader 3 5 7" xfId="3565"/>
    <cellStyle name="ColHeader 3 5 7 2" xfId="31892"/>
    <cellStyle name="ColHeader 3 5 8" xfId="3566"/>
    <cellStyle name="ColHeader 3 5 8 2" xfId="31893"/>
    <cellStyle name="ColHeader 3 5 9" xfId="3567"/>
    <cellStyle name="ColHeader 3 5 9 2" xfId="31894"/>
    <cellStyle name="ColHeader 3 6" xfId="1128"/>
    <cellStyle name="ColHeader 3 6 10" xfId="3568"/>
    <cellStyle name="ColHeader 3 6 10 2" xfId="31895"/>
    <cellStyle name="ColHeader 3 6 11" xfId="3569"/>
    <cellStyle name="ColHeader 3 6 11 2" xfId="31896"/>
    <cellStyle name="ColHeader 3 6 12" xfId="3570"/>
    <cellStyle name="ColHeader 3 6 12 2" xfId="31897"/>
    <cellStyle name="ColHeader 3 6 13" xfId="3571"/>
    <cellStyle name="ColHeader 3 6 13 2" xfId="31898"/>
    <cellStyle name="ColHeader 3 6 14" xfId="3572"/>
    <cellStyle name="ColHeader 3 6 14 2" xfId="31899"/>
    <cellStyle name="ColHeader 3 6 15" xfId="29459"/>
    <cellStyle name="ColHeader 3 6 2" xfId="3573"/>
    <cellStyle name="ColHeader 3 6 2 10" xfId="3574"/>
    <cellStyle name="ColHeader 3 6 2 10 2" xfId="31901"/>
    <cellStyle name="ColHeader 3 6 2 11" xfId="31900"/>
    <cellStyle name="ColHeader 3 6 2 2" xfId="3575"/>
    <cellStyle name="ColHeader 3 6 2 2 10" xfId="3576"/>
    <cellStyle name="ColHeader 3 6 2 2 10 2" xfId="31903"/>
    <cellStyle name="ColHeader 3 6 2 2 11" xfId="31902"/>
    <cellStyle name="ColHeader 3 6 2 2 2" xfId="3577"/>
    <cellStyle name="ColHeader 3 6 2 2 2 2" xfId="31904"/>
    <cellStyle name="ColHeader 3 6 2 2 3" xfId="3578"/>
    <cellStyle name="ColHeader 3 6 2 2 3 2" xfId="31905"/>
    <cellStyle name="ColHeader 3 6 2 2 4" xfId="3579"/>
    <cellStyle name="ColHeader 3 6 2 2 4 2" xfId="31906"/>
    <cellStyle name="ColHeader 3 6 2 2 5" xfId="3580"/>
    <cellStyle name="ColHeader 3 6 2 2 5 2" xfId="31907"/>
    <cellStyle name="ColHeader 3 6 2 2 6" xfId="3581"/>
    <cellStyle name="ColHeader 3 6 2 2 6 2" xfId="31908"/>
    <cellStyle name="ColHeader 3 6 2 2 7" xfId="3582"/>
    <cellStyle name="ColHeader 3 6 2 2 7 2" xfId="31909"/>
    <cellStyle name="ColHeader 3 6 2 2 8" xfId="3583"/>
    <cellStyle name="ColHeader 3 6 2 2 8 2" xfId="31910"/>
    <cellStyle name="ColHeader 3 6 2 2 9" xfId="3584"/>
    <cellStyle name="ColHeader 3 6 2 2 9 2" xfId="31911"/>
    <cellStyle name="ColHeader 3 6 2 3" xfId="3585"/>
    <cellStyle name="ColHeader 3 6 2 3 10" xfId="3586"/>
    <cellStyle name="ColHeader 3 6 2 3 10 2" xfId="31913"/>
    <cellStyle name="ColHeader 3 6 2 3 11" xfId="31912"/>
    <cellStyle name="ColHeader 3 6 2 3 2" xfId="3587"/>
    <cellStyle name="ColHeader 3 6 2 3 2 2" xfId="31914"/>
    <cellStyle name="ColHeader 3 6 2 3 3" xfId="3588"/>
    <cellStyle name="ColHeader 3 6 2 3 3 2" xfId="31915"/>
    <cellStyle name="ColHeader 3 6 2 3 4" xfId="3589"/>
    <cellStyle name="ColHeader 3 6 2 3 4 2" xfId="31916"/>
    <cellStyle name="ColHeader 3 6 2 3 5" xfId="3590"/>
    <cellStyle name="ColHeader 3 6 2 3 5 2" xfId="31917"/>
    <cellStyle name="ColHeader 3 6 2 3 6" xfId="3591"/>
    <cellStyle name="ColHeader 3 6 2 3 6 2" xfId="31918"/>
    <cellStyle name="ColHeader 3 6 2 3 7" xfId="3592"/>
    <cellStyle name="ColHeader 3 6 2 3 7 2" xfId="31919"/>
    <cellStyle name="ColHeader 3 6 2 3 8" xfId="3593"/>
    <cellStyle name="ColHeader 3 6 2 3 8 2" xfId="31920"/>
    <cellStyle name="ColHeader 3 6 2 3 9" xfId="3594"/>
    <cellStyle name="ColHeader 3 6 2 3 9 2" xfId="31921"/>
    <cellStyle name="ColHeader 3 6 2 4" xfId="3595"/>
    <cellStyle name="ColHeader 3 6 2 4 2" xfId="31922"/>
    <cellStyle name="ColHeader 3 6 2 5" xfId="3596"/>
    <cellStyle name="ColHeader 3 6 2 5 2" xfId="31923"/>
    <cellStyle name="ColHeader 3 6 2 6" xfId="3597"/>
    <cellStyle name="ColHeader 3 6 2 6 2" xfId="31924"/>
    <cellStyle name="ColHeader 3 6 2 7" xfId="3598"/>
    <cellStyle name="ColHeader 3 6 2 7 2" xfId="31925"/>
    <cellStyle name="ColHeader 3 6 2 8" xfId="3599"/>
    <cellStyle name="ColHeader 3 6 2 8 2" xfId="31926"/>
    <cellStyle name="ColHeader 3 6 2 9" xfId="3600"/>
    <cellStyle name="ColHeader 3 6 2 9 2" xfId="31927"/>
    <cellStyle name="ColHeader 3 6 3" xfId="3601"/>
    <cellStyle name="ColHeader 3 6 3 10" xfId="3602"/>
    <cellStyle name="ColHeader 3 6 3 10 2" xfId="31929"/>
    <cellStyle name="ColHeader 3 6 3 11" xfId="31928"/>
    <cellStyle name="ColHeader 3 6 3 2" xfId="3603"/>
    <cellStyle name="ColHeader 3 6 3 2 10" xfId="3604"/>
    <cellStyle name="ColHeader 3 6 3 2 10 2" xfId="31931"/>
    <cellStyle name="ColHeader 3 6 3 2 11" xfId="31930"/>
    <cellStyle name="ColHeader 3 6 3 2 2" xfId="3605"/>
    <cellStyle name="ColHeader 3 6 3 2 2 2" xfId="31932"/>
    <cellStyle name="ColHeader 3 6 3 2 3" xfId="3606"/>
    <cellStyle name="ColHeader 3 6 3 2 3 2" xfId="31933"/>
    <cellStyle name="ColHeader 3 6 3 2 4" xfId="3607"/>
    <cellStyle name="ColHeader 3 6 3 2 4 2" xfId="31934"/>
    <cellStyle name="ColHeader 3 6 3 2 5" xfId="3608"/>
    <cellStyle name="ColHeader 3 6 3 2 5 2" xfId="31935"/>
    <cellStyle name="ColHeader 3 6 3 2 6" xfId="3609"/>
    <cellStyle name="ColHeader 3 6 3 2 6 2" xfId="31936"/>
    <cellStyle name="ColHeader 3 6 3 2 7" xfId="3610"/>
    <cellStyle name="ColHeader 3 6 3 2 7 2" xfId="31937"/>
    <cellStyle name="ColHeader 3 6 3 2 8" xfId="3611"/>
    <cellStyle name="ColHeader 3 6 3 2 8 2" xfId="31938"/>
    <cellStyle name="ColHeader 3 6 3 2 9" xfId="3612"/>
    <cellStyle name="ColHeader 3 6 3 2 9 2" xfId="31939"/>
    <cellStyle name="ColHeader 3 6 3 3" xfId="3613"/>
    <cellStyle name="ColHeader 3 6 3 3 10" xfId="3614"/>
    <cellStyle name="ColHeader 3 6 3 3 10 2" xfId="31941"/>
    <cellStyle name="ColHeader 3 6 3 3 11" xfId="31940"/>
    <cellStyle name="ColHeader 3 6 3 3 2" xfId="3615"/>
    <cellStyle name="ColHeader 3 6 3 3 2 2" xfId="31942"/>
    <cellStyle name="ColHeader 3 6 3 3 3" xfId="3616"/>
    <cellStyle name="ColHeader 3 6 3 3 3 2" xfId="31943"/>
    <cellStyle name="ColHeader 3 6 3 3 4" xfId="3617"/>
    <cellStyle name="ColHeader 3 6 3 3 4 2" xfId="31944"/>
    <cellStyle name="ColHeader 3 6 3 3 5" xfId="3618"/>
    <cellStyle name="ColHeader 3 6 3 3 5 2" xfId="31945"/>
    <cellStyle name="ColHeader 3 6 3 3 6" xfId="3619"/>
    <cellStyle name="ColHeader 3 6 3 3 6 2" xfId="31946"/>
    <cellStyle name="ColHeader 3 6 3 3 7" xfId="3620"/>
    <cellStyle name="ColHeader 3 6 3 3 7 2" xfId="31947"/>
    <cellStyle name="ColHeader 3 6 3 3 8" xfId="3621"/>
    <cellStyle name="ColHeader 3 6 3 3 8 2" xfId="31948"/>
    <cellStyle name="ColHeader 3 6 3 3 9" xfId="3622"/>
    <cellStyle name="ColHeader 3 6 3 3 9 2" xfId="31949"/>
    <cellStyle name="ColHeader 3 6 3 4" xfId="3623"/>
    <cellStyle name="ColHeader 3 6 3 4 2" xfId="31950"/>
    <cellStyle name="ColHeader 3 6 3 5" xfId="3624"/>
    <cellStyle name="ColHeader 3 6 3 5 2" xfId="31951"/>
    <cellStyle name="ColHeader 3 6 3 6" xfId="3625"/>
    <cellStyle name="ColHeader 3 6 3 6 2" xfId="31952"/>
    <cellStyle name="ColHeader 3 6 3 7" xfId="3626"/>
    <cellStyle name="ColHeader 3 6 3 7 2" xfId="31953"/>
    <cellStyle name="ColHeader 3 6 3 8" xfId="3627"/>
    <cellStyle name="ColHeader 3 6 3 8 2" xfId="31954"/>
    <cellStyle name="ColHeader 3 6 3 9" xfId="3628"/>
    <cellStyle name="ColHeader 3 6 3 9 2" xfId="31955"/>
    <cellStyle name="ColHeader 3 6 4" xfId="3629"/>
    <cellStyle name="ColHeader 3 6 4 10" xfId="3630"/>
    <cellStyle name="ColHeader 3 6 4 10 2" xfId="31957"/>
    <cellStyle name="ColHeader 3 6 4 11" xfId="31956"/>
    <cellStyle name="ColHeader 3 6 4 2" xfId="3631"/>
    <cellStyle name="ColHeader 3 6 4 2 2" xfId="31958"/>
    <cellStyle name="ColHeader 3 6 4 3" xfId="3632"/>
    <cellStyle name="ColHeader 3 6 4 3 2" xfId="31959"/>
    <cellStyle name="ColHeader 3 6 4 4" xfId="3633"/>
    <cellStyle name="ColHeader 3 6 4 4 2" xfId="31960"/>
    <cellStyle name="ColHeader 3 6 4 5" xfId="3634"/>
    <cellStyle name="ColHeader 3 6 4 5 2" xfId="31961"/>
    <cellStyle name="ColHeader 3 6 4 6" xfId="3635"/>
    <cellStyle name="ColHeader 3 6 4 6 2" xfId="31962"/>
    <cellStyle name="ColHeader 3 6 4 7" xfId="3636"/>
    <cellStyle name="ColHeader 3 6 4 7 2" xfId="31963"/>
    <cellStyle name="ColHeader 3 6 4 8" xfId="3637"/>
    <cellStyle name="ColHeader 3 6 4 8 2" xfId="31964"/>
    <cellStyle name="ColHeader 3 6 4 9" xfId="3638"/>
    <cellStyle name="ColHeader 3 6 4 9 2" xfId="31965"/>
    <cellStyle name="ColHeader 3 6 5" xfId="3639"/>
    <cellStyle name="ColHeader 3 6 5 10" xfId="3640"/>
    <cellStyle name="ColHeader 3 6 5 10 2" xfId="31967"/>
    <cellStyle name="ColHeader 3 6 5 11" xfId="31966"/>
    <cellStyle name="ColHeader 3 6 5 2" xfId="3641"/>
    <cellStyle name="ColHeader 3 6 5 2 2" xfId="31968"/>
    <cellStyle name="ColHeader 3 6 5 3" xfId="3642"/>
    <cellStyle name="ColHeader 3 6 5 3 2" xfId="31969"/>
    <cellStyle name="ColHeader 3 6 5 4" xfId="3643"/>
    <cellStyle name="ColHeader 3 6 5 4 2" xfId="31970"/>
    <cellStyle name="ColHeader 3 6 5 5" xfId="3644"/>
    <cellStyle name="ColHeader 3 6 5 5 2" xfId="31971"/>
    <cellStyle name="ColHeader 3 6 5 6" xfId="3645"/>
    <cellStyle name="ColHeader 3 6 5 6 2" xfId="31972"/>
    <cellStyle name="ColHeader 3 6 5 7" xfId="3646"/>
    <cellStyle name="ColHeader 3 6 5 7 2" xfId="31973"/>
    <cellStyle name="ColHeader 3 6 5 8" xfId="3647"/>
    <cellStyle name="ColHeader 3 6 5 8 2" xfId="31974"/>
    <cellStyle name="ColHeader 3 6 5 9" xfId="3648"/>
    <cellStyle name="ColHeader 3 6 5 9 2" xfId="31975"/>
    <cellStyle name="ColHeader 3 6 6" xfId="3649"/>
    <cellStyle name="ColHeader 3 6 6 2" xfId="31976"/>
    <cellStyle name="ColHeader 3 6 7" xfId="3650"/>
    <cellStyle name="ColHeader 3 6 7 2" xfId="31977"/>
    <cellStyle name="ColHeader 3 6 8" xfId="3651"/>
    <cellStyle name="ColHeader 3 6 8 2" xfId="31978"/>
    <cellStyle name="ColHeader 3 6 9" xfId="3652"/>
    <cellStyle name="ColHeader 3 6 9 2" xfId="31979"/>
    <cellStyle name="ColHeader 3 7" xfId="1200"/>
    <cellStyle name="ColHeader 3 7 10" xfId="3653"/>
    <cellStyle name="ColHeader 3 7 10 2" xfId="31980"/>
    <cellStyle name="ColHeader 3 7 11" xfId="29531"/>
    <cellStyle name="ColHeader 3 7 2" xfId="3654"/>
    <cellStyle name="ColHeader 3 7 2 10" xfId="3655"/>
    <cellStyle name="ColHeader 3 7 2 10 2" xfId="31982"/>
    <cellStyle name="ColHeader 3 7 2 11" xfId="31981"/>
    <cellStyle name="ColHeader 3 7 2 2" xfId="3656"/>
    <cellStyle name="ColHeader 3 7 2 2 2" xfId="31983"/>
    <cellStyle name="ColHeader 3 7 2 3" xfId="3657"/>
    <cellStyle name="ColHeader 3 7 2 3 2" xfId="31984"/>
    <cellStyle name="ColHeader 3 7 2 4" xfId="3658"/>
    <cellStyle name="ColHeader 3 7 2 4 2" xfId="31985"/>
    <cellStyle name="ColHeader 3 7 2 5" xfId="3659"/>
    <cellStyle name="ColHeader 3 7 2 5 2" xfId="31986"/>
    <cellStyle name="ColHeader 3 7 2 6" xfId="3660"/>
    <cellStyle name="ColHeader 3 7 2 6 2" xfId="31987"/>
    <cellStyle name="ColHeader 3 7 2 7" xfId="3661"/>
    <cellStyle name="ColHeader 3 7 2 7 2" xfId="31988"/>
    <cellStyle name="ColHeader 3 7 2 8" xfId="3662"/>
    <cellStyle name="ColHeader 3 7 2 8 2" xfId="31989"/>
    <cellStyle name="ColHeader 3 7 2 9" xfId="3663"/>
    <cellStyle name="ColHeader 3 7 2 9 2" xfId="31990"/>
    <cellStyle name="ColHeader 3 7 3" xfId="3664"/>
    <cellStyle name="ColHeader 3 7 3 10" xfId="3665"/>
    <cellStyle name="ColHeader 3 7 3 10 2" xfId="31992"/>
    <cellStyle name="ColHeader 3 7 3 11" xfId="31991"/>
    <cellStyle name="ColHeader 3 7 3 2" xfId="3666"/>
    <cellStyle name="ColHeader 3 7 3 2 2" xfId="31993"/>
    <cellStyle name="ColHeader 3 7 3 3" xfId="3667"/>
    <cellStyle name="ColHeader 3 7 3 3 2" xfId="31994"/>
    <cellStyle name="ColHeader 3 7 3 4" xfId="3668"/>
    <cellStyle name="ColHeader 3 7 3 4 2" xfId="31995"/>
    <cellStyle name="ColHeader 3 7 3 5" xfId="3669"/>
    <cellStyle name="ColHeader 3 7 3 5 2" xfId="31996"/>
    <cellStyle name="ColHeader 3 7 3 6" xfId="3670"/>
    <cellStyle name="ColHeader 3 7 3 6 2" xfId="31997"/>
    <cellStyle name="ColHeader 3 7 3 7" xfId="3671"/>
    <cellStyle name="ColHeader 3 7 3 7 2" xfId="31998"/>
    <cellStyle name="ColHeader 3 7 3 8" xfId="3672"/>
    <cellStyle name="ColHeader 3 7 3 8 2" xfId="31999"/>
    <cellStyle name="ColHeader 3 7 3 9" xfId="3673"/>
    <cellStyle name="ColHeader 3 7 3 9 2" xfId="32000"/>
    <cellStyle name="ColHeader 3 7 4" xfId="3674"/>
    <cellStyle name="ColHeader 3 7 4 2" xfId="32001"/>
    <cellStyle name="ColHeader 3 7 5" xfId="3675"/>
    <cellStyle name="ColHeader 3 7 5 2" xfId="32002"/>
    <cellStyle name="ColHeader 3 7 6" xfId="3676"/>
    <cellStyle name="ColHeader 3 7 6 2" xfId="32003"/>
    <cellStyle name="ColHeader 3 7 7" xfId="3677"/>
    <cellStyle name="ColHeader 3 7 7 2" xfId="32004"/>
    <cellStyle name="ColHeader 3 7 8" xfId="3678"/>
    <cellStyle name="ColHeader 3 7 8 2" xfId="32005"/>
    <cellStyle name="ColHeader 3 7 9" xfId="3679"/>
    <cellStyle name="ColHeader 3 7 9 2" xfId="32006"/>
    <cellStyle name="ColHeader 3 8" xfId="1348"/>
    <cellStyle name="ColHeader 3 8 10" xfId="3680"/>
    <cellStyle name="ColHeader 3 8 10 2" xfId="32007"/>
    <cellStyle name="ColHeader 3 8 11" xfId="29679"/>
    <cellStyle name="ColHeader 3 8 2" xfId="3681"/>
    <cellStyle name="ColHeader 3 8 2 10" xfId="3682"/>
    <cellStyle name="ColHeader 3 8 2 10 2" xfId="32009"/>
    <cellStyle name="ColHeader 3 8 2 11" xfId="32008"/>
    <cellStyle name="ColHeader 3 8 2 2" xfId="3683"/>
    <cellStyle name="ColHeader 3 8 2 2 2" xfId="32010"/>
    <cellStyle name="ColHeader 3 8 2 3" xfId="3684"/>
    <cellStyle name="ColHeader 3 8 2 3 2" xfId="32011"/>
    <cellStyle name="ColHeader 3 8 2 4" xfId="3685"/>
    <cellStyle name="ColHeader 3 8 2 4 2" xfId="32012"/>
    <cellStyle name="ColHeader 3 8 2 5" xfId="3686"/>
    <cellStyle name="ColHeader 3 8 2 5 2" xfId="32013"/>
    <cellStyle name="ColHeader 3 8 2 6" xfId="3687"/>
    <cellStyle name="ColHeader 3 8 2 6 2" xfId="32014"/>
    <cellStyle name="ColHeader 3 8 2 7" xfId="3688"/>
    <cellStyle name="ColHeader 3 8 2 7 2" xfId="32015"/>
    <cellStyle name="ColHeader 3 8 2 8" xfId="3689"/>
    <cellStyle name="ColHeader 3 8 2 8 2" xfId="32016"/>
    <cellStyle name="ColHeader 3 8 2 9" xfId="3690"/>
    <cellStyle name="ColHeader 3 8 2 9 2" xfId="32017"/>
    <cellStyle name="ColHeader 3 8 3" xfId="3691"/>
    <cellStyle name="ColHeader 3 8 3 10" xfId="3692"/>
    <cellStyle name="ColHeader 3 8 3 10 2" xfId="32019"/>
    <cellStyle name="ColHeader 3 8 3 11" xfId="32018"/>
    <cellStyle name="ColHeader 3 8 3 2" xfId="3693"/>
    <cellStyle name="ColHeader 3 8 3 2 2" xfId="32020"/>
    <cellStyle name="ColHeader 3 8 3 3" xfId="3694"/>
    <cellStyle name="ColHeader 3 8 3 3 2" xfId="32021"/>
    <cellStyle name="ColHeader 3 8 3 4" xfId="3695"/>
    <cellStyle name="ColHeader 3 8 3 4 2" xfId="32022"/>
    <cellStyle name="ColHeader 3 8 3 5" xfId="3696"/>
    <cellStyle name="ColHeader 3 8 3 5 2" xfId="32023"/>
    <cellStyle name="ColHeader 3 8 3 6" xfId="3697"/>
    <cellStyle name="ColHeader 3 8 3 6 2" xfId="32024"/>
    <cellStyle name="ColHeader 3 8 3 7" xfId="3698"/>
    <cellStyle name="ColHeader 3 8 3 7 2" xfId="32025"/>
    <cellStyle name="ColHeader 3 8 3 8" xfId="3699"/>
    <cellStyle name="ColHeader 3 8 3 8 2" xfId="32026"/>
    <cellStyle name="ColHeader 3 8 3 9" xfId="3700"/>
    <cellStyle name="ColHeader 3 8 3 9 2" xfId="32027"/>
    <cellStyle name="ColHeader 3 8 4" xfId="3701"/>
    <cellStyle name="ColHeader 3 8 4 2" xfId="32028"/>
    <cellStyle name="ColHeader 3 8 5" xfId="3702"/>
    <cellStyle name="ColHeader 3 8 5 2" xfId="32029"/>
    <cellStyle name="ColHeader 3 8 6" xfId="3703"/>
    <cellStyle name="ColHeader 3 8 6 2" xfId="32030"/>
    <cellStyle name="ColHeader 3 8 7" xfId="3704"/>
    <cellStyle name="ColHeader 3 8 7 2" xfId="32031"/>
    <cellStyle name="ColHeader 3 8 8" xfId="3705"/>
    <cellStyle name="ColHeader 3 8 8 2" xfId="32032"/>
    <cellStyle name="ColHeader 3 8 9" xfId="3706"/>
    <cellStyle name="ColHeader 3 8 9 2" xfId="32033"/>
    <cellStyle name="ColHeader 3 9" xfId="1416"/>
    <cellStyle name="ColHeader 3 9 10" xfId="3707"/>
    <cellStyle name="ColHeader 3 9 10 2" xfId="32034"/>
    <cellStyle name="ColHeader 3 9 11" xfId="29747"/>
    <cellStyle name="ColHeader 3 9 2" xfId="3708"/>
    <cellStyle name="ColHeader 3 9 2 2" xfId="32035"/>
    <cellStyle name="ColHeader 3 9 3" xfId="3709"/>
    <cellStyle name="ColHeader 3 9 3 2" xfId="32036"/>
    <cellStyle name="ColHeader 3 9 4" xfId="3710"/>
    <cellStyle name="ColHeader 3 9 4 2" xfId="32037"/>
    <cellStyle name="ColHeader 3 9 5" xfId="3711"/>
    <cellStyle name="ColHeader 3 9 5 2" xfId="32038"/>
    <cellStyle name="ColHeader 3 9 6" xfId="3712"/>
    <cellStyle name="ColHeader 3 9 6 2" xfId="32039"/>
    <cellStyle name="ColHeader 3 9 7" xfId="3713"/>
    <cellStyle name="ColHeader 3 9 7 2" xfId="32040"/>
    <cellStyle name="ColHeader 3 9 8" xfId="3714"/>
    <cellStyle name="ColHeader 3 9 8 2" xfId="32041"/>
    <cellStyle name="ColHeader 3 9 9" xfId="3715"/>
    <cellStyle name="ColHeader 3 9 9 2" xfId="32042"/>
    <cellStyle name="ColHeader 4" xfId="316"/>
    <cellStyle name="ColHeader 4 10" xfId="3716"/>
    <cellStyle name="ColHeader 4 10 10" xfId="3717"/>
    <cellStyle name="ColHeader 4 10 10 2" xfId="32044"/>
    <cellStyle name="ColHeader 4 10 11" xfId="32043"/>
    <cellStyle name="ColHeader 4 10 2" xfId="3718"/>
    <cellStyle name="ColHeader 4 10 2 2" xfId="32045"/>
    <cellStyle name="ColHeader 4 10 3" xfId="3719"/>
    <cellStyle name="ColHeader 4 10 3 2" xfId="32046"/>
    <cellStyle name="ColHeader 4 10 4" xfId="3720"/>
    <cellStyle name="ColHeader 4 10 4 2" xfId="32047"/>
    <cellStyle name="ColHeader 4 10 5" xfId="3721"/>
    <cellStyle name="ColHeader 4 10 5 2" xfId="32048"/>
    <cellStyle name="ColHeader 4 10 6" xfId="3722"/>
    <cellStyle name="ColHeader 4 10 6 2" xfId="32049"/>
    <cellStyle name="ColHeader 4 10 7" xfId="3723"/>
    <cellStyle name="ColHeader 4 10 7 2" xfId="32050"/>
    <cellStyle name="ColHeader 4 10 8" xfId="3724"/>
    <cellStyle name="ColHeader 4 10 8 2" xfId="32051"/>
    <cellStyle name="ColHeader 4 10 9" xfId="3725"/>
    <cellStyle name="ColHeader 4 10 9 2" xfId="32052"/>
    <cellStyle name="ColHeader 4 11" xfId="3726"/>
    <cellStyle name="ColHeader 4 11 2" xfId="32053"/>
    <cellStyle name="ColHeader 4 12" xfId="3727"/>
    <cellStyle name="ColHeader 4 12 2" xfId="32054"/>
    <cellStyle name="ColHeader 4 13" xfId="3728"/>
    <cellStyle name="ColHeader 4 13 2" xfId="32055"/>
    <cellStyle name="ColHeader 4 14" xfId="3729"/>
    <cellStyle name="ColHeader 4 14 2" xfId="32056"/>
    <cellStyle name="ColHeader 4 15" xfId="3730"/>
    <cellStyle name="ColHeader 4 15 2" xfId="32057"/>
    <cellStyle name="ColHeader 4 16" xfId="3731"/>
    <cellStyle name="ColHeader 4 16 2" xfId="32058"/>
    <cellStyle name="ColHeader 4 17" xfId="3732"/>
    <cellStyle name="ColHeader 4 17 2" xfId="32059"/>
    <cellStyle name="ColHeader 4 18" xfId="3733"/>
    <cellStyle name="ColHeader 4 18 2" xfId="32060"/>
    <cellStyle name="ColHeader 4 19" xfId="28665"/>
    <cellStyle name="ColHeader 4 2" xfId="628"/>
    <cellStyle name="ColHeader 4 2 10" xfId="3734"/>
    <cellStyle name="ColHeader 4 2 10 2" xfId="32061"/>
    <cellStyle name="ColHeader 4 2 11" xfId="3735"/>
    <cellStyle name="ColHeader 4 2 11 2" xfId="32062"/>
    <cellStyle name="ColHeader 4 2 12" xfId="3736"/>
    <cellStyle name="ColHeader 4 2 12 2" xfId="32063"/>
    <cellStyle name="ColHeader 4 2 13" xfId="3737"/>
    <cellStyle name="ColHeader 4 2 13 2" xfId="32064"/>
    <cellStyle name="ColHeader 4 2 14" xfId="3738"/>
    <cellStyle name="ColHeader 4 2 14 2" xfId="32065"/>
    <cellStyle name="ColHeader 4 2 15" xfId="28959"/>
    <cellStyle name="ColHeader 4 2 2" xfId="521"/>
    <cellStyle name="ColHeader 4 2 2 10" xfId="3739"/>
    <cellStyle name="ColHeader 4 2 2 10 2" xfId="32066"/>
    <cellStyle name="ColHeader 4 2 2 11" xfId="28860"/>
    <cellStyle name="ColHeader 4 2 2 2" xfId="3740"/>
    <cellStyle name="ColHeader 4 2 2 2 10" xfId="3741"/>
    <cellStyle name="ColHeader 4 2 2 2 10 2" xfId="32068"/>
    <cellStyle name="ColHeader 4 2 2 2 11" xfId="32067"/>
    <cellStyle name="ColHeader 4 2 2 2 2" xfId="3742"/>
    <cellStyle name="ColHeader 4 2 2 2 2 2" xfId="32069"/>
    <cellStyle name="ColHeader 4 2 2 2 3" xfId="3743"/>
    <cellStyle name="ColHeader 4 2 2 2 3 2" xfId="32070"/>
    <cellStyle name="ColHeader 4 2 2 2 4" xfId="3744"/>
    <cellStyle name="ColHeader 4 2 2 2 4 2" xfId="32071"/>
    <cellStyle name="ColHeader 4 2 2 2 5" xfId="3745"/>
    <cellStyle name="ColHeader 4 2 2 2 5 2" xfId="32072"/>
    <cellStyle name="ColHeader 4 2 2 2 6" xfId="3746"/>
    <cellStyle name="ColHeader 4 2 2 2 6 2" xfId="32073"/>
    <cellStyle name="ColHeader 4 2 2 2 7" xfId="3747"/>
    <cellStyle name="ColHeader 4 2 2 2 7 2" xfId="32074"/>
    <cellStyle name="ColHeader 4 2 2 2 8" xfId="3748"/>
    <cellStyle name="ColHeader 4 2 2 2 8 2" xfId="32075"/>
    <cellStyle name="ColHeader 4 2 2 2 9" xfId="3749"/>
    <cellStyle name="ColHeader 4 2 2 2 9 2" xfId="32076"/>
    <cellStyle name="ColHeader 4 2 2 3" xfId="3750"/>
    <cellStyle name="ColHeader 4 2 2 3 10" xfId="3751"/>
    <cellStyle name="ColHeader 4 2 2 3 10 2" xfId="32078"/>
    <cellStyle name="ColHeader 4 2 2 3 11" xfId="32077"/>
    <cellStyle name="ColHeader 4 2 2 3 2" xfId="3752"/>
    <cellStyle name="ColHeader 4 2 2 3 2 2" xfId="32079"/>
    <cellStyle name="ColHeader 4 2 2 3 3" xfId="3753"/>
    <cellStyle name="ColHeader 4 2 2 3 3 2" xfId="32080"/>
    <cellStyle name="ColHeader 4 2 2 3 4" xfId="3754"/>
    <cellStyle name="ColHeader 4 2 2 3 4 2" xfId="32081"/>
    <cellStyle name="ColHeader 4 2 2 3 5" xfId="3755"/>
    <cellStyle name="ColHeader 4 2 2 3 5 2" xfId="32082"/>
    <cellStyle name="ColHeader 4 2 2 3 6" xfId="3756"/>
    <cellStyle name="ColHeader 4 2 2 3 6 2" xfId="32083"/>
    <cellStyle name="ColHeader 4 2 2 3 7" xfId="3757"/>
    <cellStyle name="ColHeader 4 2 2 3 7 2" xfId="32084"/>
    <cellStyle name="ColHeader 4 2 2 3 8" xfId="3758"/>
    <cellStyle name="ColHeader 4 2 2 3 8 2" xfId="32085"/>
    <cellStyle name="ColHeader 4 2 2 3 9" xfId="3759"/>
    <cellStyle name="ColHeader 4 2 2 3 9 2" xfId="32086"/>
    <cellStyle name="ColHeader 4 2 2 4" xfId="3760"/>
    <cellStyle name="ColHeader 4 2 2 4 2" xfId="32087"/>
    <cellStyle name="ColHeader 4 2 2 5" xfId="3761"/>
    <cellStyle name="ColHeader 4 2 2 5 2" xfId="32088"/>
    <cellStyle name="ColHeader 4 2 2 6" xfId="3762"/>
    <cellStyle name="ColHeader 4 2 2 6 2" xfId="32089"/>
    <cellStyle name="ColHeader 4 2 2 7" xfId="3763"/>
    <cellStyle name="ColHeader 4 2 2 7 2" xfId="32090"/>
    <cellStyle name="ColHeader 4 2 2 8" xfId="3764"/>
    <cellStyle name="ColHeader 4 2 2 8 2" xfId="32091"/>
    <cellStyle name="ColHeader 4 2 2 9" xfId="3765"/>
    <cellStyle name="ColHeader 4 2 2 9 2" xfId="32092"/>
    <cellStyle name="ColHeader 4 2 3" xfId="3766"/>
    <cellStyle name="ColHeader 4 2 3 10" xfId="3767"/>
    <cellStyle name="ColHeader 4 2 3 10 2" xfId="32094"/>
    <cellStyle name="ColHeader 4 2 3 11" xfId="32093"/>
    <cellStyle name="ColHeader 4 2 3 2" xfId="3768"/>
    <cellStyle name="ColHeader 4 2 3 2 10" xfId="3769"/>
    <cellStyle name="ColHeader 4 2 3 2 10 2" xfId="32096"/>
    <cellStyle name="ColHeader 4 2 3 2 11" xfId="32095"/>
    <cellStyle name="ColHeader 4 2 3 2 2" xfId="3770"/>
    <cellStyle name="ColHeader 4 2 3 2 2 2" xfId="32097"/>
    <cellStyle name="ColHeader 4 2 3 2 3" xfId="3771"/>
    <cellStyle name="ColHeader 4 2 3 2 3 2" xfId="32098"/>
    <cellStyle name="ColHeader 4 2 3 2 4" xfId="3772"/>
    <cellStyle name="ColHeader 4 2 3 2 4 2" xfId="32099"/>
    <cellStyle name="ColHeader 4 2 3 2 5" xfId="3773"/>
    <cellStyle name="ColHeader 4 2 3 2 5 2" xfId="32100"/>
    <cellStyle name="ColHeader 4 2 3 2 6" xfId="3774"/>
    <cellStyle name="ColHeader 4 2 3 2 6 2" xfId="32101"/>
    <cellStyle name="ColHeader 4 2 3 2 7" xfId="3775"/>
    <cellStyle name="ColHeader 4 2 3 2 7 2" xfId="32102"/>
    <cellStyle name="ColHeader 4 2 3 2 8" xfId="3776"/>
    <cellStyle name="ColHeader 4 2 3 2 8 2" xfId="32103"/>
    <cellStyle name="ColHeader 4 2 3 2 9" xfId="3777"/>
    <cellStyle name="ColHeader 4 2 3 2 9 2" xfId="32104"/>
    <cellStyle name="ColHeader 4 2 3 3" xfId="3778"/>
    <cellStyle name="ColHeader 4 2 3 3 10" xfId="3779"/>
    <cellStyle name="ColHeader 4 2 3 3 10 2" xfId="32106"/>
    <cellStyle name="ColHeader 4 2 3 3 11" xfId="32105"/>
    <cellStyle name="ColHeader 4 2 3 3 2" xfId="3780"/>
    <cellStyle name="ColHeader 4 2 3 3 2 2" xfId="32107"/>
    <cellStyle name="ColHeader 4 2 3 3 3" xfId="3781"/>
    <cellStyle name="ColHeader 4 2 3 3 3 2" xfId="32108"/>
    <cellStyle name="ColHeader 4 2 3 3 4" xfId="3782"/>
    <cellStyle name="ColHeader 4 2 3 3 4 2" xfId="32109"/>
    <cellStyle name="ColHeader 4 2 3 3 5" xfId="3783"/>
    <cellStyle name="ColHeader 4 2 3 3 5 2" xfId="32110"/>
    <cellStyle name="ColHeader 4 2 3 3 6" xfId="3784"/>
    <cellStyle name="ColHeader 4 2 3 3 6 2" xfId="32111"/>
    <cellStyle name="ColHeader 4 2 3 3 7" xfId="3785"/>
    <cellStyle name="ColHeader 4 2 3 3 7 2" xfId="32112"/>
    <cellStyle name="ColHeader 4 2 3 3 8" xfId="3786"/>
    <cellStyle name="ColHeader 4 2 3 3 8 2" xfId="32113"/>
    <cellStyle name="ColHeader 4 2 3 3 9" xfId="3787"/>
    <cellStyle name="ColHeader 4 2 3 3 9 2" xfId="32114"/>
    <cellStyle name="ColHeader 4 2 3 4" xfId="3788"/>
    <cellStyle name="ColHeader 4 2 3 4 2" xfId="32115"/>
    <cellStyle name="ColHeader 4 2 3 5" xfId="3789"/>
    <cellStyle name="ColHeader 4 2 3 5 2" xfId="32116"/>
    <cellStyle name="ColHeader 4 2 3 6" xfId="3790"/>
    <cellStyle name="ColHeader 4 2 3 6 2" xfId="32117"/>
    <cellStyle name="ColHeader 4 2 3 7" xfId="3791"/>
    <cellStyle name="ColHeader 4 2 3 7 2" xfId="32118"/>
    <cellStyle name="ColHeader 4 2 3 8" xfId="3792"/>
    <cellStyle name="ColHeader 4 2 3 8 2" xfId="32119"/>
    <cellStyle name="ColHeader 4 2 3 9" xfId="3793"/>
    <cellStyle name="ColHeader 4 2 3 9 2" xfId="32120"/>
    <cellStyle name="ColHeader 4 2 4" xfId="3794"/>
    <cellStyle name="ColHeader 4 2 4 10" xfId="3795"/>
    <cellStyle name="ColHeader 4 2 4 10 2" xfId="32122"/>
    <cellStyle name="ColHeader 4 2 4 11" xfId="32121"/>
    <cellStyle name="ColHeader 4 2 4 2" xfId="3796"/>
    <cellStyle name="ColHeader 4 2 4 2 2" xfId="32123"/>
    <cellStyle name="ColHeader 4 2 4 3" xfId="3797"/>
    <cellStyle name="ColHeader 4 2 4 3 2" xfId="32124"/>
    <cellStyle name="ColHeader 4 2 4 4" xfId="3798"/>
    <cellStyle name="ColHeader 4 2 4 4 2" xfId="32125"/>
    <cellStyle name="ColHeader 4 2 4 5" xfId="3799"/>
    <cellStyle name="ColHeader 4 2 4 5 2" xfId="32126"/>
    <cellStyle name="ColHeader 4 2 4 6" xfId="3800"/>
    <cellStyle name="ColHeader 4 2 4 6 2" xfId="32127"/>
    <cellStyle name="ColHeader 4 2 4 7" xfId="3801"/>
    <cellStyle name="ColHeader 4 2 4 7 2" xfId="32128"/>
    <cellStyle name="ColHeader 4 2 4 8" xfId="3802"/>
    <cellStyle name="ColHeader 4 2 4 8 2" xfId="32129"/>
    <cellStyle name="ColHeader 4 2 4 9" xfId="3803"/>
    <cellStyle name="ColHeader 4 2 4 9 2" xfId="32130"/>
    <cellStyle name="ColHeader 4 2 5" xfId="3804"/>
    <cellStyle name="ColHeader 4 2 5 10" xfId="3805"/>
    <cellStyle name="ColHeader 4 2 5 10 2" xfId="32132"/>
    <cellStyle name="ColHeader 4 2 5 11" xfId="32131"/>
    <cellStyle name="ColHeader 4 2 5 2" xfId="3806"/>
    <cellStyle name="ColHeader 4 2 5 2 2" xfId="32133"/>
    <cellStyle name="ColHeader 4 2 5 3" xfId="3807"/>
    <cellStyle name="ColHeader 4 2 5 3 2" xfId="32134"/>
    <cellStyle name="ColHeader 4 2 5 4" xfId="3808"/>
    <cellStyle name="ColHeader 4 2 5 4 2" xfId="32135"/>
    <cellStyle name="ColHeader 4 2 5 5" xfId="3809"/>
    <cellStyle name="ColHeader 4 2 5 5 2" xfId="32136"/>
    <cellStyle name="ColHeader 4 2 5 6" xfId="3810"/>
    <cellStyle name="ColHeader 4 2 5 6 2" xfId="32137"/>
    <cellStyle name="ColHeader 4 2 5 7" xfId="3811"/>
    <cellStyle name="ColHeader 4 2 5 7 2" xfId="32138"/>
    <cellStyle name="ColHeader 4 2 5 8" xfId="3812"/>
    <cellStyle name="ColHeader 4 2 5 8 2" xfId="32139"/>
    <cellStyle name="ColHeader 4 2 5 9" xfId="3813"/>
    <cellStyle name="ColHeader 4 2 5 9 2" xfId="32140"/>
    <cellStyle name="ColHeader 4 2 6" xfId="3814"/>
    <cellStyle name="ColHeader 4 2 6 2" xfId="32141"/>
    <cellStyle name="ColHeader 4 2 7" xfId="3815"/>
    <cellStyle name="ColHeader 4 2 7 2" xfId="32142"/>
    <cellStyle name="ColHeader 4 2 8" xfId="3816"/>
    <cellStyle name="ColHeader 4 2 8 2" xfId="32143"/>
    <cellStyle name="ColHeader 4 2 9" xfId="3817"/>
    <cellStyle name="ColHeader 4 2 9 2" xfId="32144"/>
    <cellStyle name="ColHeader 4 3" xfId="459"/>
    <cellStyle name="ColHeader 4 3 10" xfId="3818"/>
    <cellStyle name="ColHeader 4 3 10 2" xfId="32145"/>
    <cellStyle name="ColHeader 4 3 11" xfId="3819"/>
    <cellStyle name="ColHeader 4 3 11 2" xfId="32146"/>
    <cellStyle name="ColHeader 4 3 12" xfId="3820"/>
    <cellStyle name="ColHeader 4 3 12 2" xfId="32147"/>
    <cellStyle name="ColHeader 4 3 13" xfId="3821"/>
    <cellStyle name="ColHeader 4 3 13 2" xfId="32148"/>
    <cellStyle name="ColHeader 4 3 14" xfId="3822"/>
    <cellStyle name="ColHeader 4 3 14 2" xfId="32149"/>
    <cellStyle name="ColHeader 4 3 15" xfId="28800"/>
    <cellStyle name="ColHeader 4 3 2" xfId="3823"/>
    <cellStyle name="ColHeader 4 3 2 10" xfId="3824"/>
    <cellStyle name="ColHeader 4 3 2 10 2" xfId="32151"/>
    <cellStyle name="ColHeader 4 3 2 11" xfId="32150"/>
    <cellStyle name="ColHeader 4 3 2 2" xfId="3825"/>
    <cellStyle name="ColHeader 4 3 2 2 10" xfId="3826"/>
    <cellStyle name="ColHeader 4 3 2 2 10 2" xfId="32153"/>
    <cellStyle name="ColHeader 4 3 2 2 11" xfId="32152"/>
    <cellStyle name="ColHeader 4 3 2 2 2" xfId="3827"/>
    <cellStyle name="ColHeader 4 3 2 2 2 2" xfId="32154"/>
    <cellStyle name="ColHeader 4 3 2 2 3" xfId="3828"/>
    <cellStyle name="ColHeader 4 3 2 2 3 2" xfId="32155"/>
    <cellStyle name="ColHeader 4 3 2 2 4" xfId="3829"/>
    <cellStyle name="ColHeader 4 3 2 2 4 2" xfId="32156"/>
    <cellStyle name="ColHeader 4 3 2 2 5" xfId="3830"/>
    <cellStyle name="ColHeader 4 3 2 2 5 2" xfId="32157"/>
    <cellStyle name="ColHeader 4 3 2 2 6" xfId="3831"/>
    <cellStyle name="ColHeader 4 3 2 2 6 2" xfId="32158"/>
    <cellStyle name="ColHeader 4 3 2 2 7" xfId="3832"/>
    <cellStyle name="ColHeader 4 3 2 2 7 2" xfId="32159"/>
    <cellStyle name="ColHeader 4 3 2 2 8" xfId="3833"/>
    <cellStyle name="ColHeader 4 3 2 2 8 2" xfId="32160"/>
    <cellStyle name="ColHeader 4 3 2 2 9" xfId="3834"/>
    <cellStyle name="ColHeader 4 3 2 2 9 2" xfId="32161"/>
    <cellStyle name="ColHeader 4 3 2 3" xfId="3835"/>
    <cellStyle name="ColHeader 4 3 2 3 10" xfId="3836"/>
    <cellStyle name="ColHeader 4 3 2 3 10 2" xfId="32163"/>
    <cellStyle name="ColHeader 4 3 2 3 11" xfId="32162"/>
    <cellStyle name="ColHeader 4 3 2 3 2" xfId="3837"/>
    <cellStyle name="ColHeader 4 3 2 3 2 2" xfId="32164"/>
    <cellStyle name="ColHeader 4 3 2 3 3" xfId="3838"/>
    <cellStyle name="ColHeader 4 3 2 3 3 2" xfId="32165"/>
    <cellStyle name="ColHeader 4 3 2 3 4" xfId="3839"/>
    <cellStyle name="ColHeader 4 3 2 3 4 2" xfId="32166"/>
    <cellStyle name="ColHeader 4 3 2 3 5" xfId="3840"/>
    <cellStyle name="ColHeader 4 3 2 3 5 2" xfId="32167"/>
    <cellStyle name="ColHeader 4 3 2 3 6" xfId="3841"/>
    <cellStyle name="ColHeader 4 3 2 3 6 2" xfId="32168"/>
    <cellStyle name="ColHeader 4 3 2 3 7" xfId="3842"/>
    <cellStyle name="ColHeader 4 3 2 3 7 2" xfId="32169"/>
    <cellStyle name="ColHeader 4 3 2 3 8" xfId="3843"/>
    <cellStyle name="ColHeader 4 3 2 3 8 2" xfId="32170"/>
    <cellStyle name="ColHeader 4 3 2 3 9" xfId="3844"/>
    <cellStyle name="ColHeader 4 3 2 3 9 2" xfId="32171"/>
    <cellStyle name="ColHeader 4 3 2 4" xfId="3845"/>
    <cellStyle name="ColHeader 4 3 2 4 2" xfId="32172"/>
    <cellStyle name="ColHeader 4 3 2 5" xfId="3846"/>
    <cellStyle name="ColHeader 4 3 2 5 2" xfId="32173"/>
    <cellStyle name="ColHeader 4 3 2 6" xfId="3847"/>
    <cellStyle name="ColHeader 4 3 2 6 2" xfId="32174"/>
    <cellStyle name="ColHeader 4 3 2 7" xfId="3848"/>
    <cellStyle name="ColHeader 4 3 2 7 2" xfId="32175"/>
    <cellStyle name="ColHeader 4 3 2 8" xfId="3849"/>
    <cellStyle name="ColHeader 4 3 2 8 2" xfId="32176"/>
    <cellStyle name="ColHeader 4 3 2 9" xfId="3850"/>
    <cellStyle name="ColHeader 4 3 2 9 2" xfId="32177"/>
    <cellStyle name="ColHeader 4 3 3" xfId="3851"/>
    <cellStyle name="ColHeader 4 3 3 10" xfId="3852"/>
    <cellStyle name="ColHeader 4 3 3 10 2" xfId="32179"/>
    <cellStyle name="ColHeader 4 3 3 11" xfId="32178"/>
    <cellStyle name="ColHeader 4 3 3 2" xfId="3853"/>
    <cellStyle name="ColHeader 4 3 3 2 10" xfId="3854"/>
    <cellStyle name="ColHeader 4 3 3 2 10 2" xfId="32181"/>
    <cellStyle name="ColHeader 4 3 3 2 11" xfId="32180"/>
    <cellStyle name="ColHeader 4 3 3 2 2" xfId="3855"/>
    <cellStyle name="ColHeader 4 3 3 2 2 2" xfId="32182"/>
    <cellStyle name="ColHeader 4 3 3 2 3" xfId="3856"/>
    <cellStyle name="ColHeader 4 3 3 2 3 2" xfId="32183"/>
    <cellStyle name="ColHeader 4 3 3 2 4" xfId="3857"/>
    <cellStyle name="ColHeader 4 3 3 2 4 2" xfId="32184"/>
    <cellStyle name="ColHeader 4 3 3 2 5" xfId="3858"/>
    <cellStyle name="ColHeader 4 3 3 2 5 2" xfId="32185"/>
    <cellStyle name="ColHeader 4 3 3 2 6" xfId="3859"/>
    <cellStyle name="ColHeader 4 3 3 2 6 2" xfId="32186"/>
    <cellStyle name="ColHeader 4 3 3 2 7" xfId="3860"/>
    <cellStyle name="ColHeader 4 3 3 2 7 2" xfId="32187"/>
    <cellStyle name="ColHeader 4 3 3 2 8" xfId="3861"/>
    <cellStyle name="ColHeader 4 3 3 2 8 2" xfId="32188"/>
    <cellStyle name="ColHeader 4 3 3 2 9" xfId="3862"/>
    <cellStyle name="ColHeader 4 3 3 2 9 2" xfId="32189"/>
    <cellStyle name="ColHeader 4 3 3 3" xfId="3863"/>
    <cellStyle name="ColHeader 4 3 3 3 10" xfId="3864"/>
    <cellStyle name="ColHeader 4 3 3 3 10 2" xfId="32191"/>
    <cellStyle name="ColHeader 4 3 3 3 11" xfId="32190"/>
    <cellStyle name="ColHeader 4 3 3 3 2" xfId="3865"/>
    <cellStyle name="ColHeader 4 3 3 3 2 2" xfId="32192"/>
    <cellStyle name="ColHeader 4 3 3 3 3" xfId="3866"/>
    <cellStyle name="ColHeader 4 3 3 3 3 2" xfId="32193"/>
    <cellStyle name="ColHeader 4 3 3 3 4" xfId="3867"/>
    <cellStyle name="ColHeader 4 3 3 3 4 2" xfId="32194"/>
    <cellStyle name="ColHeader 4 3 3 3 5" xfId="3868"/>
    <cellStyle name="ColHeader 4 3 3 3 5 2" xfId="32195"/>
    <cellStyle name="ColHeader 4 3 3 3 6" xfId="3869"/>
    <cellStyle name="ColHeader 4 3 3 3 6 2" xfId="32196"/>
    <cellStyle name="ColHeader 4 3 3 3 7" xfId="3870"/>
    <cellStyle name="ColHeader 4 3 3 3 7 2" xfId="32197"/>
    <cellStyle name="ColHeader 4 3 3 3 8" xfId="3871"/>
    <cellStyle name="ColHeader 4 3 3 3 8 2" xfId="32198"/>
    <cellStyle name="ColHeader 4 3 3 3 9" xfId="3872"/>
    <cellStyle name="ColHeader 4 3 3 3 9 2" xfId="32199"/>
    <cellStyle name="ColHeader 4 3 3 4" xfId="3873"/>
    <cellStyle name="ColHeader 4 3 3 4 2" xfId="32200"/>
    <cellStyle name="ColHeader 4 3 3 5" xfId="3874"/>
    <cellStyle name="ColHeader 4 3 3 5 2" xfId="32201"/>
    <cellStyle name="ColHeader 4 3 3 6" xfId="3875"/>
    <cellStyle name="ColHeader 4 3 3 6 2" xfId="32202"/>
    <cellStyle name="ColHeader 4 3 3 7" xfId="3876"/>
    <cellStyle name="ColHeader 4 3 3 7 2" xfId="32203"/>
    <cellStyle name="ColHeader 4 3 3 8" xfId="3877"/>
    <cellStyle name="ColHeader 4 3 3 8 2" xfId="32204"/>
    <cellStyle name="ColHeader 4 3 3 9" xfId="3878"/>
    <cellStyle name="ColHeader 4 3 3 9 2" xfId="32205"/>
    <cellStyle name="ColHeader 4 3 4" xfId="3879"/>
    <cellStyle name="ColHeader 4 3 4 10" xfId="3880"/>
    <cellStyle name="ColHeader 4 3 4 10 2" xfId="32207"/>
    <cellStyle name="ColHeader 4 3 4 11" xfId="32206"/>
    <cellStyle name="ColHeader 4 3 4 2" xfId="3881"/>
    <cellStyle name="ColHeader 4 3 4 2 2" xfId="32208"/>
    <cellStyle name="ColHeader 4 3 4 3" xfId="3882"/>
    <cellStyle name="ColHeader 4 3 4 3 2" xfId="32209"/>
    <cellStyle name="ColHeader 4 3 4 4" xfId="3883"/>
    <cellStyle name="ColHeader 4 3 4 4 2" xfId="32210"/>
    <cellStyle name="ColHeader 4 3 4 5" xfId="3884"/>
    <cellStyle name="ColHeader 4 3 4 5 2" xfId="32211"/>
    <cellStyle name="ColHeader 4 3 4 6" xfId="3885"/>
    <cellStyle name="ColHeader 4 3 4 6 2" xfId="32212"/>
    <cellStyle name="ColHeader 4 3 4 7" xfId="3886"/>
    <cellStyle name="ColHeader 4 3 4 7 2" xfId="32213"/>
    <cellStyle name="ColHeader 4 3 4 8" xfId="3887"/>
    <cellStyle name="ColHeader 4 3 4 8 2" xfId="32214"/>
    <cellStyle name="ColHeader 4 3 4 9" xfId="3888"/>
    <cellStyle name="ColHeader 4 3 4 9 2" xfId="32215"/>
    <cellStyle name="ColHeader 4 3 5" xfId="3889"/>
    <cellStyle name="ColHeader 4 3 5 10" xfId="3890"/>
    <cellStyle name="ColHeader 4 3 5 10 2" xfId="32217"/>
    <cellStyle name="ColHeader 4 3 5 11" xfId="32216"/>
    <cellStyle name="ColHeader 4 3 5 2" xfId="3891"/>
    <cellStyle name="ColHeader 4 3 5 2 2" xfId="32218"/>
    <cellStyle name="ColHeader 4 3 5 3" xfId="3892"/>
    <cellStyle name="ColHeader 4 3 5 3 2" xfId="32219"/>
    <cellStyle name="ColHeader 4 3 5 4" xfId="3893"/>
    <cellStyle name="ColHeader 4 3 5 4 2" xfId="32220"/>
    <cellStyle name="ColHeader 4 3 5 5" xfId="3894"/>
    <cellStyle name="ColHeader 4 3 5 5 2" xfId="32221"/>
    <cellStyle name="ColHeader 4 3 5 6" xfId="3895"/>
    <cellStyle name="ColHeader 4 3 5 6 2" xfId="32222"/>
    <cellStyle name="ColHeader 4 3 5 7" xfId="3896"/>
    <cellStyle name="ColHeader 4 3 5 7 2" xfId="32223"/>
    <cellStyle name="ColHeader 4 3 5 8" xfId="3897"/>
    <cellStyle name="ColHeader 4 3 5 8 2" xfId="32224"/>
    <cellStyle name="ColHeader 4 3 5 9" xfId="3898"/>
    <cellStyle name="ColHeader 4 3 5 9 2" xfId="32225"/>
    <cellStyle name="ColHeader 4 3 6" xfId="3899"/>
    <cellStyle name="ColHeader 4 3 6 2" xfId="32226"/>
    <cellStyle name="ColHeader 4 3 7" xfId="3900"/>
    <cellStyle name="ColHeader 4 3 7 2" xfId="32227"/>
    <cellStyle name="ColHeader 4 3 8" xfId="3901"/>
    <cellStyle name="ColHeader 4 3 8 2" xfId="32228"/>
    <cellStyle name="ColHeader 4 3 9" xfId="3902"/>
    <cellStyle name="ColHeader 4 3 9 2" xfId="32229"/>
    <cellStyle name="ColHeader 4 4" xfId="404"/>
    <cellStyle name="ColHeader 4 4 10" xfId="3903"/>
    <cellStyle name="ColHeader 4 4 10 2" xfId="32230"/>
    <cellStyle name="ColHeader 4 4 11" xfId="3904"/>
    <cellStyle name="ColHeader 4 4 11 2" xfId="32231"/>
    <cellStyle name="ColHeader 4 4 12" xfId="3905"/>
    <cellStyle name="ColHeader 4 4 12 2" xfId="32232"/>
    <cellStyle name="ColHeader 4 4 13" xfId="3906"/>
    <cellStyle name="ColHeader 4 4 13 2" xfId="32233"/>
    <cellStyle name="ColHeader 4 4 14" xfId="3907"/>
    <cellStyle name="ColHeader 4 4 14 2" xfId="32234"/>
    <cellStyle name="ColHeader 4 4 15" xfId="28745"/>
    <cellStyle name="ColHeader 4 4 2" xfId="3908"/>
    <cellStyle name="ColHeader 4 4 2 10" xfId="3909"/>
    <cellStyle name="ColHeader 4 4 2 10 2" xfId="32236"/>
    <cellStyle name="ColHeader 4 4 2 11" xfId="32235"/>
    <cellStyle name="ColHeader 4 4 2 2" xfId="3910"/>
    <cellStyle name="ColHeader 4 4 2 2 10" xfId="3911"/>
    <cellStyle name="ColHeader 4 4 2 2 10 2" xfId="32238"/>
    <cellStyle name="ColHeader 4 4 2 2 11" xfId="32237"/>
    <cellStyle name="ColHeader 4 4 2 2 2" xfId="3912"/>
    <cellStyle name="ColHeader 4 4 2 2 2 2" xfId="32239"/>
    <cellStyle name="ColHeader 4 4 2 2 3" xfId="3913"/>
    <cellStyle name="ColHeader 4 4 2 2 3 2" xfId="32240"/>
    <cellStyle name="ColHeader 4 4 2 2 4" xfId="3914"/>
    <cellStyle name="ColHeader 4 4 2 2 4 2" xfId="32241"/>
    <cellStyle name="ColHeader 4 4 2 2 5" xfId="3915"/>
    <cellStyle name="ColHeader 4 4 2 2 5 2" xfId="32242"/>
    <cellStyle name="ColHeader 4 4 2 2 6" xfId="3916"/>
    <cellStyle name="ColHeader 4 4 2 2 6 2" xfId="32243"/>
    <cellStyle name="ColHeader 4 4 2 2 7" xfId="3917"/>
    <cellStyle name="ColHeader 4 4 2 2 7 2" xfId="32244"/>
    <cellStyle name="ColHeader 4 4 2 2 8" xfId="3918"/>
    <cellStyle name="ColHeader 4 4 2 2 8 2" xfId="32245"/>
    <cellStyle name="ColHeader 4 4 2 2 9" xfId="3919"/>
    <cellStyle name="ColHeader 4 4 2 2 9 2" xfId="32246"/>
    <cellStyle name="ColHeader 4 4 2 3" xfId="3920"/>
    <cellStyle name="ColHeader 4 4 2 3 10" xfId="3921"/>
    <cellStyle name="ColHeader 4 4 2 3 10 2" xfId="32248"/>
    <cellStyle name="ColHeader 4 4 2 3 11" xfId="32247"/>
    <cellStyle name="ColHeader 4 4 2 3 2" xfId="3922"/>
    <cellStyle name="ColHeader 4 4 2 3 2 2" xfId="32249"/>
    <cellStyle name="ColHeader 4 4 2 3 3" xfId="3923"/>
    <cellStyle name="ColHeader 4 4 2 3 3 2" xfId="32250"/>
    <cellStyle name="ColHeader 4 4 2 3 4" xfId="3924"/>
    <cellStyle name="ColHeader 4 4 2 3 4 2" xfId="32251"/>
    <cellStyle name="ColHeader 4 4 2 3 5" xfId="3925"/>
    <cellStyle name="ColHeader 4 4 2 3 5 2" xfId="32252"/>
    <cellStyle name="ColHeader 4 4 2 3 6" xfId="3926"/>
    <cellStyle name="ColHeader 4 4 2 3 6 2" xfId="32253"/>
    <cellStyle name="ColHeader 4 4 2 3 7" xfId="3927"/>
    <cellStyle name="ColHeader 4 4 2 3 7 2" xfId="32254"/>
    <cellStyle name="ColHeader 4 4 2 3 8" xfId="3928"/>
    <cellStyle name="ColHeader 4 4 2 3 8 2" xfId="32255"/>
    <cellStyle name="ColHeader 4 4 2 3 9" xfId="3929"/>
    <cellStyle name="ColHeader 4 4 2 3 9 2" xfId="32256"/>
    <cellStyle name="ColHeader 4 4 2 4" xfId="3930"/>
    <cellStyle name="ColHeader 4 4 2 4 2" xfId="32257"/>
    <cellStyle name="ColHeader 4 4 2 5" xfId="3931"/>
    <cellStyle name="ColHeader 4 4 2 5 2" xfId="32258"/>
    <cellStyle name="ColHeader 4 4 2 6" xfId="3932"/>
    <cellStyle name="ColHeader 4 4 2 6 2" xfId="32259"/>
    <cellStyle name="ColHeader 4 4 2 7" xfId="3933"/>
    <cellStyle name="ColHeader 4 4 2 7 2" xfId="32260"/>
    <cellStyle name="ColHeader 4 4 2 8" xfId="3934"/>
    <cellStyle name="ColHeader 4 4 2 8 2" xfId="32261"/>
    <cellStyle name="ColHeader 4 4 2 9" xfId="3935"/>
    <cellStyle name="ColHeader 4 4 2 9 2" xfId="32262"/>
    <cellStyle name="ColHeader 4 4 3" xfId="3936"/>
    <cellStyle name="ColHeader 4 4 3 10" xfId="3937"/>
    <cellStyle name="ColHeader 4 4 3 10 2" xfId="32264"/>
    <cellStyle name="ColHeader 4 4 3 11" xfId="32263"/>
    <cellStyle name="ColHeader 4 4 3 2" xfId="3938"/>
    <cellStyle name="ColHeader 4 4 3 2 10" xfId="3939"/>
    <cellStyle name="ColHeader 4 4 3 2 10 2" xfId="32266"/>
    <cellStyle name="ColHeader 4 4 3 2 11" xfId="32265"/>
    <cellStyle name="ColHeader 4 4 3 2 2" xfId="3940"/>
    <cellStyle name="ColHeader 4 4 3 2 2 2" xfId="32267"/>
    <cellStyle name="ColHeader 4 4 3 2 3" xfId="3941"/>
    <cellStyle name="ColHeader 4 4 3 2 3 2" xfId="32268"/>
    <cellStyle name="ColHeader 4 4 3 2 4" xfId="3942"/>
    <cellStyle name="ColHeader 4 4 3 2 4 2" xfId="32269"/>
    <cellStyle name="ColHeader 4 4 3 2 5" xfId="3943"/>
    <cellStyle name="ColHeader 4 4 3 2 5 2" xfId="32270"/>
    <cellStyle name="ColHeader 4 4 3 2 6" xfId="3944"/>
    <cellStyle name="ColHeader 4 4 3 2 6 2" xfId="32271"/>
    <cellStyle name="ColHeader 4 4 3 2 7" xfId="3945"/>
    <cellStyle name="ColHeader 4 4 3 2 7 2" xfId="32272"/>
    <cellStyle name="ColHeader 4 4 3 2 8" xfId="3946"/>
    <cellStyle name="ColHeader 4 4 3 2 8 2" xfId="32273"/>
    <cellStyle name="ColHeader 4 4 3 2 9" xfId="3947"/>
    <cellStyle name="ColHeader 4 4 3 2 9 2" xfId="32274"/>
    <cellStyle name="ColHeader 4 4 3 3" xfId="3948"/>
    <cellStyle name="ColHeader 4 4 3 3 10" xfId="3949"/>
    <cellStyle name="ColHeader 4 4 3 3 10 2" xfId="32276"/>
    <cellStyle name="ColHeader 4 4 3 3 11" xfId="32275"/>
    <cellStyle name="ColHeader 4 4 3 3 2" xfId="3950"/>
    <cellStyle name="ColHeader 4 4 3 3 2 2" xfId="32277"/>
    <cellStyle name="ColHeader 4 4 3 3 3" xfId="3951"/>
    <cellStyle name="ColHeader 4 4 3 3 3 2" xfId="32278"/>
    <cellStyle name="ColHeader 4 4 3 3 4" xfId="3952"/>
    <cellStyle name="ColHeader 4 4 3 3 4 2" xfId="32279"/>
    <cellStyle name="ColHeader 4 4 3 3 5" xfId="3953"/>
    <cellStyle name="ColHeader 4 4 3 3 5 2" xfId="32280"/>
    <cellStyle name="ColHeader 4 4 3 3 6" xfId="3954"/>
    <cellStyle name="ColHeader 4 4 3 3 6 2" xfId="32281"/>
    <cellStyle name="ColHeader 4 4 3 3 7" xfId="3955"/>
    <cellStyle name="ColHeader 4 4 3 3 7 2" xfId="32282"/>
    <cellStyle name="ColHeader 4 4 3 3 8" xfId="3956"/>
    <cellStyle name="ColHeader 4 4 3 3 8 2" xfId="32283"/>
    <cellStyle name="ColHeader 4 4 3 3 9" xfId="3957"/>
    <cellStyle name="ColHeader 4 4 3 3 9 2" xfId="32284"/>
    <cellStyle name="ColHeader 4 4 3 4" xfId="3958"/>
    <cellStyle name="ColHeader 4 4 3 4 2" xfId="32285"/>
    <cellStyle name="ColHeader 4 4 3 5" xfId="3959"/>
    <cellStyle name="ColHeader 4 4 3 5 2" xfId="32286"/>
    <cellStyle name="ColHeader 4 4 3 6" xfId="3960"/>
    <cellStyle name="ColHeader 4 4 3 6 2" xfId="32287"/>
    <cellStyle name="ColHeader 4 4 3 7" xfId="3961"/>
    <cellStyle name="ColHeader 4 4 3 7 2" xfId="32288"/>
    <cellStyle name="ColHeader 4 4 3 8" xfId="3962"/>
    <cellStyle name="ColHeader 4 4 3 8 2" xfId="32289"/>
    <cellStyle name="ColHeader 4 4 3 9" xfId="3963"/>
    <cellStyle name="ColHeader 4 4 3 9 2" xfId="32290"/>
    <cellStyle name="ColHeader 4 4 4" xfId="3964"/>
    <cellStyle name="ColHeader 4 4 4 10" xfId="3965"/>
    <cellStyle name="ColHeader 4 4 4 10 2" xfId="32292"/>
    <cellStyle name="ColHeader 4 4 4 11" xfId="32291"/>
    <cellStyle name="ColHeader 4 4 4 2" xfId="3966"/>
    <cellStyle name="ColHeader 4 4 4 2 2" xfId="32293"/>
    <cellStyle name="ColHeader 4 4 4 3" xfId="3967"/>
    <cellStyle name="ColHeader 4 4 4 3 2" xfId="32294"/>
    <cellStyle name="ColHeader 4 4 4 4" xfId="3968"/>
    <cellStyle name="ColHeader 4 4 4 4 2" xfId="32295"/>
    <cellStyle name="ColHeader 4 4 4 5" xfId="3969"/>
    <cellStyle name="ColHeader 4 4 4 5 2" xfId="32296"/>
    <cellStyle name="ColHeader 4 4 4 6" xfId="3970"/>
    <cellStyle name="ColHeader 4 4 4 6 2" xfId="32297"/>
    <cellStyle name="ColHeader 4 4 4 7" xfId="3971"/>
    <cellStyle name="ColHeader 4 4 4 7 2" xfId="32298"/>
    <cellStyle name="ColHeader 4 4 4 8" xfId="3972"/>
    <cellStyle name="ColHeader 4 4 4 8 2" xfId="32299"/>
    <cellStyle name="ColHeader 4 4 4 9" xfId="3973"/>
    <cellStyle name="ColHeader 4 4 4 9 2" xfId="32300"/>
    <cellStyle name="ColHeader 4 4 5" xfId="3974"/>
    <cellStyle name="ColHeader 4 4 5 10" xfId="3975"/>
    <cellStyle name="ColHeader 4 4 5 10 2" xfId="32302"/>
    <cellStyle name="ColHeader 4 4 5 11" xfId="32301"/>
    <cellStyle name="ColHeader 4 4 5 2" xfId="3976"/>
    <cellStyle name="ColHeader 4 4 5 2 2" xfId="32303"/>
    <cellStyle name="ColHeader 4 4 5 3" xfId="3977"/>
    <cellStyle name="ColHeader 4 4 5 3 2" xfId="32304"/>
    <cellStyle name="ColHeader 4 4 5 4" xfId="3978"/>
    <cellStyle name="ColHeader 4 4 5 4 2" xfId="32305"/>
    <cellStyle name="ColHeader 4 4 5 5" xfId="3979"/>
    <cellStyle name="ColHeader 4 4 5 5 2" xfId="32306"/>
    <cellStyle name="ColHeader 4 4 5 6" xfId="3980"/>
    <cellStyle name="ColHeader 4 4 5 6 2" xfId="32307"/>
    <cellStyle name="ColHeader 4 4 5 7" xfId="3981"/>
    <cellStyle name="ColHeader 4 4 5 7 2" xfId="32308"/>
    <cellStyle name="ColHeader 4 4 5 8" xfId="3982"/>
    <cellStyle name="ColHeader 4 4 5 8 2" xfId="32309"/>
    <cellStyle name="ColHeader 4 4 5 9" xfId="3983"/>
    <cellStyle name="ColHeader 4 4 5 9 2" xfId="32310"/>
    <cellStyle name="ColHeader 4 4 6" xfId="3984"/>
    <cellStyle name="ColHeader 4 4 6 2" xfId="32311"/>
    <cellStyle name="ColHeader 4 4 7" xfId="3985"/>
    <cellStyle name="ColHeader 4 4 7 2" xfId="32312"/>
    <cellStyle name="ColHeader 4 4 8" xfId="3986"/>
    <cellStyle name="ColHeader 4 4 8 2" xfId="32313"/>
    <cellStyle name="ColHeader 4 4 9" xfId="3987"/>
    <cellStyle name="ColHeader 4 4 9 2" xfId="32314"/>
    <cellStyle name="ColHeader 4 5" xfId="867"/>
    <cellStyle name="ColHeader 4 5 10" xfId="3988"/>
    <cellStyle name="ColHeader 4 5 10 2" xfId="32315"/>
    <cellStyle name="ColHeader 4 5 11" xfId="3989"/>
    <cellStyle name="ColHeader 4 5 11 2" xfId="32316"/>
    <cellStyle name="ColHeader 4 5 12" xfId="3990"/>
    <cellStyle name="ColHeader 4 5 12 2" xfId="32317"/>
    <cellStyle name="ColHeader 4 5 13" xfId="3991"/>
    <cellStyle name="ColHeader 4 5 13 2" xfId="32318"/>
    <cellStyle name="ColHeader 4 5 14" xfId="3992"/>
    <cellStyle name="ColHeader 4 5 14 2" xfId="32319"/>
    <cellStyle name="ColHeader 4 5 15" xfId="29198"/>
    <cellStyle name="ColHeader 4 5 2" xfId="3993"/>
    <cellStyle name="ColHeader 4 5 2 10" xfId="3994"/>
    <cellStyle name="ColHeader 4 5 2 10 2" xfId="32321"/>
    <cellStyle name="ColHeader 4 5 2 11" xfId="32320"/>
    <cellStyle name="ColHeader 4 5 2 2" xfId="3995"/>
    <cellStyle name="ColHeader 4 5 2 2 10" xfId="3996"/>
    <cellStyle name="ColHeader 4 5 2 2 10 2" xfId="32323"/>
    <cellStyle name="ColHeader 4 5 2 2 11" xfId="32322"/>
    <cellStyle name="ColHeader 4 5 2 2 2" xfId="3997"/>
    <cellStyle name="ColHeader 4 5 2 2 2 2" xfId="32324"/>
    <cellStyle name="ColHeader 4 5 2 2 3" xfId="3998"/>
    <cellStyle name="ColHeader 4 5 2 2 3 2" xfId="32325"/>
    <cellStyle name="ColHeader 4 5 2 2 4" xfId="3999"/>
    <cellStyle name="ColHeader 4 5 2 2 4 2" xfId="32326"/>
    <cellStyle name="ColHeader 4 5 2 2 5" xfId="4000"/>
    <cellStyle name="ColHeader 4 5 2 2 5 2" xfId="32327"/>
    <cellStyle name="ColHeader 4 5 2 2 6" xfId="4001"/>
    <cellStyle name="ColHeader 4 5 2 2 6 2" xfId="32328"/>
    <cellStyle name="ColHeader 4 5 2 2 7" xfId="4002"/>
    <cellStyle name="ColHeader 4 5 2 2 7 2" xfId="32329"/>
    <cellStyle name="ColHeader 4 5 2 2 8" xfId="4003"/>
    <cellStyle name="ColHeader 4 5 2 2 8 2" xfId="32330"/>
    <cellStyle name="ColHeader 4 5 2 2 9" xfId="4004"/>
    <cellStyle name="ColHeader 4 5 2 2 9 2" xfId="32331"/>
    <cellStyle name="ColHeader 4 5 2 3" xfId="4005"/>
    <cellStyle name="ColHeader 4 5 2 3 10" xfId="4006"/>
    <cellStyle name="ColHeader 4 5 2 3 10 2" xfId="32333"/>
    <cellStyle name="ColHeader 4 5 2 3 11" xfId="32332"/>
    <cellStyle name="ColHeader 4 5 2 3 2" xfId="4007"/>
    <cellStyle name="ColHeader 4 5 2 3 2 2" xfId="32334"/>
    <cellStyle name="ColHeader 4 5 2 3 3" xfId="4008"/>
    <cellStyle name="ColHeader 4 5 2 3 3 2" xfId="32335"/>
    <cellStyle name="ColHeader 4 5 2 3 4" xfId="4009"/>
    <cellStyle name="ColHeader 4 5 2 3 4 2" xfId="32336"/>
    <cellStyle name="ColHeader 4 5 2 3 5" xfId="4010"/>
    <cellStyle name="ColHeader 4 5 2 3 5 2" xfId="32337"/>
    <cellStyle name="ColHeader 4 5 2 3 6" xfId="4011"/>
    <cellStyle name="ColHeader 4 5 2 3 6 2" xfId="32338"/>
    <cellStyle name="ColHeader 4 5 2 3 7" xfId="4012"/>
    <cellStyle name="ColHeader 4 5 2 3 7 2" xfId="32339"/>
    <cellStyle name="ColHeader 4 5 2 3 8" xfId="4013"/>
    <cellStyle name="ColHeader 4 5 2 3 8 2" xfId="32340"/>
    <cellStyle name="ColHeader 4 5 2 3 9" xfId="4014"/>
    <cellStyle name="ColHeader 4 5 2 3 9 2" xfId="32341"/>
    <cellStyle name="ColHeader 4 5 2 4" xfId="4015"/>
    <cellStyle name="ColHeader 4 5 2 4 2" xfId="32342"/>
    <cellStyle name="ColHeader 4 5 2 5" xfId="4016"/>
    <cellStyle name="ColHeader 4 5 2 5 2" xfId="32343"/>
    <cellStyle name="ColHeader 4 5 2 6" xfId="4017"/>
    <cellStyle name="ColHeader 4 5 2 6 2" xfId="32344"/>
    <cellStyle name="ColHeader 4 5 2 7" xfId="4018"/>
    <cellStyle name="ColHeader 4 5 2 7 2" xfId="32345"/>
    <cellStyle name="ColHeader 4 5 2 8" xfId="4019"/>
    <cellStyle name="ColHeader 4 5 2 8 2" xfId="32346"/>
    <cellStyle name="ColHeader 4 5 2 9" xfId="4020"/>
    <cellStyle name="ColHeader 4 5 2 9 2" xfId="32347"/>
    <cellStyle name="ColHeader 4 5 3" xfId="4021"/>
    <cellStyle name="ColHeader 4 5 3 10" xfId="4022"/>
    <cellStyle name="ColHeader 4 5 3 10 2" xfId="32349"/>
    <cellStyle name="ColHeader 4 5 3 11" xfId="32348"/>
    <cellStyle name="ColHeader 4 5 3 2" xfId="4023"/>
    <cellStyle name="ColHeader 4 5 3 2 10" xfId="4024"/>
    <cellStyle name="ColHeader 4 5 3 2 10 2" xfId="32351"/>
    <cellStyle name="ColHeader 4 5 3 2 11" xfId="32350"/>
    <cellStyle name="ColHeader 4 5 3 2 2" xfId="4025"/>
    <cellStyle name="ColHeader 4 5 3 2 2 2" xfId="32352"/>
    <cellStyle name="ColHeader 4 5 3 2 3" xfId="4026"/>
    <cellStyle name="ColHeader 4 5 3 2 3 2" xfId="32353"/>
    <cellStyle name="ColHeader 4 5 3 2 4" xfId="4027"/>
    <cellStyle name="ColHeader 4 5 3 2 4 2" xfId="32354"/>
    <cellStyle name="ColHeader 4 5 3 2 5" xfId="4028"/>
    <cellStyle name="ColHeader 4 5 3 2 5 2" xfId="32355"/>
    <cellStyle name="ColHeader 4 5 3 2 6" xfId="4029"/>
    <cellStyle name="ColHeader 4 5 3 2 6 2" xfId="32356"/>
    <cellStyle name="ColHeader 4 5 3 2 7" xfId="4030"/>
    <cellStyle name="ColHeader 4 5 3 2 7 2" xfId="32357"/>
    <cellStyle name="ColHeader 4 5 3 2 8" xfId="4031"/>
    <cellStyle name="ColHeader 4 5 3 2 8 2" xfId="32358"/>
    <cellStyle name="ColHeader 4 5 3 2 9" xfId="4032"/>
    <cellStyle name="ColHeader 4 5 3 2 9 2" xfId="32359"/>
    <cellStyle name="ColHeader 4 5 3 3" xfId="4033"/>
    <cellStyle name="ColHeader 4 5 3 3 10" xfId="4034"/>
    <cellStyle name="ColHeader 4 5 3 3 10 2" xfId="32361"/>
    <cellStyle name="ColHeader 4 5 3 3 11" xfId="32360"/>
    <cellStyle name="ColHeader 4 5 3 3 2" xfId="4035"/>
    <cellStyle name="ColHeader 4 5 3 3 2 2" xfId="32362"/>
    <cellStyle name="ColHeader 4 5 3 3 3" xfId="4036"/>
    <cellStyle name="ColHeader 4 5 3 3 3 2" xfId="32363"/>
    <cellStyle name="ColHeader 4 5 3 3 4" xfId="4037"/>
    <cellStyle name="ColHeader 4 5 3 3 4 2" xfId="32364"/>
    <cellStyle name="ColHeader 4 5 3 3 5" xfId="4038"/>
    <cellStyle name="ColHeader 4 5 3 3 5 2" xfId="32365"/>
    <cellStyle name="ColHeader 4 5 3 3 6" xfId="4039"/>
    <cellStyle name="ColHeader 4 5 3 3 6 2" xfId="32366"/>
    <cellStyle name="ColHeader 4 5 3 3 7" xfId="4040"/>
    <cellStyle name="ColHeader 4 5 3 3 7 2" xfId="32367"/>
    <cellStyle name="ColHeader 4 5 3 3 8" xfId="4041"/>
    <cellStyle name="ColHeader 4 5 3 3 8 2" xfId="32368"/>
    <cellStyle name="ColHeader 4 5 3 3 9" xfId="4042"/>
    <cellStyle name="ColHeader 4 5 3 3 9 2" xfId="32369"/>
    <cellStyle name="ColHeader 4 5 3 4" xfId="4043"/>
    <cellStyle name="ColHeader 4 5 3 4 2" xfId="32370"/>
    <cellStyle name="ColHeader 4 5 3 5" xfId="4044"/>
    <cellStyle name="ColHeader 4 5 3 5 2" xfId="32371"/>
    <cellStyle name="ColHeader 4 5 3 6" xfId="4045"/>
    <cellStyle name="ColHeader 4 5 3 6 2" xfId="32372"/>
    <cellStyle name="ColHeader 4 5 3 7" xfId="4046"/>
    <cellStyle name="ColHeader 4 5 3 7 2" xfId="32373"/>
    <cellStyle name="ColHeader 4 5 3 8" xfId="4047"/>
    <cellStyle name="ColHeader 4 5 3 8 2" xfId="32374"/>
    <cellStyle name="ColHeader 4 5 3 9" xfId="4048"/>
    <cellStyle name="ColHeader 4 5 3 9 2" xfId="32375"/>
    <cellStyle name="ColHeader 4 5 4" xfId="4049"/>
    <cellStyle name="ColHeader 4 5 4 10" xfId="4050"/>
    <cellStyle name="ColHeader 4 5 4 10 2" xfId="32377"/>
    <cellStyle name="ColHeader 4 5 4 11" xfId="32376"/>
    <cellStyle name="ColHeader 4 5 4 2" xfId="4051"/>
    <cellStyle name="ColHeader 4 5 4 2 2" xfId="32378"/>
    <cellStyle name="ColHeader 4 5 4 3" xfId="4052"/>
    <cellStyle name="ColHeader 4 5 4 3 2" xfId="32379"/>
    <cellStyle name="ColHeader 4 5 4 4" xfId="4053"/>
    <cellStyle name="ColHeader 4 5 4 4 2" xfId="32380"/>
    <cellStyle name="ColHeader 4 5 4 5" xfId="4054"/>
    <cellStyle name="ColHeader 4 5 4 5 2" xfId="32381"/>
    <cellStyle name="ColHeader 4 5 4 6" xfId="4055"/>
    <cellStyle name="ColHeader 4 5 4 6 2" xfId="32382"/>
    <cellStyle name="ColHeader 4 5 4 7" xfId="4056"/>
    <cellStyle name="ColHeader 4 5 4 7 2" xfId="32383"/>
    <cellStyle name="ColHeader 4 5 4 8" xfId="4057"/>
    <cellStyle name="ColHeader 4 5 4 8 2" xfId="32384"/>
    <cellStyle name="ColHeader 4 5 4 9" xfId="4058"/>
    <cellStyle name="ColHeader 4 5 4 9 2" xfId="32385"/>
    <cellStyle name="ColHeader 4 5 5" xfId="4059"/>
    <cellStyle name="ColHeader 4 5 5 10" xfId="4060"/>
    <cellStyle name="ColHeader 4 5 5 10 2" xfId="32387"/>
    <cellStyle name="ColHeader 4 5 5 11" xfId="32386"/>
    <cellStyle name="ColHeader 4 5 5 2" xfId="4061"/>
    <cellStyle name="ColHeader 4 5 5 2 2" xfId="32388"/>
    <cellStyle name="ColHeader 4 5 5 3" xfId="4062"/>
    <cellStyle name="ColHeader 4 5 5 3 2" xfId="32389"/>
    <cellStyle name="ColHeader 4 5 5 4" xfId="4063"/>
    <cellStyle name="ColHeader 4 5 5 4 2" xfId="32390"/>
    <cellStyle name="ColHeader 4 5 5 5" xfId="4064"/>
    <cellStyle name="ColHeader 4 5 5 5 2" xfId="32391"/>
    <cellStyle name="ColHeader 4 5 5 6" xfId="4065"/>
    <cellStyle name="ColHeader 4 5 5 6 2" xfId="32392"/>
    <cellStyle name="ColHeader 4 5 5 7" xfId="4066"/>
    <cellStyle name="ColHeader 4 5 5 7 2" xfId="32393"/>
    <cellStyle name="ColHeader 4 5 5 8" xfId="4067"/>
    <cellStyle name="ColHeader 4 5 5 8 2" xfId="32394"/>
    <cellStyle name="ColHeader 4 5 5 9" xfId="4068"/>
    <cellStyle name="ColHeader 4 5 5 9 2" xfId="32395"/>
    <cellStyle name="ColHeader 4 5 6" xfId="4069"/>
    <cellStyle name="ColHeader 4 5 6 2" xfId="32396"/>
    <cellStyle name="ColHeader 4 5 7" xfId="4070"/>
    <cellStyle name="ColHeader 4 5 7 2" xfId="32397"/>
    <cellStyle name="ColHeader 4 5 8" xfId="4071"/>
    <cellStyle name="ColHeader 4 5 8 2" xfId="32398"/>
    <cellStyle name="ColHeader 4 5 9" xfId="4072"/>
    <cellStyle name="ColHeader 4 5 9 2" xfId="32399"/>
    <cellStyle name="ColHeader 4 6" xfId="1135"/>
    <cellStyle name="ColHeader 4 6 10" xfId="4073"/>
    <cellStyle name="ColHeader 4 6 10 2" xfId="32400"/>
    <cellStyle name="ColHeader 4 6 11" xfId="4074"/>
    <cellStyle name="ColHeader 4 6 11 2" xfId="32401"/>
    <cellStyle name="ColHeader 4 6 12" xfId="4075"/>
    <cellStyle name="ColHeader 4 6 12 2" xfId="32402"/>
    <cellStyle name="ColHeader 4 6 13" xfId="4076"/>
    <cellStyle name="ColHeader 4 6 13 2" xfId="32403"/>
    <cellStyle name="ColHeader 4 6 14" xfId="4077"/>
    <cellStyle name="ColHeader 4 6 14 2" xfId="32404"/>
    <cellStyle name="ColHeader 4 6 15" xfId="29466"/>
    <cellStyle name="ColHeader 4 6 2" xfId="4078"/>
    <cellStyle name="ColHeader 4 6 2 10" xfId="4079"/>
    <cellStyle name="ColHeader 4 6 2 10 2" xfId="32406"/>
    <cellStyle name="ColHeader 4 6 2 11" xfId="32405"/>
    <cellStyle name="ColHeader 4 6 2 2" xfId="4080"/>
    <cellStyle name="ColHeader 4 6 2 2 10" xfId="4081"/>
    <cellStyle name="ColHeader 4 6 2 2 10 2" xfId="32408"/>
    <cellStyle name="ColHeader 4 6 2 2 11" xfId="32407"/>
    <cellStyle name="ColHeader 4 6 2 2 2" xfId="4082"/>
    <cellStyle name="ColHeader 4 6 2 2 2 2" xfId="32409"/>
    <cellStyle name="ColHeader 4 6 2 2 3" xfId="4083"/>
    <cellStyle name="ColHeader 4 6 2 2 3 2" xfId="32410"/>
    <cellStyle name="ColHeader 4 6 2 2 4" xfId="4084"/>
    <cellStyle name="ColHeader 4 6 2 2 4 2" xfId="32411"/>
    <cellStyle name="ColHeader 4 6 2 2 5" xfId="4085"/>
    <cellStyle name="ColHeader 4 6 2 2 5 2" xfId="32412"/>
    <cellStyle name="ColHeader 4 6 2 2 6" xfId="4086"/>
    <cellStyle name="ColHeader 4 6 2 2 6 2" xfId="32413"/>
    <cellStyle name="ColHeader 4 6 2 2 7" xfId="4087"/>
    <cellStyle name="ColHeader 4 6 2 2 7 2" xfId="32414"/>
    <cellStyle name="ColHeader 4 6 2 2 8" xfId="4088"/>
    <cellStyle name="ColHeader 4 6 2 2 8 2" xfId="32415"/>
    <cellStyle name="ColHeader 4 6 2 2 9" xfId="4089"/>
    <cellStyle name="ColHeader 4 6 2 2 9 2" xfId="32416"/>
    <cellStyle name="ColHeader 4 6 2 3" xfId="4090"/>
    <cellStyle name="ColHeader 4 6 2 3 10" xfId="4091"/>
    <cellStyle name="ColHeader 4 6 2 3 10 2" xfId="32418"/>
    <cellStyle name="ColHeader 4 6 2 3 11" xfId="32417"/>
    <cellStyle name="ColHeader 4 6 2 3 2" xfId="4092"/>
    <cellStyle name="ColHeader 4 6 2 3 2 2" xfId="32419"/>
    <cellStyle name="ColHeader 4 6 2 3 3" xfId="4093"/>
    <cellStyle name="ColHeader 4 6 2 3 3 2" xfId="32420"/>
    <cellStyle name="ColHeader 4 6 2 3 4" xfId="4094"/>
    <cellStyle name="ColHeader 4 6 2 3 4 2" xfId="32421"/>
    <cellStyle name="ColHeader 4 6 2 3 5" xfId="4095"/>
    <cellStyle name="ColHeader 4 6 2 3 5 2" xfId="32422"/>
    <cellStyle name="ColHeader 4 6 2 3 6" xfId="4096"/>
    <cellStyle name="ColHeader 4 6 2 3 6 2" xfId="32423"/>
    <cellStyle name="ColHeader 4 6 2 3 7" xfId="4097"/>
    <cellStyle name="ColHeader 4 6 2 3 7 2" xfId="32424"/>
    <cellStyle name="ColHeader 4 6 2 3 8" xfId="4098"/>
    <cellStyle name="ColHeader 4 6 2 3 8 2" xfId="32425"/>
    <cellStyle name="ColHeader 4 6 2 3 9" xfId="4099"/>
    <cellStyle name="ColHeader 4 6 2 3 9 2" xfId="32426"/>
    <cellStyle name="ColHeader 4 6 2 4" xfId="4100"/>
    <cellStyle name="ColHeader 4 6 2 4 2" xfId="32427"/>
    <cellStyle name="ColHeader 4 6 2 5" xfId="4101"/>
    <cellStyle name="ColHeader 4 6 2 5 2" xfId="32428"/>
    <cellStyle name="ColHeader 4 6 2 6" xfId="4102"/>
    <cellStyle name="ColHeader 4 6 2 6 2" xfId="32429"/>
    <cellStyle name="ColHeader 4 6 2 7" xfId="4103"/>
    <cellStyle name="ColHeader 4 6 2 7 2" xfId="32430"/>
    <cellStyle name="ColHeader 4 6 2 8" xfId="4104"/>
    <cellStyle name="ColHeader 4 6 2 8 2" xfId="32431"/>
    <cellStyle name="ColHeader 4 6 2 9" xfId="4105"/>
    <cellStyle name="ColHeader 4 6 2 9 2" xfId="32432"/>
    <cellStyle name="ColHeader 4 6 3" xfId="4106"/>
    <cellStyle name="ColHeader 4 6 3 10" xfId="4107"/>
    <cellStyle name="ColHeader 4 6 3 10 2" xfId="32434"/>
    <cellStyle name="ColHeader 4 6 3 11" xfId="32433"/>
    <cellStyle name="ColHeader 4 6 3 2" xfId="4108"/>
    <cellStyle name="ColHeader 4 6 3 2 10" xfId="4109"/>
    <cellStyle name="ColHeader 4 6 3 2 10 2" xfId="32436"/>
    <cellStyle name="ColHeader 4 6 3 2 11" xfId="32435"/>
    <cellStyle name="ColHeader 4 6 3 2 2" xfId="4110"/>
    <cellStyle name="ColHeader 4 6 3 2 2 2" xfId="32437"/>
    <cellStyle name="ColHeader 4 6 3 2 3" xfId="4111"/>
    <cellStyle name="ColHeader 4 6 3 2 3 2" xfId="32438"/>
    <cellStyle name="ColHeader 4 6 3 2 4" xfId="4112"/>
    <cellStyle name="ColHeader 4 6 3 2 4 2" xfId="32439"/>
    <cellStyle name="ColHeader 4 6 3 2 5" xfId="4113"/>
    <cellStyle name="ColHeader 4 6 3 2 5 2" xfId="32440"/>
    <cellStyle name="ColHeader 4 6 3 2 6" xfId="4114"/>
    <cellStyle name="ColHeader 4 6 3 2 6 2" xfId="32441"/>
    <cellStyle name="ColHeader 4 6 3 2 7" xfId="4115"/>
    <cellStyle name="ColHeader 4 6 3 2 7 2" xfId="32442"/>
    <cellStyle name="ColHeader 4 6 3 2 8" xfId="4116"/>
    <cellStyle name="ColHeader 4 6 3 2 8 2" xfId="32443"/>
    <cellStyle name="ColHeader 4 6 3 2 9" xfId="4117"/>
    <cellStyle name="ColHeader 4 6 3 2 9 2" xfId="32444"/>
    <cellStyle name="ColHeader 4 6 3 3" xfId="4118"/>
    <cellStyle name="ColHeader 4 6 3 3 10" xfId="4119"/>
    <cellStyle name="ColHeader 4 6 3 3 10 2" xfId="32446"/>
    <cellStyle name="ColHeader 4 6 3 3 11" xfId="32445"/>
    <cellStyle name="ColHeader 4 6 3 3 2" xfId="4120"/>
    <cellStyle name="ColHeader 4 6 3 3 2 2" xfId="32447"/>
    <cellStyle name="ColHeader 4 6 3 3 3" xfId="4121"/>
    <cellStyle name="ColHeader 4 6 3 3 3 2" xfId="32448"/>
    <cellStyle name="ColHeader 4 6 3 3 4" xfId="4122"/>
    <cellStyle name="ColHeader 4 6 3 3 4 2" xfId="32449"/>
    <cellStyle name="ColHeader 4 6 3 3 5" xfId="4123"/>
    <cellStyle name="ColHeader 4 6 3 3 5 2" xfId="32450"/>
    <cellStyle name="ColHeader 4 6 3 3 6" xfId="4124"/>
    <cellStyle name="ColHeader 4 6 3 3 6 2" xfId="32451"/>
    <cellStyle name="ColHeader 4 6 3 3 7" xfId="4125"/>
    <cellStyle name="ColHeader 4 6 3 3 7 2" xfId="32452"/>
    <cellStyle name="ColHeader 4 6 3 3 8" xfId="4126"/>
    <cellStyle name="ColHeader 4 6 3 3 8 2" xfId="32453"/>
    <cellStyle name="ColHeader 4 6 3 3 9" xfId="4127"/>
    <cellStyle name="ColHeader 4 6 3 3 9 2" xfId="32454"/>
    <cellStyle name="ColHeader 4 6 3 4" xfId="4128"/>
    <cellStyle name="ColHeader 4 6 3 4 2" xfId="32455"/>
    <cellStyle name="ColHeader 4 6 3 5" xfId="4129"/>
    <cellStyle name="ColHeader 4 6 3 5 2" xfId="32456"/>
    <cellStyle name="ColHeader 4 6 3 6" xfId="4130"/>
    <cellStyle name="ColHeader 4 6 3 6 2" xfId="32457"/>
    <cellStyle name="ColHeader 4 6 3 7" xfId="4131"/>
    <cellStyle name="ColHeader 4 6 3 7 2" xfId="32458"/>
    <cellStyle name="ColHeader 4 6 3 8" xfId="4132"/>
    <cellStyle name="ColHeader 4 6 3 8 2" xfId="32459"/>
    <cellStyle name="ColHeader 4 6 3 9" xfId="4133"/>
    <cellStyle name="ColHeader 4 6 3 9 2" xfId="32460"/>
    <cellStyle name="ColHeader 4 6 4" xfId="4134"/>
    <cellStyle name="ColHeader 4 6 4 10" xfId="4135"/>
    <cellStyle name="ColHeader 4 6 4 10 2" xfId="32462"/>
    <cellStyle name="ColHeader 4 6 4 11" xfId="32461"/>
    <cellStyle name="ColHeader 4 6 4 2" xfId="4136"/>
    <cellStyle name="ColHeader 4 6 4 2 2" xfId="32463"/>
    <cellStyle name="ColHeader 4 6 4 3" xfId="4137"/>
    <cellStyle name="ColHeader 4 6 4 3 2" xfId="32464"/>
    <cellStyle name="ColHeader 4 6 4 4" xfId="4138"/>
    <cellStyle name="ColHeader 4 6 4 4 2" xfId="32465"/>
    <cellStyle name="ColHeader 4 6 4 5" xfId="4139"/>
    <cellStyle name="ColHeader 4 6 4 5 2" xfId="32466"/>
    <cellStyle name="ColHeader 4 6 4 6" xfId="4140"/>
    <cellStyle name="ColHeader 4 6 4 6 2" xfId="32467"/>
    <cellStyle name="ColHeader 4 6 4 7" xfId="4141"/>
    <cellStyle name="ColHeader 4 6 4 7 2" xfId="32468"/>
    <cellStyle name="ColHeader 4 6 4 8" xfId="4142"/>
    <cellStyle name="ColHeader 4 6 4 8 2" xfId="32469"/>
    <cellStyle name="ColHeader 4 6 4 9" xfId="4143"/>
    <cellStyle name="ColHeader 4 6 4 9 2" xfId="32470"/>
    <cellStyle name="ColHeader 4 6 5" xfId="4144"/>
    <cellStyle name="ColHeader 4 6 5 10" xfId="4145"/>
    <cellStyle name="ColHeader 4 6 5 10 2" xfId="32472"/>
    <cellStyle name="ColHeader 4 6 5 11" xfId="32471"/>
    <cellStyle name="ColHeader 4 6 5 2" xfId="4146"/>
    <cellStyle name="ColHeader 4 6 5 2 2" xfId="32473"/>
    <cellStyle name="ColHeader 4 6 5 3" xfId="4147"/>
    <cellStyle name="ColHeader 4 6 5 3 2" xfId="32474"/>
    <cellStyle name="ColHeader 4 6 5 4" xfId="4148"/>
    <cellStyle name="ColHeader 4 6 5 4 2" xfId="32475"/>
    <cellStyle name="ColHeader 4 6 5 5" xfId="4149"/>
    <cellStyle name="ColHeader 4 6 5 5 2" xfId="32476"/>
    <cellStyle name="ColHeader 4 6 5 6" xfId="4150"/>
    <cellStyle name="ColHeader 4 6 5 6 2" xfId="32477"/>
    <cellStyle name="ColHeader 4 6 5 7" xfId="4151"/>
    <cellStyle name="ColHeader 4 6 5 7 2" xfId="32478"/>
    <cellStyle name="ColHeader 4 6 5 8" xfId="4152"/>
    <cellStyle name="ColHeader 4 6 5 8 2" xfId="32479"/>
    <cellStyle name="ColHeader 4 6 5 9" xfId="4153"/>
    <cellStyle name="ColHeader 4 6 5 9 2" xfId="32480"/>
    <cellStyle name="ColHeader 4 6 6" xfId="4154"/>
    <cellStyle name="ColHeader 4 6 6 2" xfId="32481"/>
    <cellStyle name="ColHeader 4 6 7" xfId="4155"/>
    <cellStyle name="ColHeader 4 6 7 2" xfId="32482"/>
    <cellStyle name="ColHeader 4 6 8" xfId="4156"/>
    <cellStyle name="ColHeader 4 6 8 2" xfId="32483"/>
    <cellStyle name="ColHeader 4 6 9" xfId="4157"/>
    <cellStyle name="ColHeader 4 6 9 2" xfId="32484"/>
    <cellStyle name="ColHeader 4 7" xfId="1207"/>
    <cellStyle name="ColHeader 4 7 10" xfId="4158"/>
    <cellStyle name="ColHeader 4 7 10 2" xfId="32485"/>
    <cellStyle name="ColHeader 4 7 11" xfId="29538"/>
    <cellStyle name="ColHeader 4 7 2" xfId="4159"/>
    <cellStyle name="ColHeader 4 7 2 10" xfId="4160"/>
    <cellStyle name="ColHeader 4 7 2 10 2" xfId="32487"/>
    <cellStyle name="ColHeader 4 7 2 11" xfId="32486"/>
    <cellStyle name="ColHeader 4 7 2 2" xfId="4161"/>
    <cellStyle name="ColHeader 4 7 2 2 2" xfId="32488"/>
    <cellStyle name="ColHeader 4 7 2 3" xfId="4162"/>
    <cellStyle name="ColHeader 4 7 2 3 2" xfId="32489"/>
    <cellStyle name="ColHeader 4 7 2 4" xfId="4163"/>
    <cellStyle name="ColHeader 4 7 2 4 2" xfId="32490"/>
    <cellStyle name="ColHeader 4 7 2 5" xfId="4164"/>
    <cellStyle name="ColHeader 4 7 2 5 2" xfId="32491"/>
    <cellStyle name="ColHeader 4 7 2 6" xfId="4165"/>
    <cellStyle name="ColHeader 4 7 2 6 2" xfId="32492"/>
    <cellStyle name="ColHeader 4 7 2 7" xfId="4166"/>
    <cellStyle name="ColHeader 4 7 2 7 2" xfId="32493"/>
    <cellStyle name="ColHeader 4 7 2 8" xfId="4167"/>
    <cellStyle name="ColHeader 4 7 2 8 2" xfId="32494"/>
    <cellStyle name="ColHeader 4 7 2 9" xfId="4168"/>
    <cellStyle name="ColHeader 4 7 2 9 2" xfId="32495"/>
    <cellStyle name="ColHeader 4 7 3" xfId="4169"/>
    <cellStyle name="ColHeader 4 7 3 10" xfId="4170"/>
    <cellStyle name="ColHeader 4 7 3 10 2" xfId="32497"/>
    <cellStyle name="ColHeader 4 7 3 11" xfId="32496"/>
    <cellStyle name="ColHeader 4 7 3 2" xfId="4171"/>
    <cellStyle name="ColHeader 4 7 3 2 2" xfId="32498"/>
    <cellStyle name="ColHeader 4 7 3 3" xfId="4172"/>
    <cellStyle name="ColHeader 4 7 3 3 2" xfId="32499"/>
    <cellStyle name="ColHeader 4 7 3 4" xfId="4173"/>
    <cellStyle name="ColHeader 4 7 3 4 2" xfId="32500"/>
    <cellStyle name="ColHeader 4 7 3 5" xfId="4174"/>
    <cellStyle name="ColHeader 4 7 3 5 2" xfId="32501"/>
    <cellStyle name="ColHeader 4 7 3 6" xfId="4175"/>
    <cellStyle name="ColHeader 4 7 3 6 2" xfId="32502"/>
    <cellStyle name="ColHeader 4 7 3 7" xfId="4176"/>
    <cellStyle name="ColHeader 4 7 3 7 2" xfId="32503"/>
    <cellStyle name="ColHeader 4 7 3 8" xfId="4177"/>
    <cellStyle name="ColHeader 4 7 3 8 2" xfId="32504"/>
    <cellStyle name="ColHeader 4 7 3 9" xfId="4178"/>
    <cellStyle name="ColHeader 4 7 3 9 2" xfId="32505"/>
    <cellStyle name="ColHeader 4 7 4" xfId="4179"/>
    <cellStyle name="ColHeader 4 7 4 2" xfId="32506"/>
    <cellStyle name="ColHeader 4 7 5" xfId="4180"/>
    <cellStyle name="ColHeader 4 7 5 2" xfId="32507"/>
    <cellStyle name="ColHeader 4 7 6" xfId="4181"/>
    <cellStyle name="ColHeader 4 7 6 2" xfId="32508"/>
    <cellStyle name="ColHeader 4 7 7" xfId="4182"/>
    <cellStyle name="ColHeader 4 7 7 2" xfId="32509"/>
    <cellStyle name="ColHeader 4 7 8" xfId="4183"/>
    <cellStyle name="ColHeader 4 7 8 2" xfId="32510"/>
    <cellStyle name="ColHeader 4 7 9" xfId="4184"/>
    <cellStyle name="ColHeader 4 7 9 2" xfId="32511"/>
    <cellStyle name="ColHeader 4 8" xfId="1355"/>
    <cellStyle name="ColHeader 4 8 10" xfId="4185"/>
    <cellStyle name="ColHeader 4 8 10 2" xfId="32512"/>
    <cellStyle name="ColHeader 4 8 11" xfId="29686"/>
    <cellStyle name="ColHeader 4 8 2" xfId="4186"/>
    <cellStyle name="ColHeader 4 8 2 10" xfId="4187"/>
    <cellStyle name="ColHeader 4 8 2 10 2" xfId="32514"/>
    <cellStyle name="ColHeader 4 8 2 11" xfId="32513"/>
    <cellStyle name="ColHeader 4 8 2 2" xfId="4188"/>
    <cellStyle name="ColHeader 4 8 2 2 2" xfId="32515"/>
    <cellStyle name="ColHeader 4 8 2 3" xfId="4189"/>
    <cellStyle name="ColHeader 4 8 2 3 2" xfId="32516"/>
    <cellStyle name="ColHeader 4 8 2 4" xfId="4190"/>
    <cellStyle name="ColHeader 4 8 2 4 2" xfId="32517"/>
    <cellStyle name="ColHeader 4 8 2 5" xfId="4191"/>
    <cellStyle name="ColHeader 4 8 2 5 2" xfId="32518"/>
    <cellStyle name="ColHeader 4 8 2 6" xfId="4192"/>
    <cellStyle name="ColHeader 4 8 2 6 2" xfId="32519"/>
    <cellStyle name="ColHeader 4 8 2 7" xfId="4193"/>
    <cellStyle name="ColHeader 4 8 2 7 2" xfId="32520"/>
    <cellStyle name="ColHeader 4 8 2 8" xfId="4194"/>
    <cellStyle name="ColHeader 4 8 2 8 2" xfId="32521"/>
    <cellStyle name="ColHeader 4 8 2 9" xfId="4195"/>
    <cellStyle name="ColHeader 4 8 2 9 2" xfId="32522"/>
    <cellStyle name="ColHeader 4 8 3" xfId="4196"/>
    <cellStyle name="ColHeader 4 8 3 10" xfId="4197"/>
    <cellStyle name="ColHeader 4 8 3 10 2" xfId="32524"/>
    <cellStyle name="ColHeader 4 8 3 11" xfId="32523"/>
    <cellStyle name="ColHeader 4 8 3 2" xfId="4198"/>
    <cellStyle name="ColHeader 4 8 3 2 2" xfId="32525"/>
    <cellStyle name="ColHeader 4 8 3 3" xfId="4199"/>
    <cellStyle name="ColHeader 4 8 3 3 2" xfId="32526"/>
    <cellStyle name="ColHeader 4 8 3 4" xfId="4200"/>
    <cellStyle name="ColHeader 4 8 3 4 2" xfId="32527"/>
    <cellStyle name="ColHeader 4 8 3 5" xfId="4201"/>
    <cellStyle name="ColHeader 4 8 3 5 2" xfId="32528"/>
    <cellStyle name="ColHeader 4 8 3 6" xfId="4202"/>
    <cellStyle name="ColHeader 4 8 3 6 2" xfId="32529"/>
    <cellStyle name="ColHeader 4 8 3 7" xfId="4203"/>
    <cellStyle name="ColHeader 4 8 3 7 2" xfId="32530"/>
    <cellStyle name="ColHeader 4 8 3 8" xfId="4204"/>
    <cellStyle name="ColHeader 4 8 3 8 2" xfId="32531"/>
    <cellStyle name="ColHeader 4 8 3 9" xfId="4205"/>
    <cellStyle name="ColHeader 4 8 3 9 2" xfId="32532"/>
    <cellStyle name="ColHeader 4 8 4" xfId="4206"/>
    <cellStyle name="ColHeader 4 8 4 2" xfId="32533"/>
    <cellStyle name="ColHeader 4 8 5" xfId="4207"/>
    <cellStyle name="ColHeader 4 8 5 2" xfId="32534"/>
    <cellStyle name="ColHeader 4 8 6" xfId="4208"/>
    <cellStyle name="ColHeader 4 8 6 2" xfId="32535"/>
    <cellStyle name="ColHeader 4 8 7" xfId="4209"/>
    <cellStyle name="ColHeader 4 8 7 2" xfId="32536"/>
    <cellStyle name="ColHeader 4 8 8" xfId="4210"/>
    <cellStyle name="ColHeader 4 8 8 2" xfId="32537"/>
    <cellStyle name="ColHeader 4 8 9" xfId="4211"/>
    <cellStyle name="ColHeader 4 8 9 2" xfId="32538"/>
    <cellStyle name="ColHeader 4 9" xfId="1423"/>
    <cellStyle name="ColHeader 4 9 10" xfId="4212"/>
    <cellStyle name="ColHeader 4 9 10 2" xfId="32539"/>
    <cellStyle name="ColHeader 4 9 11" xfId="29754"/>
    <cellStyle name="ColHeader 4 9 2" xfId="4213"/>
    <cellStyle name="ColHeader 4 9 2 2" xfId="32540"/>
    <cellStyle name="ColHeader 4 9 3" xfId="4214"/>
    <cellStyle name="ColHeader 4 9 3 2" xfId="32541"/>
    <cellStyle name="ColHeader 4 9 4" xfId="4215"/>
    <cellStyle name="ColHeader 4 9 4 2" xfId="32542"/>
    <cellStyle name="ColHeader 4 9 5" xfId="4216"/>
    <cellStyle name="ColHeader 4 9 5 2" xfId="32543"/>
    <cellStyle name="ColHeader 4 9 6" xfId="4217"/>
    <cellStyle name="ColHeader 4 9 6 2" xfId="32544"/>
    <cellStyle name="ColHeader 4 9 7" xfId="4218"/>
    <cellStyle name="ColHeader 4 9 7 2" xfId="32545"/>
    <cellStyle name="ColHeader 4 9 8" xfId="4219"/>
    <cellStyle name="ColHeader 4 9 8 2" xfId="32546"/>
    <cellStyle name="ColHeader 4 9 9" xfId="4220"/>
    <cellStyle name="ColHeader 4 9 9 2" xfId="32547"/>
    <cellStyle name="ColHeader 5" xfId="317"/>
    <cellStyle name="ColHeader 5 10" xfId="4221"/>
    <cellStyle name="ColHeader 5 10 10" xfId="4222"/>
    <cellStyle name="ColHeader 5 10 10 2" xfId="32549"/>
    <cellStyle name="ColHeader 5 10 11" xfId="32548"/>
    <cellStyle name="ColHeader 5 10 2" xfId="4223"/>
    <cellStyle name="ColHeader 5 10 2 2" xfId="32550"/>
    <cellStyle name="ColHeader 5 10 3" xfId="4224"/>
    <cellStyle name="ColHeader 5 10 3 2" xfId="32551"/>
    <cellStyle name="ColHeader 5 10 4" xfId="4225"/>
    <cellStyle name="ColHeader 5 10 4 2" xfId="32552"/>
    <cellStyle name="ColHeader 5 10 5" xfId="4226"/>
    <cellStyle name="ColHeader 5 10 5 2" xfId="32553"/>
    <cellStyle name="ColHeader 5 10 6" xfId="4227"/>
    <cellStyle name="ColHeader 5 10 6 2" xfId="32554"/>
    <cellStyle name="ColHeader 5 10 7" xfId="4228"/>
    <cellStyle name="ColHeader 5 10 7 2" xfId="32555"/>
    <cellStyle name="ColHeader 5 10 8" xfId="4229"/>
    <cellStyle name="ColHeader 5 10 8 2" xfId="32556"/>
    <cellStyle name="ColHeader 5 10 9" xfId="4230"/>
    <cellStyle name="ColHeader 5 10 9 2" xfId="32557"/>
    <cellStyle name="ColHeader 5 11" xfId="4231"/>
    <cellStyle name="ColHeader 5 11 2" xfId="32558"/>
    <cellStyle name="ColHeader 5 12" xfId="4232"/>
    <cellStyle name="ColHeader 5 12 2" xfId="32559"/>
    <cellStyle name="ColHeader 5 13" xfId="4233"/>
    <cellStyle name="ColHeader 5 13 2" xfId="32560"/>
    <cellStyle name="ColHeader 5 14" xfId="4234"/>
    <cellStyle name="ColHeader 5 14 2" xfId="32561"/>
    <cellStyle name="ColHeader 5 15" xfId="4235"/>
    <cellStyle name="ColHeader 5 15 2" xfId="32562"/>
    <cellStyle name="ColHeader 5 16" xfId="4236"/>
    <cellStyle name="ColHeader 5 16 2" xfId="32563"/>
    <cellStyle name="ColHeader 5 17" xfId="4237"/>
    <cellStyle name="ColHeader 5 17 2" xfId="32564"/>
    <cellStyle name="ColHeader 5 18" xfId="4238"/>
    <cellStyle name="ColHeader 5 18 2" xfId="32565"/>
    <cellStyle name="ColHeader 5 19" xfId="28666"/>
    <cellStyle name="ColHeader 5 2" xfId="635"/>
    <cellStyle name="ColHeader 5 2 10" xfId="4239"/>
    <cellStyle name="ColHeader 5 2 10 2" xfId="32566"/>
    <cellStyle name="ColHeader 5 2 11" xfId="4240"/>
    <cellStyle name="ColHeader 5 2 11 2" xfId="32567"/>
    <cellStyle name="ColHeader 5 2 12" xfId="4241"/>
    <cellStyle name="ColHeader 5 2 12 2" xfId="32568"/>
    <cellStyle name="ColHeader 5 2 13" xfId="4242"/>
    <cellStyle name="ColHeader 5 2 13 2" xfId="32569"/>
    <cellStyle name="ColHeader 5 2 14" xfId="4243"/>
    <cellStyle name="ColHeader 5 2 14 2" xfId="32570"/>
    <cellStyle name="ColHeader 5 2 15" xfId="28966"/>
    <cellStyle name="ColHeader 5 2 2" xfId="656"/>
    <cellStyle name="ColHeader 5 2 2 10" xfId="4244"/>
    <cellStyle name="ColHeader 5 2 2 10 2" xfId="32571"/>
    <cellStyle name="ColHeader 5 2 2 11" xfId="28987"/>
    <cellStyle name="ColHeader 5 2 2 2" xfId="4245"/>
    <cellStyle name="ColHeader 5 2 2 2 10" xfId="4246"/>
    <cellStyle name="ColHeader 5 2 2 2 10 2" xfId="32573"/>
    <cellStyle name="ColHeader 5 2 2 2 11" xfId="32572"/>
    <cellStyle name="ColHeader 5 2 2 2 2" xfId="4247"/>
    <cellStyle name="ColHeader 5 2 2 2 2 2" xfId="32574"/>
    <cellStyle name="ColHeader 5 2 2 2 3" xfId="4248"/>
    <cellStyle name="ColHeader 5 2 2 2 3 2" xfId="32575"/>
    <cellStyle name="ColHeader 5 2 2 2 4" xfId="4249"/>
    <cellStyle name="ColHeader 5 2 2 2 4 2" xfId="32576"/>
    <cellStyle name="ColHeader 5 2 2 2 5" xfId="4250"/>
    <cellStyle name="ColHeader 5 2 2 2 5 2" xfId="32577"/>
    <cellStyle name="ColHeader 5 2 2 2 6" xfId="4251"/>
    <cellStyle name="ColHeader 5 2 2 2 6 2" xfId="32578"/>
    <cellStyle name="ColHeader 5 2 2 2 7" xfId="4252"/>
    <cellStyle name="ColHeader 5 2 2 2 7 2" xfId="32579"/>
    <cellStyle name="ColHeader 5 2 2 2 8" xfId="4253"/>
    <cellStyle name="ColHeader 5 2 2 2 8 2" xfId="32580"/>
    <cellStyle name="ColHeader 5 2 2 2 9" xfId="4254"/>
    <cellStyle name="ColHeader 5 2 2 2 9 2" xfId="32581"/>
    <cellStyle name="ColHeader 5 2 2 3" xfId="4255"/>
    <cellStyle name="ColHeader 5 2 2 3 10" xfId="4256"/>
    <cellStyle name="ColHeader 5 2 2 3 10 2" xfId="32583"/>
    <cellStyle name="ColHeader 5 2 2 3 11" xfId="32582"/>
    <cellStyle name="ColHeader 5 2 2 3 2" xfId="4257"/>
    <cellStyle name="ColHeader 5 2 2 3 2 2" xfId="32584"/>
    <cellStyle name="ColHeader 5 2 2 3 3" xfId="4258"/>
    <cellStyle name="ColHeader 5 2 2 3 3 2" xfId="32585"/>
    <cellStyle name="ColHeader 5 2 2 3 4" xfId="4259"/>
    <cellStyle name="ColHeader 5 2 2 3 4 2" xfId="32586"/>
    <cellStyle name="ColHeader 5 2 2 3 5" xfId="4260"/>
    <cellStyle name="ColHeader 5 2 2 3 5 2" xfId="32587"/>
    <cellStyle name="ColHeader 5 2 2 3 6" xfId="4261"/>
    <cellStyle name="ColHeader 5 2 2 3 6 2" xfId="32588"/>
    <cellStyle name="ColHeader 5 2 2 3 7" xfId="4262"/>
    <cellStyle name="ColHeader 5 2 2 3 7 2" xfId="32589"/>
    <cellStyle name="ColHeader 5 2 2 3 8" xfId="4263"/>
    <cellStyle name="ColHeader 5 2 2 3 8 2" xfId="32590"/>
    <cellStyle name="ColHeader 5 2 2 3 9" xfId="4264"/>
    <cellStyle name="ColHeader 5 2 2 3 9 2" xfId="32591"/>
    <cellStyle name="ColHeader 5 2 2 4" xfId="4265"/>
    <cellStyle name="ColHeader 5 2 2 4 2" xfId="32592"/>
    <cellStyle name="ColHeader 5 2 2 5" xfId="4266"/>
    <cellStyle name="ColHeader 5 2 2 5 2" xfId="32593"/>
    <cellStyle name="ColHeader 5 2 2 6" xfId="4267"/>
    <cellStyle name="ColHeader 5 2 2 6 2" xfId="32594"/>
    <cellStyle name="ColHeader 5 2 2 7" xfId="4268"/>
    <cellStyle name="ColHeader 5 2 2 7 2" xfId="32595"/>
    <cellStyle name="ColHeader 5 2 2 8" xfId="4269"/>
    <cellStyle name="ColHeader 5 2 2 8 2" xfId="32596"/>
    <cellStyle name="ColHeader 5 2 2 9" xfId="4270"/>
    <cellStyle name="ColHeader 5 2 2 9 2" xfId="32597"/>
    <cellStyle name="ColHeader 5 2 3" xfId="4271"/>
    <cellStyle name="ColHeader 5 2 3 10" xfId="4272"/>
    <cellStyle name="ColHeader 5 2 3 10 2" xfId="32599"/>
    <cellStyle name="ColHeader 5 2 3 11" xfId="32598"/>
    <cellStyle name="ColHeader 5 2 3 2" xfId="4273"/>
    <cellStyle name="ColHeader 5 2 3 2 10" xfId="4274"/>
    <cellStyle name="ColHeader 5 2 3 2 10 2" xfId="32601"/>
    <cellStyle name="ColHeader 5 2 3 2 11" xfId="32600"/>
    <cellStyle name="ColHeader 5 2 3 2 2" xfId="4275"/>
    <cellStyle name="ColHeader 5 2 3 2 2 2" xfId="32602"/>
    <cellStyle name="ColHeader 5 2 3 2 3" xfId="4276"/>
    <cellStyle name="ColHeader 5 2 3 2 3 2" xfId="32603"/>
    <cellStyle name="ColHeader 5 2 3 2 4" xfId="4277"/>
    <cellStyle name="ColHeader 5 2 3 2 4 2" xfId="32604"/>
    <cellStyle name="ColHeader 5 2 3 2 5" xfId="4278"/>
    <cellStyle name="ColHeader 5 2 3 2 5 2" xfId="32605"/>
    <cellStyle name="ColHeader 5 2 3 2 6" xfId="4279"/>
    <cellStyle name="ColHeader 5 2 3 2 6 2" xfId="32606"/>
    <cellStyle name="ColHeader 5 2 3 2 7" xfId="4280"/>
    <cellStyle name="ColHeader 5 2 3 2 7 2" xfId="32607"/>
    <cellStyle name="ColHeader 5 2 3 2 8" xfId="4281"/>
    <cellStyle name="ColHeader 5 2 3 2 8 2" xfId="32608"/>
    <cellStyle name="ColHeader 5 2 3 2 9" xfId="4282"/>
    <cellStyle name="ColHeader 5 2 3 2 9 2" xfId="32609"/>
    <cellStyle name="ColHeader 5 2 3 3" xfId="4283"/>
    <cellStyle name="ColHeader 5 2 3 3 10" xfId="4284"/>
    <cellStyle name="ColHeader 5 2 3 3 10 2" xfId="32611"/>
    <cellStyle name="ColHeader 5 2 3 3 11" xfId="32610"/>
    <cellStyle name="ColHeader 5 2 3 3 2" xfId="4285"/>
    <cellStyle name="ColHeader 5 2 3 3 2 2" xfId="32612"/>
    <cellStyle name="ColHeader 5 2 3 3 3" xfId="4286"/>
    <cellStyle name="ColHeader 5 2 3 3 3 2" xfId="32613"/>
    <cellStyle name="ColHeader 5 2 3 3 4" xfId="4287"/>
    <cellStyle name="ColHeader 5 2 3 3 4 2" xfId="32614"/>
    <cellStyle name="ColHeader 5 2 3 3 5" xfId="4288"/>
    <cellStyle name="ColHeader 5 2 3 3 5 2" xfId="32615"/>
    <cellStyle name="ColHeader 5 2 3 3 6" xfId="4289"/>
    <cellStyle name="ColHeader 5 2 3 3 6 2" xfId="32616"/>
    <cellStyle name="ColHeader 5 2 3 3 7" xfId="4290"/>
    <cellStyle name="ColHeader 5 2 3 3 7 2" xfId="32617"/>
    <cellStyle name="ColHeader 5 2 3 3 8" xfId="4291"/>
    <cellStyle name="ColHeader 5 2 3 3 8 2" xfId="32618"/>
    <cellStyle name="ColHeader 5 2 3 3 9" xfId="4292"/>
    <cellStyle name="ColHeader 5 2 3 3 9 2" xfId="32619"/>
    <cellStyle name="ColHeader 5 2 3 4" xfId="4293"/>
    <cellStyle name="ColHeader 5 2 3 4 2" xfId="32620"/>
    <cellStyle name="ColHeader 5 2 3 5" xfId="4294"/>
    <cellStyle name="ColHeader 5 2 3 5 2" xfId="32621"/>
    <cellStyle name="ColHeader 5 2 3 6" xfId="4295"/>
    <cellStyle name="ColHeader 5 2 3 6 2" xfId="32622"/>
    <cellStyle name="ColHeader 5 2 3 7" xfId="4296"/>
    <cellStyle name="ColHeader 5 2 3 7 2" xfId="32623"/>
    <cellStyle name="ColHeader 5 2 3 8" xfId="4297"/>
    <cellStyle name="ColHeader 5 2 3 8 2" xfId="32624"/>
    <cellStyle name="ColHeader 5 2 3 9" xfId="4298"/>
    <cellStyle name="ColHeader 5 2 3 9 2" xfId="32625"/>
    <cellStyle name="ColHeader 5 2 4" xfId="4299"/>
    <cellStyle name="ColHeader 5 2 4 10" xfId="4300"/>
    <cellStyle name="ColHeader 5 2 4 10 2" xfId="32627"/>
    <cellStyle name="ColHeader 5 2 4 11" xfId="32626"/>
    <cellStyle name="ColHeader 5 2 4 2" xfId="4301"/>
    <cellStyle name="ColHeader 5 2 4 2 2" xfId="32628"/>
    <cellStyle name="ColHeader 5 2 4 3" xfId="4302"/>
    <cellStyle name="ColHeader 5 2 4 3 2" xfId="32629"/>
    <cellStyle name="ColHeader 5 2 4 4" xfId="4303"/>
    <cellStyle name="ColHeader 5 2 4 4 2" xfId="32630"/>
    <cellStyle name="ColHeader 5 2 4 5" xfId="4304"/>
    <cellStyle name="ColHeader 5 2 4 5 2" xfId="32631"/>
    <cellStyle name="ColHeader 5 2 4 6" xfId="4305"/>
    <cellStyle name="ColHeader 5 2 4 6 2" xfId="32632"/>
    <cellStyle name="ColHeader 5 2 4 7" xfId="4306"/>
    <cellStyle name="ColHeader 5 2 4 7 2" xfId="32633"/>
    <cellStyle name="ColHeader 5 2 4 8" xfId="4307"/>
    <cellStyle name="ColHeader 5 2 4 8 2" xfId="32634"/>
    <cellStyle name="ColHeader 5 2 4 9" xfId="4308"/>
    <cellStyle name="ColHeader 5 2 4 9 2" xfId="32635"/>
    <cellStyle name="ColHeader 5 2 5" xfId="4309"/>
    <cellStyle name="ColHeader 5 2 5 10" xfId="4310"/>
    <cellStyle name="ColHeader 5 2 5 10 2" xfId="32637"/>
    <cellStyle name="ColHeader 5 2 5 11" xfId="32636"/>
    <cellStyle name="ColHeader 5 2 5 2" xfId="4311"/>
    <cellStyle name="ColHeader 5 2 5 2 2" xfId="32638"/>
    <cellStyle name="ColHeader 5 2 5 3" xfId="4312"/>
    <cellStyle name="ColHeader 5 2 5 3 2" xfId="32639"/>
    <cellStyle name="ColHeader 5 2 5 4" xfId="4313"/>
    <cellStyle name="ColHeader 5 2 5 4 2" xfId="32640"/>
    <cellStyle name="ColHeader 5 2 5 5" xfId="4314"/>
    <cellStyle name="ColHeader 5 2 5 5 2" xfId="32641"/>
    <cellStyle name="ColHeader 5 2 5 6" xfId="4315"/>
    <cellStyle name="ColHeader 5 2 5 6 2" xfId="32642"/>
    <cellStyle name="ColHeader 5 2 5 7" xfId="4316"/>
    <cellStyle name="ColHeader 5 2 5 7 2" xfId="32643"/>
    <cellStyle name="ColHeader 5 2 5 8" xfId="4317"/>
    <cellStyle name="ColHeader 5 2 5 8 2" xfId="32644"/>
    <cellStyle name="ColHeader 5 2 5 9" xfId="4318"/>
    <cellStyle name="ColHeader 5 2 5 9 2" xfId="32645"/>
    <cellStyle name="ColHeader 5 2 6" xfId="4319"/>
    <cellStyle name="ColHeader 5 2 6 2" xfId="32646"/>
    <cellStyle name="ColHeader 5 2 7" xfId="4320"/>
    <cellStyle name="ColHeader 5 2 7 2" xfId="32647"/>
    <cellStyle name="ColHeader 5 2 8" xfId="4321"/>
    <cellStyle name="ColHeader 5 2 8 2" xfId="32648"/>
    <cellStyle name="ColHeader 5 2 9" xfId="4322"/>
    <cellStyle name="ColHeader 5 2 9 2" xfId="32649"/>
    <cellStyle name="ColHeader 5 3" xfId="460"/>
    <cellStyle name="ColHeader 5 3 10" xfId="4323"/>
    <cellStyle name="ColHeader 5 3 10 2" xfId="32650"/>
    <cellStyle name="ColHeader 5 3 11" xfId="4324"/>
    <cellStyle name="ColHeader 5 3 11 2" xfId="32651"/>
    <cellStyle name="ColHeader 5 3 12" xfId="4325"/>
    <cellStyle name="ColHeader 5 3 12 2" xfId="32652"/>
    <cellStyle name="ColHeader 5 3 13" xfId="4326"/>
    <cellStyle name="ColHeader 5 3 13 2" xfId="32653"/>
    <cellStyle name="ColHeader 5 3 14" xfId="4327"/>
    <cellStyle name="ColHeader 5 3 14 2" xfId="32654"/>
    <cellStyle name="ColHeader 5 3 15" xfId="28801"/>
    <cellStyle name="ColHeader 5 3 2" xfId="4328"/>
    <cellStyle name="ColHeader 5 3 2 10" xfId="4329"/>
    <cellStyle name="ColHeader 5 3 2 10 2" xfId="32656"/>
    <cellStyle name="ColHeader 5 3 2 11" xfId="32655"/>
    <cellStyle name="ColHeader 5 3 2 2" xfId="4330"/>
    <cellStyle name="ColHeader 5 3 2 2 10" xfId="4331"/>
    <cellStyle name="ColHeader 5 3 2 2 10 2" xfId="32658"/>
    <cellStyle name="ColHeader 5 3 2 2 11" xfId="32657"/>
    <cellStyle name="ColHeader 5 3 2 2 2" xfId="4332"/>
    <cellStyle name="ColHeader 5 3 2 2 2 2" xfId="32659"/>
    <cellStyle name="ColHeader 5 3 2 2 3" xfId="4333"/>
    <cellStyle name="ColHeader 5 3 2 2 3 2" xfId="32660"/>
    <cellStyle name="ColHeader 5 3 2 2 4" xfId="4334"/>
    <cellStyle name="ColHeader 5 3 2 2 4 2" xfId="32661"/>
    <cellStyle name="ColHeader 5 3 2 2 5" xfId="4335"/>
    <cellStyle name="ColHeader 5 3 2 2 5 2" xfId="32662"/>
    <cellStyle name="ColHeader 5 3 2 2 6" xfId="4336"/>
    <cellStyle name="ColHeader 5 3 2 2 6 2" xfId="32663"/>
    <cellStyle name="ColHeader 5 3 2 2 7" xfId="4337"/>
    <cellStyle name="ColHeader 5 3 2 2 7 2" xfId="32664"/>
    <cellStyle name="ColHeader 5 3 2 2 8" xfId="4338"/>
    <cellStyle name="ColHeader 5 3 2 2 8 2" xfId="32665"/>
    <cellStyle name="ColHeader 5 3 2 2 9" xfId="4339"/>
    <cellStyle name="ColHeader 5 3 2 2 9 2" xfId="32666"/>
    <cellStyle name="ColHeader 5 3 2 3" xfId="4340"/>
    <cellStyle name="ColHeader 5 3 2 3 10" xfId="4341"/>
    <cellStyle name="ColHeader 5 3 2 3 10 2" xfId="32668"/>
    <cellStyle name="ColHeader 5 3 2 3 11" xfId="32667"/>
    <cellStyle name="ColHeader 5 3 2 3 2" xfId="4342"/>
    <cellStyle name="ColHeader 5 3 2 3 2 2" xfId="32669"/>
    <cellStyle name="ColHeader 5 3 2 3 3" xfId="4343"/>
    <cellStyle name="ColHeader 5 3 2 3 3 2" xfId="32670"/>
    <cellStyle name="ColHeader 5 3 2 3 4" xfId="4344"/>
    <cellStyle name="ColHeader 5 3 2 3 4 2" xfId="32671"/>
    <cellStyle name="ColHeader 5 3 2 3 5" xfId="4345"/>
    <cellStyle name="ColHeader 5 3 2 3 5 2" xfId="32672"/>
    <cellStyle name="ColHeader 5 3 2 3 6" xfId="4346"/>
    <cellStyle name="ColHeader 5 3 2 3 6 2" xfId="32673"/>
    <cellStyle name="ColHeader 5 3 2 3 7" xfId="4347"/>
    <cellStyle name="ColHeader 5 3 2 3 7 2" xfId="32674"/>
    <cellStyle name="ColHeader 5 3 2 3 8" xfId="4348"/>
    <cellStyle name="ColHeader 5 3 2 3 8 2" xfId="32675"/>
    <cellStyle name="ColHeader 5 3 2 3 9" xfId="4349"/>
    <cellStyle name="ColHeader 5 3 2 3 9 2" xfId="32676"/>
    <cellStyle name="ColHeader 5 3 2 4" xfId="4350"/>
    <cellStyle name="ColHeader 5 3 2 4 2" xfId="32677"/>
    <cellStyle name="ColHeader 5 3 2 5" xfId="4351"/>
    <cellStyle name="ColHeader 5 3 2 5 2" xfId="32678"/>
    <cellStyle name="ColHeader 5 3 2 6" xfId="4352"/>
    <cellStyle name="ColHeader 5 3 2 6 2" xfId="32679"/>
    <cellStyle name="ColHeader 5 3 2 7" xfId="4353"/>
    <cellStyle name="ColHeader 5 3 2 7 2" xfId="32680"/>
    <cellStyle name="ColHeader 5 3 2 8" xfId="4354"/>
    <cellStyle name="ColHeader 5 3 2 8 2" xfId="32681"/>
    <cellStyle name="ColHeader 5 3 2 9" xfId="4355"/>
    <cellStyle name="ColHeader 5 3 2 9 2" xfId="32682"/>
    <cellStyle name="ColHeader 5 3 3" xfId="4356"/>
    <cellStyle name="ColHeader 5 3 3 10" xfId="4357"/>
    <cellStyle name="ColHeader 5 3 3 10 2" xfId="32684"/>
    <cellStyle name="ColHeader 5 3 3 11" xfId="32683"/>
    <cellStyle name="ColHeader 5 3 3 2" xfId="4358"/>
    <cellStyle name="ColHeader 5 3 3 2 10" xfId="4359"/>
    <cellStyle name="ColHeader 5 3 3 2 10 2" xfId="32686"/>
    <cellStyle name="ColHeader 5 3 3 2 11" xfId="32685"/>
    <cellStyle name="ColHeader 5 3 3 2 2" xfId="4360"/>
    <cellStyle name="ColHeader 5 3 3 2 2 2" xfId="32687"/>
    <cellStyle name="ColHeader 5 3 3 2 3" xfId="4361"/>
    <cellStyle name="ColHeader 5 3 3 2 3 2" xfId="32688"/>
    <cellStyle name="ColHeader 5 3 3 2 4" xfId="4362"/>
    <cellStyle name="ColHeader 5 3 3 2 4 2" xfId="32689"/>
    <cellStyle name="ColHeader 5 3 3 2 5" xfId="4363"/>
    <cellStyle name="ColHeader 5 3 3 2 5 2" xfId="32690"/>
    <cellStyle name="ColHeader 5 3 3 2 6" xfId="4364"/>
    <cellStyle name="ColHeader 5 3 3 2 6 2" xfId="32691"/>
    <cellStyle name="ColHeader 5 3 3 2 7" xfId="4365"/>
    <cellStyle name="ColHeader 5 3 3 2 7 2" xfId="32692"/>
    <cellStyle name="ColHeader 5 3 3 2 8" xfId="4366"/>
    <cellStyle name="ColHeader 5 3 3 2 8 2" xfId="32693"/>
    <cellStyle name="ColHeader 5 3 3 2 9" xfId="4367"/>
    <cellStyle name="ColHeader 5 3 3 2 9 2" xfId="32694"/>
    <cellStyle name="ColHeader 5 3 3 3" xfId="4368"/>
    <cellStyle name="ColHeader 5 3 3 3 10" xfId="4369"/>
    <cellStyle name="ColHeader 5 3 3 3 10 2" xfId="32696"/>
    <cellStyle name="ColHeader 5 3 3 3 11" xfId="32695"/>
    <cellStyle name="ColHeader 5 3 3 3 2" xfId="4370"/>
    <cellStyle name="ColHeader 5 3 3 3 2 2" xfId="32697"/>
    <cellStyle name="ColHeader 5 3 3 3 3" xfId="4371"/>
    <cellStyle name="ColHeader 5 3 3 3 3 2" xfId="32698"/>
    <cellStyle name="ColHeader 5 3 3 3 4" xfId="4372"/>
    <cellStyle name="ColHeader 5 3 3 3 4 2" xfId="32699"/>
    <cellStyle name="ColHeader 5 3 3 3 5" xfId="4373"/>
    <cellStyle name="ColHeader 5 3 3 3 5 2" xfId="32700"/>
    <cellStyle name="ColHeader 5 3 3 3 6" xfId="4374"/>
    <cellStyle name="ColHeader 5 3 3 3 6 2" xfId="32701"/>
    <cellStyle name="ColHeader 5 3 3 3 7" xfId="4375"/>
    <cellStyle name="ColHeader 5 3 3 3 7 2" xfId="32702"/>
    <cellStyle name="ColHeader 5 3 3 3 8" xfId="4376"/>
    <cellStyle name="ColHeader 5 3 3 3 8 2" xfId="32703"/>
    <cellStyle name="ColHeader 5 3 3 3 9" xfId="4377"/>
    <cellStyle name="ColHeader 5 3 3 3 9 2" xfId="32704"/>
    <cellStyle name="ColHeader 5 3 3 4" xfId="4378"/>
    <cellStyle name="ColHeader 5 3 3 4 2" xfId="32705"/>
    <cellStyle name="ColHeader 5 3 3 5" xfId="4379"/>
    <cellStyle name="ColHeader 5 3 3 5 2" xfId="32706"/>
    <cellStyle name="ColHeader 5 3 3 6" xfId="4380"/>
    <cellStyle name="ColHeader 5 3 3 6 2" xfId="32707"/>
    <cellStyle name="ColHeader 5 3 3 7" xfId="4381"/>
    <cellStyle name="ColHeader 5 3 3 7 2" xfId="32708"/>
    <cellStyle name="ColHeader 5 3 3 8" xfId="4382"/>
    <cellStyle name="ColHeader 5 3 3 8 2" xfId="32709"/>
    <cellStyle name="ColHeader 5 3 3 9" xfId="4383"/>
    <cellStyle name="ColHeader 5 3 3 9 2" xfId="32710"/>
    <cellStyle name="ColHeader 5 3 4" xfId="4384"/>
    <cellStyle name="ColHeader 5 3 4 10" xfId="4385"/>
    <cellStyle name="ColHeader 5 3 4 10 2" xfId="32712"/>
    <cellStyle name="ColHeader 5 3 4 11" xfId="32711"/>
    <cellStyle name="ColHeader 5 3 4 2" xfId="4386"/>
    <cellStyle name="ColHeader 5 3 4 2 2" xfId="32713"/>
    <cellStyle name="ColHeader 5 3 4 3" xfId="4387"/>
    <cellStyle name="ColHeader 5 3 4 3 2" xfId="32714"/>
    <cellStyle name="ColHeader 5 3 4 4" xfId="4388"/>
    <cellStyle name="ColHeader 5 3 4 4 2" xfId="32715"/>
    <cellStyle name="ColHeader 5 3 4 5" xfId="4389"/>
    <cellStyle name="ColHeader 5 3 4 5 2" xfId="32716"/>
    <cellStyle name="ColHeader 5 3 4 6" xfId="4390"/>
    <cellStyle name="ColHeader 5 3 4 6 2" xfId="32717"/>
    <cellStyle name="ColHeader 5 3 4 7" xfId="4391"/>
    <cellStyle name="ColHeader 5 3 4 7 2" xfId="32718"/>
    <cellStyle name="ColHeader 5 3 4 8" xfId="4392"/>
    <cellStyle name="ColHeader 5 3 4 8 2" xfId="32719"/>
    <cellStyle name="ColHeader 5 3 4 9" xfId="4393"/>
    <cellStyle name="ColHeader 5 3 4 9 2" xfId="32720"/>
    <cellStyle name="ColHeader 5 3 5" xfId="4394"/>
    <cellStyle name="ColHeader 5 3 5 10" xfId="4395"/>
    <cellStyle name="ColHeader 5 3 5 10 2" xfId="32722"/>
    <cellStyle name="ColHeader 5 3 5 11" xfId="32721"/>
    <cellStyle name="ColHeader 5 3 5 2" xfId="4396"/>
    <cellStyle name="ColHeader 5 3 5 2 2" xfId="32723"/>
    <cellStyle name="ColHeader 5 3 5 3" xfId="4397"/>
    <cellStyle name="ColHeader 5 3 5 3 2" xfId="32724"/>
    <cellStyle name="ColHeader 5 3 5 4" xfId="4398"/>
    <cellStyle name="ColHeader 5 3 5 4 2" xfId="32725"/>
    <cellStyle name="ColHeader 5 3 5 5" xfId="4399"/>
    <cellStyle name="ColHeader 5 3 5 5 2" xfId="32726"/>
    <cellStyle name="ColHeader 5 3 5 6" xfId="4400"/>
    <cellStyle name="ColHeader 5 3 5 6 2" xfId="32727"/>
    <cellStyle name="ColHeader 5 3 5 7" xfId="4401"/>
    <cellStyle name="ColHeader 5 3 5 7 2" xfId="32728"/>
    <cellStyle name="ColHeader 5 3 5 8" xfId="4402"/>
    <cellStyle name="ColHeader 5 3 5 8 2" xfId="32729"/>
    <cellStyle name="ColHeader 5 3 5 9" xfId="4403"/>
    <cellStyle name="ColHeader 5 3 5 9 2" xfId="32730"/>
    <cellStyle name="ColHeader 5 3 6" xfId="4404"/>
    <cellStyle name="ColHeader 5 3 6 2" xfId="32731"/>
    <cellStyle name="ColHeader 5 3 7" xfId="4405"/>
    <cellStyle name="ColHeader 5 3 7 2" xfId="32732"/>
    <cellStyle name="ColHeader 5 3 8" xfId="4406"/>
    <cellStyle name="ColHeader 5 3 8 2" xfId="32733"/>
    <cellStyle name="ColHeader 5 3 9" xfId="4407"/>
    <cellStyle name="ColHeader 5 3 9 2" xfId="32734"/>
    <cellStyle name="ColHeader 5 4" xfId="742"/>
    <cellStyle name="ColHeader 5 4 10" xfId="4408"/>
    <cellStyle name="ColHeader 5 4 10 2" xfId="32735"/>
    <cellStyle name="ColHeader 5 4 11" xfId="4409"/>
    <cellStyle name="ColHeader 5 4 11 2" xfId="32736"/>
    <cellStyle name="ColHeader 5 4 12" xfId="4410"/>
    <cellStyle name="ColHeader 5 4 12 2" xfId="32737"/>
    <cellStyle name="ColHeader 5 4 13" xfId="4411"/>
    <cellStyle name="ColHeader 5 4 13 2" xfId="32738"/>
    <cellStyle name="ColHeader 5 4 14" xfId="4412"/>
    <cellStyle name="ColHeader 5 4 14 2" xfId="32739"/>
    <cellStyle name="ColHeader 5 4 15" xfId="29073"/>
    <cellStyle name="ColHeader 5 4 2" xfId="4413"/>
    <cellStyle name="ColHeader 5 4 2 10" xfId="4414"/>
    <cellStyle name="ColHeader 5 4 2 10 2" xfId="32741"/>
    <cellStyle name="ColHeader 5 4 2 11" xfId="32740"/>
    <cellStyle name="ColHeader 5 4 2 2" xfId="4415"/>
    <cellStyle name="ColHeader 5 4 2 2 10" xfId="4416"/>
    <cellStyle name="ColHeader 5 4 2 2 10 2" xfId="32743"/>
    <cellStyle name="ColHeader 5 4 2 2 11" xfId="32742"/>
    <cellStyle name="ColHeader 5 4 2 2 2" xfId="4417"/>
    <cellStyle name="ColHeader 5 4 2 2 2 2" xfId="32744"/>
    <cellStyle name="ColHeader 5 4 2 2 3" xfId="4418"/>
    <cellStyle name="ColHeader 5 4 2 2 3 2" xfId="32745"/>
    <cellStyle name="ColHeader 5 4 2 2 4" xfId="4419"/>
    <cellStyle name="ColHeader 5 4 2 2 4 2" xfId="32746"/>
    <cellStyle name="ColHeader 5 4 2 2 5" xfId="4420"/>
    <cellStyle name="ColHeader 5 4 2 2 5 2" xfId="32747"/>
    <cellStyle name="ColHeader 5 4 2 2 6" xfId="4421"/>
    <cellStyle name="ColHeader 5 4 2 2 6 2" xfId="32748"/>
    <cellStyle name="ColHeader 5 4 2 2 7" xfId="4422"/>
    <cellStyle name="ColHeader 5 4 2 2 7 2" xfId="32749"/>
    <cellStyle name="ColHeader 5 4 2 2 8" xfId="4423"/>
    <cellStyle name="ColHeader 5 4 2 2 8 2" xfId="32750"/>
    <cellStyle name="ColHeader 5 4 2 2 9" xfId="4424"/>
    <cellStyle name="ColHeader 5 4 2 2 9 2" xfId="32751"/>
    <cellStyle name="ColHeader 5 4 2 3" xfId="4425"/>
    <cellStyle name="ColHeader 5 4 2 3 10" xfId="4426"/>
    <cellStyle name="ColHeader 5 4 2 3 10 2" xfId="32753"/>
    <cellStyle name="ColHeader 5 4 2 3 11" xfId="32752"/>
    <cellStyle name="ColHeader 5 4 2 3 2" xfId="4427"/>
    <cellStyle name="ColHeader 5 4 2 3 2 2" xfId="32754"/>
    <cellStyle name="ColHeader 5 4 2 3 3" xfId="4428"/>
    <cellStyle name="ColHeader 5 4 2 3 3 2" xfId="32755"/>
    <cellStyle name="ColHeader 5 4 2 3 4" xfId="4429"/>
    <cellStyle name="ColHeader 5 4 2 3 4 2" xfId="32756"/>
    <cellStyle name="ColHeader 5 4 2 3 5" xfId="4430"/>
    <cellStyle name="ColHeader 5 4 2 3 5 2" xfId="32757"/>
    <cellStyle name="ColHeader 5 4 2 3 6" xfId="4431"/>
    <cellStyle name="ColHeader 5 4 2 3 6 2" xfId="32758"/>
    <cellStyle name="ColHeader 5 4 2 3 7" xfId="4432"/>
    <cellStyle name="ColHeader 5 4 2 3 7 2" xfId="32759"/>
    <cellStyle name="ColHeader 5 4 2 3 8" xfId="4433"/>
    <cellStyle name="ColHeader 5 4 2 3 8 2" xfId="32760"/>
    <cellStyle name="ColHeader 5 4 2 3 9" xfId="4434"/>
    <cellStyle name="ColHeader 5 4 2 3 9 2" xfId="32761"/>
    <cellStyle name="ColHeader 5 4 2 4" xfId="4435"/>
    <cellStyle name="ColHeader 5 4 2 4 2" xfId="32762"/>
    <cellStyle name="ColHeader 5 4 2 5" xfId="4436"/>
    <cellStyle name="ColHeader 5 4 2 5 2" xfId="32763"/>
    <cellStyle name="ColHeader 5 4 2 6" xfId="4437"/>
    <cellStyle name="ColHeader 5 4 2 6 2" xfId="32764"/>
    <cellStyle name="ColHeader 5 4 2 7" xfId="4438"/>
    <cellStyle name="ColHeader 5 4 2 7 2" xfId="32765"/>
    <cellStyle name="ColHeader 5 4 2 8" xfId="4439"/>
    <cellStyle name="ColHeader 5 4 2 8 2" xfId="32766"/>
    <cellStyle name="ColHeader 5 4 2 9" xfId="4440"/>
    <cellStyle name="ColHeader 5 4 2 9 2" xfId="32767"/>
    <cellStyle name="ColHeader 5 4 3" xfId="4441"/>
    <cellStyle name="ColHeader 5 4 3 10" xfId="4442"/>
    <cellStyle name="ColHeader 5 4 3 10 2" xfId="32769"/>
    <cellStyle name="ColHeader 5 4 3 11" xfId="32768"/>
    <cellStyle name="ColHeader 5 4 3 2" xfId="4443"/>
    <cellStyle name="ColHeader 5 4 3 2 10" xfId="4444"/>
    <cellStyle name="ColHeader 5 4 3 2 10 2" xfId="32771"/>
    <cellStyle name="ColHeader 5 4 3 2 11" xfId="32770"/>
    <cellStyle name="ColHeader 5 4 3 2 2" xfId="4445"/>
    <cellStyle name="ColHeader 5 4 3 2 2 2" xfId="32772"/>
    <cellStyle name="ColHeader 5 4 3 2 3" xfId="4446"/>
    <cellStyle name="ColHeader 5 4 3 2 3 2" xfId="32773"/>
    <cellStyle name="ColHeader 5 4 3 2 4" xfId="4447"/>
    <cellStyle name="ColHeader 5 4 3 2 4 2" xfId="32774"/>
    <cellStyle name="ColHeader 5 4 3 2 5" xfId="4448"/>
    <cellStyle name="ColHeader 5 4 3 2 5 2" xfId="32775"/>
    <cellStyle name="ColHeader 5 4 3 2 6" xfId="4449"/>
    <cellStyle name="ColHeader 5 4 3 2 6 2" xfId="32776"/>
    <cellStyle name="ColHeader 5 4 3 2 7" xfId="4450"/>
    <cellStyle name="ColHeader 5 4 3 2 7 2" xfId="32777"/>
    <cellStyle name="ColHeader 5 4 3 2 8" xfId="4451"/>
    <cellStyle name="ColHeader 5 4 3 2 8 2" xfId="32778"/>
    <cellStyle name="ColHeader 5 4 3 2 9" xfId="4452"/>
    <cellStyle name="ColHeader 5 4 3 2 9 2" xfId="32779"/>
    <cellStyle name="ColHeader 5 4 3 3" xfId="4453"/>
    <cellStyle name="ColHeader 5 4 3 3 10" xfId="4454"/>
    <cellStyle name="ColHeader 5 4 3 3 10 2" xfId="32781"/>
    <cellStyle name="ColHeader 5 4 3 3 11" xfId="32780"/>
    <cellStyle name="ColHeader 5 4 3 3 2" xfId="4455"/>
    <cellStyle name="ColHeader 5 4 3 3 2 2" xfId="32782"/>
    <cellStyle name="ColHeader 5 4 3 3 3" xfId="4456"/>
    <cellStyle name="ColHeader 5 4 3 3 3 2" xfId="32783"/>
    <cellStyle name="ColHeader 5 4 3 3 4" xfId="4457"/>
    <cellStyle name="ColHeader 5 4 3 3 4 2" xfId="32784"/>
    <cellStyle name="ColHeader 5 4 3 3 5" xfId="4458"/>
    <cellStyle name="ColHeader 5 4 3 3 5 2" xfId="32785"/>
    <cellStyle name="ColHeader 5 4 3 3 6" xfId="4459"/>
    <cellStyle name="ColHeader 5 4 3 3 6 2" xfId="32786"/>
    <cellStyle name="ColHeader 5 4 3 3 7" xfId="4460"/>
    <cellStyle name="ColHeader 5 4 3 3 7 2" xfId="32787"/>
    <cellStyle name="ColHeader 5 4 3 3 8" xfId="4461"/>
    <cellStyle name="ColHeader 5 4 3 3 8 2" xfId="32788"/>
    <cellStyle name="ColHeader 5 4 3 3 9" xfId="4462"/>
    <cellStyle name="ColHeader 5 4 3 3 9 2" xfId="32789"/>
    <cellStyle name="ColHeader 5 4 3 4" xfId="4463"/>
    <cellStyle name="ColHeader 5 4 3 4 2" xfId="32790"/>
    <cellStyle name="ColHeader 5 4 3 5" xfId="4464"/>
    <cellStyle name="ColHeader 5 4 3 5 2" xfId="32791"/>
    <cellStyle name="ColHeader 5 4 3 6" xfId="4465"/>
    <cellStyle name="ColHeader 5 4 3 6 2" xfId="32792"/>
    <cellStyle name="ColHeader 5 4 3 7" xfId="4466"/>
    <cellStyle name="ColHeader 5 4 3 7 2" xfId="32793"/>
    <cellStyle name="ColHeader 5 4 3 8" xfId="4467"/>
    <cellStyle name="ColHeader 5 4 3 8 2" xfId="32794"/>
    <cellStyle name="ColHeader 5 4 3 9" xfId="4468"/>
    <cellStyle name="ColHeader 5 4 3 9 2" xfId="32795"/>
    <cellStyle name="ColHeader 5 4 4" xfId="4469"/>
    <cellStyle name="ColHeader 5 4 4 10" xfId="4470"/>
    <cellStyle name="ColHeader 5 4 4 10 2" xfId="32797"/>
    <cellStyle name="ColHeader 5 4 4 11" xfId="32796"/>
    <cellStyle name="ColHeader 5 4 4 2" xfId="4471"/>
    <cellStyle name="ColHeader 5 4 4 2 2" xfId="32798"/>
    <cellStyle name="ColHeader 5 4 4 3" xfId="4472"/>
    <cellStyle name="ColHeader 5 4 4 3 2" xfId="32799"/>
    <cellStyle name="ColHeader 5 4 4 4" xfId="4473"/>
    <cellStyle name="ColHeader 5 4 4 4 2" xfId="32800"/>
    <cellStyle name="ColHeader 5 4 4 5" xfId="4474"/>
    <cellStyle name="ColHeader 5 4 4 5 2" xfId="32801"/>
    <cellStyle name="ColHeader 5 4 4 6" xfId="4475"/>
    <cellStyle name="ColHeader 5 4 4 6 2" xfId="32802"/>
    <cellStyle name="ColHeader 5 4 4 7" xfId="4476"/>
    <cellStyle name="ColHeader 5 4 4 7 2" xfId="32803"/>
    <cellStyle name="ColHeader 5 4 4 8" xfId="4477"/>
    <cellStyle name="ColHeader 5 4 4 8 2" xfId="32804"/>
    <cellStyle name="ColHeader 5 4 4 9" xfId="4478"/>
    <cellStyle name="ColHeader 5 4 4 9 2" xfId="32805"/>
    <cellStyle name="ColHeader 5 4 5" xfId="4479"/>
    <cellStyle name="ColHeader 5 4 5 10" xfId="4480"/>
    <cellStyle name="ColHeader 5 4 5 10 2" xfId="32807"/>
    <cellStyle name="ColHeader 5 4 5 11" xfId="32806"/>
    <cellStyle name="ColHeader 5 4 5 2" xfId="4481"/>
    <cellStyle name="ColHeader 5 4 5 2 2" xfId="32808"/>
    <cellStyle name="ColHeader 5 4 5 3" xfId="4482"/>
    <cellStyle name="ColHeader 5 4 5 3 2" xfId="32809"/>
    <cellStyle name="ColHeader 5 4 5 4" xfId="4483"/>
    <cellStyle name="ColHeader 5 4 5 4 2" xfId="32810"/>
    <cellStyle name="ColHeader 5 4 5 5" xfId="4484"/>
    <cellStyle name="ColHeader 5 4 5 5 2" xfId="32811"/>
    <cellStyle name="ColHeader 5 4 5 6" xfId="4485"/>
    <cellStyle name="ColHeader 5 4 5 6 2" xfId="32812"/>
    <cellStyle name="ColHeader 5 4 5 7" xfId="4486"/>
    <cellStyle name="ColHeader 5 4 5 7 2" xfId="32813"/>
    <cellStyle name="ColHeader 5 4 5 8" xfId="4487"/>
    <cellStyle name="ColHeader 5 4 5 8 2" xfId="32814"/>
    <cellStyle name="ColHeader 5 4 5 9" xfId="4488"/>
    <cellStyle name="ColHeader 5 4 5 9 2" xfId="32815"/>
    <cellStyle name="ColHeader 5 4 6" xfId="4489"/>
    <cellStyle name="ColHeader 5 4 6 2" xfId="32816"/>
    <cellStyle name="ColHeader 5 4 7" xfId="4490"/>
    <cellStyle name="ColHeader 5 4 7 2" xfId="32817"/>
    <cellStyle name="ColHeader 5 4 8" xfId="4491"/>
    <cellStyle name="ColHeader 5 4 8 2" xfId="32818"/>
    <cellStyle name="ColHeader 5 4 9" xfId="4492"/>
    <cellStyle name="ColHeader 5 4 9 2" xfId="32819"/>
    <cellStyle name="ColHeader 5 5" xfId="873"/>
    <cellStyle name="ColHeader 5 5 10" xfId="4493"/>
    <cellStyle name="ColHeader 5 5 10 2" xfId="32820"/>
    <cellStyle name="ColHeader 5 5 11" xfId="4494"/>
    <cellStyle name="ColHeader 5 5 11 2" xfId="32821"/>
    <cellStyle name="ColHeader 5 5 12" xfId="4495"/>
    <cellStyle name="ColHeader 5 5 12 2" xfId="32822"/>
    <cellStyle name="ColHeader 5 5 13" xfId="4496"/>
    <cellStyle name="ColHeader 5 5 13 2" xfId="32823"/>
    <cellStyle name="ColHeader 5 5 14" xfId="4497"/>
    <cellStyle name="ColHeader 5 5 14 2" xfId="32824"/>
    <cellStyle name="ColHeader 5 5 15" xfId="29204"/>
    <cellStyle name="ColHeader 5 5 2" xfId="4498"/>
    <cellStyle name="ColHeader 5 5 2 10" xfId="4499"/>
    <cellStyle name="ColHeader 5 5 2 10 2" xfId="32826"/>
    <cellStyle name="ColHeader 5 5 2 11" xfId="32825"/>
    <cellStyle name="ColHeader 5 5 2 2" xfId="4500"/>
    <cellStyle name="ColHeader 5 5 2 2 10" xfId="4501"/>
    <cellStyle name="ColHeader 5 5 2 2 10 2" xfId="32828"/>
    <cellStyle name="ColHeader 5 5 2 2 11" xfId="32827"/>
    <cellStyle name="ColHeader 5 5 2 2 2" xfId="4502"/>
    <cellStyle name="ColHeader 5 5 2 2 2 2" xfId="32829"/>
    <cellStyle name="ColHeader 5 5 2 2 3" xfId="4503"/>
    <cellStyle name="ColHeader 5 5 2 2 3 2" xfId="32830"/>
    <cellStyle name="ColHeader 5 5 2 2 4" xfId="4504"/>
    <cellStyle name="ColHeader 5 5 2 2 4 2" xfId="32831"/>
    <cellStyle name="ColHeader 5 5 2 2 5" xfId="4505"/>
    <cellStyle name="ColHeader 5 5 2 2 5 2" xfId="32832"/>
    <cellStyle name="ColHeader 5 5 2 2 6" xfId="4506"/>
    <cellStyle name="ColHeader 5 5 2 2 6 2" xfId="32833"/>
    <cellStyle name="ColHeader 5 5 2 2 7" xfId="4507"/>
    <cellStyle name="ColHeader 5 5 2 2 7 2" xfId="32834"/>
    <cellStyle name="ColHeader 5 5 2 2 8" xfId="4508"/>
    <cellStyle name="ColHeader 5 5 2 2 8 2" xfId="32835"/>
    <cellStyle name="ColHeader 5 5 2 2 9" xfId="4509"/>
    <cellStyle name="ColHeader 5 5 2 2 9 2" xfId="32836"/>
    <cellStyle name="ColHeader 5 5 2 3" xfId="4510"/>
    <cellStyle name="ColHeader 5 5 2 3 10" xfId="4511"/>
    <cellStyle name="ColHeader 5 5 2 3 10 2" xfId="32838"/>
    <cellStyle name="ColHeader 5 5 2 3 11" xfId="32837"/>
    <cellStyle name="ColHeader 5 5 2 3 2" xfId="4512"/>
    <cellStyle name="ColHeader 5 5 2 3 2 2" xfId="32839"/>
    <cellStyle name="ColHeader 5 5 2 3 3" xfId="4513"/>
    <cellStyle name="ColHeader 5 5 2 3 3 2" xfId="32840"/>
    <cellStyle name="ColHeader 5 5 2 3 4" xfId="4514"/>
    <cellStyle name="ColHeader 5 5 2 3 4 2" xfId="32841"/>
    <cellStyle name="ColHeader 5 5 2 3 5" xfId="4515"/>
    <cellStyle name="ColHeader 5 5 2 3 5 2" xfId="32842"/>
    <cellStyle name="ColHeader 5 5 2 3 6" xfId="4516"/>
    <cellStyle name="ColHeader 5 5 2 3 6 2" xfId="32843"/>
    <cellStyle name="ColHeader 5 5 2 3 7" xfId="4517"/>
    <cellStyle name="ColHeader 5 5 2 3 7 2" xfId="32844"/>
    <cellStyle name="ColHeader 5 5 2 3 8" xfId="4518"/>
    <cellStyle name="ColHeader 5 5 2 3 8 2" xfId="32845"/>
    <cellStyle name="ColHeader 5 5 2 3 9" xfId="4519"/>
    <cellStyle name="ColHeader 5 5 2 3 9 2" xfId="32846"/>
    <cellStyle name="ColHeader 5 5 2 4" xfId="4520"/>
    <cellStyle name="ColHeader 5 5 2 4 2" xfId="32847"/>
    <cellStyle name="ColHeader 5 5 2 5" xfId="4521"/>
    <cellStyle name="ColHeader 5 5 2 5 2" xfId="32848"/>
    <cellStyle name="ColHeader 5 5 2 6" xfId="4522"/>
    <cellStyle name="ColHeader 5 5 2 6 2" xfId="32849"/>
    <cellStyle name="ColHeader 5 5 2 7" xfId="4523"/>
    <cellStyle name="ColHeader 5 5 2 7 2" xfId="32850"/>
    <cellStyle name="ColHeader 5 5 2 8" xfId="4524"/>
    <cellStyle name="ColHeader 5 5 2 8 2" xfId="32851"/>
    <cellStyle name="ColHeader 5 5 2 9" xfId="4525"/>
    <cellStyle name="ColHeader 5 5 2 9 2" xfId="32852"/>
    <cellStyle name="ColHeader 5 5 3" xfId="4526"/>
    <cellStyle name="ColHeader 5 5 3 10" xfId="4527"/>
    <cellStyle name="ColHeader 5 5 3 10 2" xfId="32854"/>
    <cellStyle name="ColHeader 5 5 3 11" xfId="32853"/>
    <cellStyle name="ColHeader 5 5 3 2" xfId="4528"/>
    <cellStyle name="ColHeader 5 5 3 2 10" xfId="4529"/>
    <cellStyle name="ColHeader 5 5 3 2 10 2" xfId="32856"/>
    <cellStyle name="ColHeader 5 5 3 2 11" xfId="32855"/>
    <cellStyle name="ColHeader 5 5 3 2 2" xfId="4530"/>
    <cellStyle name="ColHeader 5 5 3 2 2 2" xfId="32857"/>
    <cellStyle name="ColHeader 5 5 3 2 3" xfId="4531"/>
    <cellStyle name="ColHeader 5 5 3 2 3 2" xfId="32858"/>
    <cellStyle name="ColHeader 5 5 3 2 4" xfId="4532"/>
    <cellStyle name="ColHeader 5 5 3 2 4 2" xfId="32859"/>
    <cellStyle name="ColHeader 5 5 3 2 5" xfId="4533"/>
    <cellStyle name="ColHeader 5 5 3 2 5 2" xfId="32860"/>
    <cellStyle name="ColHeader 5 5 3 2 6" xfId="4534"/>
    <cellStyle name="ColHeader 5 5 3 2 6 2" xfId="32861"/>
    <cellStyle name="ColHeader 5 5 3 2 7" xfId="4535"/>
    <cellStyle name="ColHeader 5 5 3 2 7 2" xfId="32862"/>
    <cellStyle name="ColHeader 5 5 3 2 8" xfId="4536"/>
    <cellStyle name="ColHeader 5 5 3 2 8 2" xfId="32863"/>
    <cellStyle name="ColHeader 5 5 3 2 9" xfId="4537"/>
    <cellStyle name="ColHeader 5 5 3 2 9 2" xfId="32864"/>
    <cellStyle name="ColHeader 5 5 3 3" xfId="4538"/>
    <cellStyle name="ColHeader 5 5 3 3 10" xfId="4539"/>
    <cellStyle name="ColHeader 5 5 3 3 10 2" xfId="32866"/>
    <cellStyle name="ColHeader 5 5 3 3 11" xfId="32865"/>
    <cellStyle name="ColHeader 5 5 3 3 2" xfId="4540"/>
    <cellStyle name="ColHeader 5 5 3 3 2 2" xfId="32867"/>
    <cellStyle name="ColHeader 5 5 3 3 3" xfId="4541"/>
    <cellStyle name="ColHeader 5 5 3 3 3 2" xfId="32868"/>
    <cellStyle name="ColHeader 5 5 3 3 4" xfId="4542"/>
    <cellStyle name="ColHeader 5 5 3 3 4 2" xfId="32869"/>
    <cellStyle name="ColHeader 5 5 3 3 5" xfId="4543"/>
    <cellStyle name="ColHeader 5 5 3 3 5 2" xfId="32870"/>
    <cellStyle name="ColHeader 5 5 3 3 6" xfId="4544"/>
    <cellStyle name="ColHeader 5 5 3 3 6 2" xfId="32871"/>
    <cellStyle name="ColHeader 5 5 3 3 7" xfId="4545"/>
    <cellStyle name="ColHeader 5 5 3 3 7 2" xfId="32872"/>
    <cellStyle name="ColHeader 5 5 3 3 8" xfId="4546"/>
    <cellStyle name="ColHeader 5 5 3 3 8 2" xfId="32873"/>
    <cellStyle name="ColHeader 5 5 3 3 9" xfId="4547"/>
    <cellStyle name="ColHeader 5 5 3 3 9 2" xfId="32874"/>
    <cellStyle name="ColHeader 5 5 3 4" xfId="4548"/>
    <cellStyle name="ColHeader 5 5 3 4 2" xfId="32875"/>
    <cellStyle name="ColHeader 5 5 3 5" xfId="4549"/>
    <cellStyle name="ColHeader 5 5 3 5 2" xfId="32876"/>
    <cellStyle name="ColHeader 5 5 3 6" xfId="4550"/>
    <cellStyle name="ColHeader 5 5 3 6 2" xfId="32877"/>
    <cellStyle name="ColHeader 5 5 3 7" xfId="4551"/>
    <cellStyle name="ColHeader 5 5 3 7 2" xfId="32878"/>
    <cellStyle name="ColHeader 5 5 3 8" xfId="4552"/>
    <cellStyle name="ColHeader 5 5 3 8 2" xfId="32879"/>
    <cellStyle name="ColHeader 5 5 3 9" xfId="4553"/>
    <cellStyle name="ColHeader 5 5 3 9 2" xfId="32880"/>
    <cellStyle name="ColHeader 5 5 4" xfId="4554"/>
    <cellStyle name="ColHeader 5 5 4 10" xfId="4555"/>
    <cellStyle name="ColHeader 5 5 4 10 2" xfId="32882"/>
    <cellStyle name="ColHeader 5 5 4 11" xfId="32881"/>
    <cellStyle name="ColHeader 5 5 4 2" xfId="4556"/>
    <cellStyle name="ColHeader 5 5 4 2 2" xfId="32883"/>
    <cellStyle name="ColHeader 5 5 4 3" xfId="4557"/>
    <cellStyle name="ColHeader 5 5 4 3 2" xfId="32884"/>
    <cellStyle name="ColHeader 5 5 4 4" xfId="4558"/>
    <cellStyle name="ColHeader 5 5 4 4 2" xfId="32885"/>
    <cellStyle name="ColHeader 5 5 4 5" xfId="4559"/>
    <cellStyle name="ColHeader 5 5 4 5 2" xfId="32886"/>
    <cellStyle name="ColHeader 5 5 4 6" xfId="4560"/>
    <cellStyle name="ColHeader 5 5 4 6 2" xfId="32887"/>
    <cellStyle name="ColHeader 5 5 4 7" xfId="4561"/>
    <cellStyle name="ColHeader 5 5 4 7 2" xfId="32888"/>
    <cellStyle name="ColHeader 5 5 4 8" xfId="4562"/>
    <cellStyle name="ColHeader 5 5 4 8 2" xfId="32889"/>
    <cellStyle name="ColHeader 5 5 4 9" xfId="4563"/>
    <cellStyle name="ColHeader 5 5 4 9 2" xfId="32890"/>
    <cellStyle name="ColHeader 5 5 5" xfId="4564"/>
    <cellStyle name="ColHeader 5 5 5 10" xfId="4565"/>
    <cellStyle name="ColHeader 5 5 5 10 2" xfId="32892"/>
    <cellStyle name="ColHeader 5 5 5 11" xfId="32891"/>
    <cellStyle name="ColHeader 5 5 5 2" xfId="4566"/>
    <cellStyle name="ColHeader 5 5 5 2 2" xfId="32893"/>
    <cellStyle name="ColHeader 5 5 5 3" xfId="4567"/>
    <cellStyle name="ColHeader 5 5 5 3 2" xfId="32894"/>
    <cellStyle name="ColHeader 5 5 5 4" xfId="4568"/>
    <cellStyle name="ColHeader 5 5 5 4 2" xfId="32895"/>
    <cellStyle name="ColHeader 5 5 5 5" xfId="4569"/>
    <cellStyle name="ColHeader 5 5 5 5 2" xfId="32896"/>
    <cellStyle name="ColHeader 5 5 5 6" xfId="4570"/>
    <cellStyle name="ColHeader 5 5 5 6 2" xfId="32897"/>
    <cellStyle name="ColHeader 5 5 5 7" xfId="4571"/>
    <cellStyle name="ColHeader 5 5 5 7 2" xfId="32898"/>
    <cellStyle name="ColHeader 5 5 5 8" xfId="4572"/>
    <cellStyle name="ColHeader 5 5 5 8 2" xfId="32899"/>
    <cellStyle name="ColHeader 5 5 5 9" xfId="4573"/>
    <cellStyle name="ColHeader 5 5 5 9 2" xfId="32900"/>
    <cellStyle name="ColHeader 5 5 6" xfId="4574"/>
    <cellStyle name="ColHeader 5 5 6 2" xfId="32901"/>
    <cellStyle name="ColHeader 5 5 7" xfId="4575"/>
    <cellStyle name="ColHeader 5 5 7 2" xfId="32902"/>
    <cellStyle name="ColHeader 5 5 8" xfId="4576"/>
    <cellStyle name="ColHeader 5 5 8 2" xfId="32903"/>
    <cellStyle name="ColHeader 5 5 9" xfId="4577"/>
    <cellStyle name="ColHeader 5 5 9 2" xfId="32904"/>
    <cellStyle name="ColHeader 5 6" xfId="1142"/>
    <cellStyle name="ColHeader 5 6 10" xfId="4578"/>
    <cellStyle name="ColHeader 5 6 10 2" xfId="32905"/>
    <cellStyle name="ColHeader 5 6 11" xfId="4579"/>
    <cellStyle name="ColHeader 5 6 11 2" xfId="32906"/>
    <cellStyle name="ColHeader 5 6 12" xfId="4580"/>
    <cellStyle name="ColHeader 5 6 12 2" xfId="32907"/>
    <cellStyle name="ColHeader 5 6 13" xfId="4581"/>
    <cellStyle name="ColHeader 5 6 13 2" xfId="32908"/>
    <cellStyle name="ColHeader 5 6 14" xfId="4582"/>
    <cellStyle name="ColHeader 5 6 14 2" xfId="32909"/>
    <cellStyle name="ColHeader 5 6 15" xfId="29473"/>
    <cellStyle name="ColHeader 5 6 2" xfId="4583"/>
    <cellStyle name="ColHeader 5 6 2 10" xfId="4584"/>
    <cellStyle name="ColHeader 5 6 2 10 2" xfId="32911"/>
    <cellStyle name="ColHeader 5 6 2 11" xfId="32910"/>
    <cellStyle name="ColHeader 5 6 2 2" xfId="4585"/>
    <cellStyle name="ColHeader 5 6 2 2 10" xfId="4586"/>
    <cellStyle name="ColHeader 5 6 2 2 10 2" xfId="32913"/>
    <cellStyle name="ColHeader 5 6 2 2 11" xfId="32912"/>
    <cellStyle name="ColHeader 5 6 2 2 2" xfId="4587"/>
    <cellStyle name="ColHeader 5 6 2 2 2 2" xfId="32914"/>
    <cellStyle name="ColHeader 5 6 2 2 3" xfId="4588"/>
    <cellStyle name="ColHeader 5 6 2 2 3 2" xfId="32915"/>
    <cellStyle name="ColHeader 5 6 2 2 4" xfId="4589"/>
    <cellStyle name="ColHeader 5 6 2 2 4 2" xfId="32916"/>
    <cellStyle name="ColHeader 5 6 2 2 5" xfId="4590"/>
    <cellStyle name="ColHeader 5 6 2 2 5 2" xfId="32917"/>
    <cellStyle name="ColHeader 5 6 2 2 6" xfId="4591"/>
    <cellStyle name="ColHeader 5 6 2 2 6 2" xfId="32918"/>
    <cellStyle name="ColHeader 5 6 2 2 7" xfId="4592"/>
    <cellStyle name="ColHeader 5 6 2 2 7 2" xfId="32919"/>
    <cellStyle name="ColHeader 5 6 2 2 8" xfId="4593"/>
    <cellStyle name="ColHeader 5 6 2 2 8 2" xfId="32920"/>
    <cellStyle name="ColHeader 5 6 2 2 9" xfId="4594"/>
    <cellStyle name="ColHeader 5 6 2 2 9 2" xfId="32921"/>
    <cellStyle name="ColHeader 5 6 2 3" xfId="4595"/>
    <cellStyle name="ColHeader 5 6 2 3 10" xfId="4596"/>
    <cellStyle name="ColHeader 5 6 2 3 10 2" xfId="32923"/>
    <cellStyle name="ColHeader 5 6 2 3 11" xfId="32922"/>
    <cellStyle name="ColHeader 5 6 2 3 2" xfId="4597"/>
    <cellStyle name="ColHeader 5 6 2 3 2 2" xfId="32924"/>
    <cellStyle name="ColHeader 5 6 2 3 3" xfId="4598"/>
    <cellStyle name="ColHeader 5 6 2 3 3 2" xfId="32925"/>
    <cellStyle name="ColHeader 5 6 2 3 4" xfId="4599"/>
    <cellStyle name="ColHeader 5 6 2 3 4 2" xfId="32926"/>
    <cellStyle name="ColHeader 5 6 2 3 5" xfId="4600"/>
    <cellStyle name="ColHeader 5 6 2 3 5 2" xfId="32927"/>
    <cellStyle name="ColHeader 5 6 2 3 6" xfId="4601"/>
    <cellStyle name="ColHeader 5 6 2 3 6 2" xfId="32928"/>
    <cellStyle name="ColHeader 5 6 2 3 7" xfId="4602"/>
    <cellStyle name="ColHeader 5 6 2 3 7 2" xfId="32929"/>
    <cellStyle name="ColHeader 5 6 2 3 8" xfId="4603"/>
    <cellStyle name="ColHeader 5 6 2 3 8 2" xfId="32930"/>
    <cellStyle name="ColHeader 5 6 2 3 9" xfId="4604"/>
    <cellStyle name="ColHeader 5 6 2 3 9 2" xfId="32931"/>
    <cellStyle name="ColHeader 5 6 2 4" xfId="4605"/>
    <cellStyle name="ColHeader 5 6 2 4 2" xfId="32932"/>
    <cellStyle name="ColHeader 5 6 2 5" xfId="4606"/>
    <cellStyle name="ColHeader 5 6 2 5 2" xfId="32933"/>
    <cellStyle name="ColHeader 5 6 2 6" xfId="4607"/>
    <cellStyle name="ColHeader 5 6 2 6 2" xfId="32934"/>
    <cellStyle name="ColHeader 5 6 2 7" xfId="4608"/>
    <cellStyle name="ColHeader 5 6 2 7 2" xfId="32935"/>
    <cellStyle name="ColHeader 5 6 2 8" xfId="4609"/>
    <cellStyle name="ColHeader 5 6 2 8 2" xfId="32936"/>
    <cellStyle name="ColHeader 5 6 2 9" xfId="4610"/>
    <cellStyle name="ColHeader 5 6 2 9 2" xfId="32937"/>
    <cellStyle name="ColHeader 5 6 3" xfId="4611"/>
    <cellStyle name="ColHeader 5 6 3 10" xfId="4612"/>
    <cellStyle name="ColHeader 5 6 3 10 2" xfId="32939"/>
    <cellStyle name="ColHeader 5 6 3 11" xfId="32938"/>
    <cellStyle name="ColHeader 5 6 3 2" xfId="4613"/>
    <cellStyle name="ColHeader 5 6 3 2 10" xfId="4614"/>
    <cellStyle name="ColHeader 5 6 3 2 10 2" xfId="32941"/>
    <cellStyle name="ColHeader 5 6 3 2 11" xfId="32940"/>
    <cellStyle name="ColHeader 5 6 3 2 2" xfId="4615"/>
    <cellStyle name="ColHeader 5 6 3 2 2 2" xfId="32942"/>
    <cellStyle name="ColHeader 5 6 3 2 3" xfId="4616"/>
    <cellStyle name="ColHeader 5 6 3 2 3 2" xfId="32943"/>
    <cellStyle name="ColHeader 5 6 3 2 4" xfId="4617"/>
    <cellStyle name="ColHeader 5 6 3 2 4 2" xfId="32944"/>
    <cellStyle name="ColHeader 5 6 3 2 5" xfId="4618"/>
    <cellStyle name="ColHeader 5 6 3 2 5 2" xfId="32945"/>
    <cellStyle name="ColHeader 5 6 3 2 6" xfId="4619"/>
    <cellStyle name="ColHeader 5 6 3 2 6 2" xfId="32946"/>
    <cellStyle name="ColHeader 5 6 3 2 7" xfId="4620"/>
    <cellStyle name="ColHeader 5 6 3 2 7 2" xfId="32947"/>
    <cellStyle name="ColHeader 5 6 3 2 8" xfId="4621"/>
    <cellStyle name="ColHeader 5 6 3 2 8 2" xfId="32948"/>
    <cellStyle name="ColHeader 5 6 3 2 9" xfId="4622"/>
    <cellStyle name="ColHeader 5 6 3 2 9 2" xfId="32949"/>
    <cellStyle name="ColHeader 5 6 3 3" xfId="4623"/>
    <cellStyle name="ColHeader 5 6 3 3 10" xfId="4624"/>
    <cellStyle name="ColHeader 5 6 3 3 10 2" xfId="32951"/>
    <cellStyle name="ColHeader 5 6 3 3 11" xfId="32950"/>
    <cellStyle name="ColHeader 5 6 3 3 2" xfId="4625"/>
    <cellStyle name="ColHeader 5 6 3 3 2 2" xfId="32952"/>
    <cellStyle name="ColHeader 5 6 3 3 3" xfId="4626"/>
    <cellStyle name="ColHeader 5 6 3 3 3 2" xfId="32953"/>
    <cellStyle name="ColHeader 5 6 3 3 4" xfId="4627"/>
    <cellStyle name="ColHeader 5 6 3 3 4 2" xfId="32954"/>
    <cellStyle name="ColHeader 5 6 3 3 5" xfId="4628"/>
    <cellStyle name="ColHeader 5 6 3 3 5 2" xfId="32955"/>
    <cellStyle name="ColHeader 5 6 3 3 6" xfId="4629"/>
    <cellStyle name="ColHeader 5 6 3 3 6 2" xfId="32956"/>
    <cellStyle name="ColHeader 5 6 3 3 7" xfId="4630"/>
    <cellStyle name="ColHeader 5 6 3 3 7 2" xfId="32957"/>
    <cellStyle name="ColHeader 5 6 3 3 8" xfId="4631"/>
    <cellStyle name="ColHeader 5 6 3 3 8 2" xfId="32958"/>
    <cellStyle name="ColHeader 5 6 3 3 9" xfId="4632"/>
    <cellStyle name="ColHeader 5 6 3 3 9 2" xfId="32959"/>
    <cellStyle name="ColHeader 5 6 3 4" xfId="4633"/>
    <cellStyle name="ColHeader 5 6 3 4 2" xfId="32960"/>
    <cellStyle name="ColHeader 5 6 3 5" xfId="4634"/>
    <cellStyle name="ColHeader 5 6 3 5 2" xfId="32961"/>
    <cellStyle name="ColHeader 5 6 3 6" xfId="4635"/>
    <cellStyle name="ColHeader 5 6 3 6 2" xfId="32962"/>
    <cellStyle name="ColHeader 5 6 3 7" xfId="4636"/>
    <cellStyle name="ColHeader 5 6 3 7 2" xfId="32963"/>
    <cellStyle name="ColHeader 5 6 3 8" xfId="4637"/>
    <cellStyle name="ColHeader 5 6 3 8 2" xfId="32964"/>
    <cellStyle name="ColHeader 5 6 3 9" xfId="4638"/>
    <cellStyle name="ColHeader 5 6 3 9 2" xfId="32965"/>
    <cellStyle name="ColHeader 5 6 4" xfId="4639"/>
    <cellStyle name="ColHeader 5 6 4 10" xfId="4640"/>
    <cellStyle name="ColHeader 5 6 4 10 2" xfId="32967"/>
    <cellStyle name="ColHeader 5 6 4 11" xfId="32966"/>
    <cellStyle name="ColHeader 5 6 4 2" xfId="4641"/>
    <cellStyle name="ColHeader 5 6 4 2 2" xfId="32968"/>
    <cellStyle name="ColHeader 5 6 4 3" xfId="4642"/>
    <cellStyle name="ColHeader 5 6 4 3 2" xfId="32969"/>
    <cellStyle name="ColHeader 5 6 4 4" xfId="4643"/>
    <cellStyle name="ColHeader 5 6 4 4 2" xfId="32970"/>
    <cellStyle name="ColHeader 5 6 4 5" xfId="4644"/>
    <cellStyle name="ColHeader 5 6 4 5 2" xfId="32971"/>
    <cellStyle name="ColHeader 5 6 4 6" xfId="4645"/>
    <cellStyle name="ColHeader 5 6 4 6 2" xfId="32972"/>
    <cellStyle name="ColHeader 5 6 4 7" xfId="4646"/>
    <cellStyle name="ColHeader 5 6 4 7 2" xfId="32973"/>
    <cellStyle name="ColHeader 5 6 4 8" xfId="4647"/>
    <cellStyle name="ColHeader 5 6 4 8 2" xfId="32974"/>
    <cellStyle name="ColHeader 5 6 4 9" xfId="4648"/>
    <cellStyle name="ColHeader 5 6 4 9 2" xfId="32975"/>
    <cellStyle name="ColHeader 5 6 5" xfId="4649"/>
    <cellStyle name="ColHeader 5 6 5 10" xfId="4650"/>
    <cellStyle name="ColHeader 5 6 5 10 2" xfId="32977"/>
    <cellStyle name="ColHeader 5 6 5 11" xfId="32976"/>
    <cellStyle name="ColHeader 5 6 5 2" xfId="4651"/>
    <cellStyle name="ColHeader 5 6 5 2 2" xfId="32978"/>
    <cellStyle name="ColHeader 5 6 5 3" xfId="4652"/>
    <cellStyle name="ColHeader 5 6 5 3 2" xfId="32979"/>
    <cellStyle name="ColHeader 5 6 5 4" xfId="4653"/>
    <cellStyle name="ColHeader 5 6 5 4 2" xfId="32980"/>
    <cellStyle name="ColHeader 5 6 5 5" xfId="4654"/>
    <cellStyle name="ColHeader 5 6 5 5 2" xfId="32981"/>
    <cellStyle name="ColHeader 5 6 5 6" xfId="4655"/>
    <cellStyle name="ColHeader 5 6 5 6 2" xfId="32982"/>
    <cellStyle name="ColHeader 5 6 5 7" xfId="4656"/>
    <cellStyle name="ColHeader 5 6 5 7 2" xfId="32983"/>
    <cellStyle name="ColHeader 5 6 5 8" xfId="4657"/>
    <cellStyle name="ColHeader 5 6 5 8 2" xfId="32984"/>
    <cellStyle name="ColHeader 5 6 5 9" xfId="4658"/>
    <cellStyle name="ColHeader 5 6 5 9 2" xfId="32985"/>
    <cellStyle name="ColHeader 5 6 6" xfId="4659"/>
    <cellStyle name="ColHeader 5 6 6 2" xfId="32986"/>
    <cellStyle name="ColHeader 5 6 7" xfId="4660"/>
    <cellStyle name="ColHeader 5 6 7 2" xfId="32987"/>
    <cellStyle name="ColHeader 5 6 8" xfId="4661"/>
    <cellStyle name="ColHeader 5 6 8 2" xfId="32988"/>
    <cellStyle name="ColHeader 5 6 9" xfId="4662"/>
    <cellStyle name="ColHeader 5 6 9 2" xfId="32989"/>
    <cellStyle name="ColHeader 5 7" xfId="1214"/>
    <cellStyle name="ColHeader 5 7 10" xfId="4663"/>
    <cellStyle name="ColHeader 5 7 10 2" xfId="32990"/>
    <cellStyle name="ColHeader 5 7 11" xfId="29545"/>
    <cellStyle name="ColHeader 5 7 2" xfId="4664"/>
    <cellStyle name="ColHeader 5 7 2 10" xfId="4665"/>
    <cellStyle name="ColHeader 5 7 2 10 2" xfId="32992"/>
    <cellStyle name="ColHeader 5 7 2 11" xfId="32991"/>
    <cellStyle name="ColHeader 5 7 2 2" xfId="4666"/>
    <cellStyle name="ColHeader 5 7 2 2 2" xfId="32993"/>
    <cellStyle name="ColHeader 5 7 2 3" xfId="4667"/>
    <cellStyle name="ColHeader 5 7 2 3 2" xfId="32994"/>
    <cellStyle name="ColHeader 5 7 2 4" xfId="4668"/>
    <cellStyle name="ColHeader 5 7 2 4 2" xfId="32995"/>
    <cellStyle name="ColHeader 5 7 2 5" xfId="4669"/>
    <cellStyle name="ColHeader 5 7 2 5 2" xfId="32996"/>
    <cellStyle name="ColHeader 5 7 2 6" xfId="4670"/>
    <cellStyle name="ColHeader 5 7 2 6 2" xfId="32997"/>
    <cellStyle name="ColHeader 5 7 2 7" xfId="4671"/>
    <cellStyle name="ColHeader 5 7 2 7 2" xfId="32998"/>
    <cellStyle name="ColHeader 5 7 2 8" xfId="4672"/>
    <cellStyle name="ColHeader 5 7 2 8 2" xfId="32999"/>
    <cellStyle name="ColHeader 5 7 2 9" xfId="4673"/>
    <cellStyle name="ColHeader 5 7 2 9 2" xfId="33000"/>
    <cellStyle name="ColHeader 5 7 3" xfId="4674"/>
    <cellStyle name="ColHeader 5 7 3 10" xfId="4675"/>
    <cellStyle name="ColHeader 5 7 3 10 2" xfId="33002"/>
    <cellStyle name="ColHeader 5 7 3 11" xfId="33001"/>
    <cellStyle name="ColHeader 5 7 3 2" xfId="4676"/>
    <cellStyle name="ColHeader 5 7 3 2 2" xfId="33003"/>
    <cellStyle name="ColHeader 5 7 3 3" xfId="4677"/>
    <cellStyle name="ColHeader 5 7 3 3 2" xfId="33004"/>
    <cellStyle name="ColHeader 5 7 3 4" xfId="4678"/>
    <cellStyle name="ColHeader 5 7 3 4 2" xfId="33005"/>
    <cellStyle name="ColHeader 5 7 3 5" xfId="4679"/>
    <cellStyle name="ColHeader 5 7 3 5 2" xfId="33006"/>
    <cellStyle name="ColHeader 5 7 3 6" xfId="4680"/>
    <cellStyle name="ColHeader 5 7 3 6 2" xfId="33007"/>
    <cellStyle name="ColHeader 5 7 3 7" xfId="4681"/>
    <cellStyle name="ColHeader 5 7 3 7 2" xfId="33008"/>
    <cellStyle name="ColHeader 5 7 3 8" xfId="4682"/>
    <cellStyle name="ColHeader 5 7 3 8 2" xfId="33009"/>
    <cellStyle name="ColHeader 5 7 3 9" xfId="4683"/>
    <cellStyle name="ColHeader 5 7 3 9 2" xfId="33010"/>
    <cellStyle name="ColHeader 5 7 4" xfId="4684"/>
    <cellStyle name="ColHeader 5 7 4 2" xfId="33011"/>
    <cellStyle name="ColHeader 5 7 5" xfId="4685"/>
    <cellStyle name="ColHeader 5 7 5 2" xfId="33012"/>
    <cellStyle name="ColHeader 5 7 6" xfId="4686"/>
    <cellStyle name="ColHeader 5 7 6 2" xfId="33013"/>
    <cellStyle name="ColHeader 5 7 7" xfId="4687"/>
    <cellStyle name="ColHeader 5 7 7 2" xfId="33014"/>
    <cellStyle name="ColHeader 5 7 8" xfId="4688"/>
    <cellStyle name="ColHeader 5 7 8 2" xfId="33015"/>
    <cellStyle name="ColHeader 5 7 9" xfId="4689"/>
    <cellStyle name="ColHeader 5 7 9 2" xfId="33016"/>
    <cellStyle name="ColHeader 5 8" xfId="1362"/>
    <cellStyle name="ColHeader 5 8 10" xfId="4690"/>
    <cellStyle name="ColHeader 5 8 10 2" xfId="33017"/>
    <cellStyle name="ColHeader 5 8 11" xfId="29693"/>
    <cellStyle name="ColHeader 5 8 2" xfId="4691"/>
    <cellStyle name="ColHeader 5 8 2 10" xfId="4692"/>
    <cellStyle name="ColHeader 5 8 2 10 2" xfId="33019"/>
    <cellStyle name="ColHeader 5 8 2 11" xfId="33018"/>
    <cellStyle name="ColHeader 5 8 2 2" xfId="4693"/>
    <cellStyle name="ColHeader 5 8 2 2 2" xfId="33020"/>
    <cellStyle name="ColHeader 5 8 2 3" xfId="4694"/>
    <cellStyle name="ColHeader 5 8 2 3 2" xfId="33021"/>
    <cellStyle name="ColHeader 5 8 2 4" xfId="4695"/>
    <cellStyle name="ColHeader 5 8 2 4 2" xfId="33022"/>
    <cellStyle name="ColHeader 5 8 2 5" xfId="4696"/>
    <cellStyle name="ColHeader 5 8 2 5 2" xfId="33023"/>
    <cellStyle name="ColHeader 5 8 2 6" xfId="4697"/>
    <cellStyle name="ColHeader 5 8 2 6 2" xfId="33024"/>
    <cellStyle name="ColHeader 5 8 2 7" xfId="4698"/>
    <cellStyle name="ColHeader 5 8 2 7 2" xfId="33025"/>
    <cellStyle name="ColHeader 5 8 2 8" xfId="4699"/>
    <cellStyle name="ColHeader 5 8 2 8 2" xfId="33026"/>
    <cellStyle name="ColHeader 5 8 2 9" xfId="4700"/>
    <cellStyle name="ColHeader 5 8 2 9 2" xfId="33027"/>
    <cellStyle name="ColHeader 5 8 3" xfId="4701"/>
    <cellStyle name="ColHeader 5 8 3 10" xfId="4702"/>
    <cellStyle name="ColHeader 5 8 3 10 2" xfId="33029"/>
    <cellStyle name="ColHeader 5 8 3 11" xfId="33028"/>
    <cellStyle name="ColHeader 5 8 3 2" xfId="4703"/>
    <cellStyle name="ColHeader 5 8 3 2 2" xfId="33030"/>
    <cellStyle name="ColHeader 5 8 3 3" xfId="4704"/>
    <cellStyle name="ColHeader 5 8 3 3 2" xfId="33031"/>
    <cellStyle name="ColHeader 5 8 3 4" xfId="4705"/>
    <cellStyle name="ColHeader 5 8 3 4 2" xfId="33032"/>
    <cellStyle name="ColHeader 5 8 3 5" xfId="4706"/>
    <cellStyle name="ColHeader 5 8 3 5 2" xfId="33033"/>
    <cellStyle name="ColHeader 5 8 3 6" xfId="4707"/>
    <cellStyle name="ColHeader 5 8 3 6 2" xfId="33034"/>
    <cellStyle name="ColHeader 5 8 3 7" xfId="4708"/>
    <cellStyle name="ColHeader 5 8 3 7 2" xfId="33035"/>
    <cellStyle name="ColHeader 5 8 3 8" xfId="4709"/>
    <cellStyle name="ColHeader 5 8 3 8 2" xfId="33036"/>
    <cellStyle name="ColHeader 5 8 3 9" xfId="4710"/>
    <cellStyle name="ColHeader 5 8 3 9 2" xfId="33037"/>
    <cellStyle name="ColHeader 5 8 4" xfId="4711"/>
    <cellStyle name="ColHeader 5 8 4 2" xfId="33038"/>
    <cellStyle name="ColHeader 5 8 5" xfId="4712"/>
    <cellStyle name="ColHeader 5 8 5 2" xfId="33039"/>
    <cellStyle name="ColHeader 5 8 6" xfId="4713"/>
    <cellStyle name="ColHeader 5 8 6 2" xfId="33040"/>
    <cellStyle name="ColHeader 5 8 7" xfId="4714"/>
    <cellStyle name="ColHeader 5 8 7 2" xfId="33041"/>
    <cellStyle name="ColHeader 5 8 8" xfId="4715"/>
    <cellStyle name="ColHeader 5 8 8 2" xfId="33042"/>
    <cellStyle name="ColHeader 5 8 9" xfId="4716"/>
    <cellStyle name="ColHeader 5 8 9 2" xfId="33043"/>
    <cellStyle name="ColHeader 5 9" xfId="1430"/>
    <cellStyle name="ColHeader 5 9 10" xfId="4717"/>
    <cellStyle name="ColHeader 5 9 10 2" xfId="33044"/>
    <cellStyle name="ColHeader 5 9 11" xfId="29761"/>
    <cellStyle name="ColHeader 5 9 2" xfId="4718"/>
    <cellStyle name="ColHeader 5 9 2 2" xfId="33045"/>
    <cellStyle name="ColHeader 5 9 3" xfId="4719"/>
    <cellStyle name="ColHeader 5 9 3 2" xfId="33046"/>
    <cellStyle name="ColHeader 5 9 4" xfId="4720"/>
    <cellStyle name="ColHeader 5 9 4 2" xfId="33047"/>
    <cellStyle name="ColHeader 5 9 5" xfId="4721"/>
    <cellStyle name="ColHeader 5 9 5 2" xfId="33048"/>
    <cellStyle name="ColHeader 5 9 6" xfId="4722"/>
    <cellStyle name="ColHeader 5 9 6 2" xfId="33049"/>
    <cellStyle name="ColHeader 5 9 7" xfId="4723"/>
    <cellStyle name="ColHeader 5 9 7 2" xfId="33050"/>
    <cellStyle name="ColHeader 5 9 8" xfId="4724"/>
    <cellStyle name="ColHeader 5 9 8 2" xfId="33051"/>
    <cellStyle name="ColHeader 5 9 9" xfId="4725"/>
    <cellStyle name="ColHeader 5 9 9 2" xfId="33052"/>
    <cellStyle name="ColHeader 6" xfId="461"/>
    <cellStyle name="ColHeader 6 10" xfId="4726"/>
    <cellStyle name="ColHeader 6 10 10" xfId="4727"/>
    <cellStyle name="ColHeader 6 10 10 2" xfId="33054"/>
    <cellStyle name="ColHeader 6 10 11" xfId="33053"/>
    <cellStyle name="ColHeader 6 10 2" xfId="4728"/>
    <cellStyle name="ColHeader 6 10 2 2" xfId="33055"/>
    <cellStyle name="ColHeader 6 10 3" xfId="4729"/>
    <cellStyle name="ColHeader 6 10 3 2" xfId="33056"/>
    <cellStyle name="ColHeader 6 10 4" xfId="4730"/>
    <cellStyle name="ColHeader 6 10 4 2" xfId="33057"/>
    <cellStyle name="ColHeader 6 10 5" xfId="4731"/>
    <cellStyle name="ColHeader 6 10 5 2" xfId="33058"/>
    <cellStyle name="ColHeader 6 10 6" xfId="4732"/>
    <cellStyle name="ColHeader 6 10 6 2" xfId="33059"/>
    <cellStyle name="ColHeader 6 10 7" xfId="4733"/>
    <cellStyle name="ColHeader 6 10 7 2" xfId="33060"/>
    <cellStyle name="ColHeader 6 10 8" xfId="4734"/>
    <cellStyle name="ColHeader 6 10 8 2" xfId="33061"/>
    <cellStyle name="ColHeader 6 10 9" xfId="4735"/>
    <cellStyle name="ColHeader 6 10 9 2" xfId="33062"/>
    <cellStyle name="ColHeader 6 11" xfId="4736"/>
    <cellStyle name="ColHeader 6 11 2" xfId="33063"/>
    <cellStyle name="ColHeader 6 12" xfId="4737"/>
    <cellStyle name="ColHeader 6 12 2" xfId="33064"/>
    <cellStyle name="ColHeader 6 13" xfId="4738"/>
    <cellStyle name="ColHeader 6 13 2" xfId="33065"/>
    <cellStyle name="ColHeader 6 14" xfId="4739"/>
    <cellStyle name="ColHeader 6 14 2" xfId="33066"/>
    <cellStyle name="ColHeader 6 15" xfId="4740"/>
    <cellStyle name="ColHeader 6 15 2" xfId="33067"/>
    <cellStyle name="ColHeader 6 16" xfId="4741"/>
    <cellStyle name="ColHeader 6 16 2" xfId="33068"/>
    <cellStyle name="ColHeader 6 17" xfId="4742"/>
    <cellStyle name="ColHeader 6 17 2" xfId="33069"/>
    <cellStyle name="ColHeader 6 18" xfId="4743"/>
    <cellStyle name="ColHeader 6 18 2" xfId="33070"/>
    <cellStyle name="ColHeader 6 19" xfId="28802"/>
    <cellStyle name="ColHeader 6 2" xfId="576"/>
    <cellStyle name="ColHeader 6 2 10" xfId="4744"/>
    <cellStyle name="ColHeader 6 2 10 2" xfId="33071"/>
    <cellStyle name="ColHeader 6 2 11" xfId="4745"/>
    <cellStyle name="ColHeader 6 2 11 2" xfId="33072"/>
    <cellStyle name="ColHeader 6 2 12" xfId="4746"/>
    <cellStyle name="ColHeader 6 2 12 2" xfId="33073"/>
    <cellStyle name="ColHeader 6 2 13" xfId="4747"/>
    <cellStyle name="ColHeader 6 2 13 2" xfId="33074"/>
    <cellStyle name="ColHeader 6 2 14" xfId="4748"/>
    <cellStyle name="ColHeader 6 2 14 2" xfId="33075"/>
    <cellStyle name="ColHeader 6 2 15" xfId="28907"/>
    <cellStyle name="ColHeader 6 2 2" xfId="4749"/>
    <cellStyle name="ColHeader 6 2 2 10" xfId="4750"/>
    <cellStyle name="ColHeader 6 2 2 10 2" xfId="33077"/>
    <cellStyle name="ColHeader 6 2 2 11" xfId="33076"/>
    <cellStyle name="ColHeader 6 2 2 2" xfId="4751"/>
    <cellStyle name="ColHeader 6 2 2 2 10" xfId="4752"/>
    <cellStyle name="ColHeader 6 2 2 2 10 2" xfId="33079"/>
    <cellStyle name="ColHeader 6 2 2 2 11" xfId="33078"/>
    <cellStyle name="ColHeader 6 2 2 2 2" xfId="4753"/>
    <cellStyle name="ColHeader 6 2 2 2 2 2" xfId="33080"/>
    <cellStyle name="ColHeader 6 2 2 2 3" xfId="4754"/>
    <cellStyle name="ColHeader 6 2 2 2 3 2" xfId="33081"/>
    <cellStyle name="ColHeader 6 2 2 2 4" xfId="4755"/>
    <cellStyle name="ColHeader 6 2 2 2 4 2" xfId="33082"/>
    <cellStyle name="ColHeader 6 2 2 2 5" xfId="4756"/>
    <cellStyle name="ColHeader 6 2 2 2 5 2" xfId="33083"/>
    <cellStyle name="ColHeader 6 2 2 2 6" xfId="4757"/>
    <cellStyle name="ColHeader 6 2 2 2 6 2" xfId="33084"/>
    <cellStyle name="ColHeader 6 2 2 2 7" xfId="4758"/>
    <cellStyle name="ColHeader 6 2 2 2 7 2" xfId="33085"/>
    <cellStyle name="ColHeader 6 2 2 2 8" xfId="4759"/>
    <cellStyle name="ColHeader 6 2 2 2 8 2" xfId="33086"/>
    <cellStyle name="ColHeader 6 2 2 2 9" xfId="4760"/>
    <cellStyle name="ColHeader 6 2 2 2 9 2" xfId="33087"/>
    <cellStyle name="ColHeader 6 2 2 3" xfId="4761"/>
    <cellStyle name="ColHeader 6 2 2 3 10" xfId="4762"/>
    <cellStyle name="ColHeader 6 2 2 3 10 2" xfId="33089"/>
    <cellStyle name="ColHeader 6 2 2 3 11" xfId="33088"/>
    <cellStyle name="ColHeader 6 2 2 3 2" xfId="4763"/>
    <cellStyle name="ColHeader 6 2 2 3 2 2" xfId="33090"/>
    <cellStyle name="ColHeader 6 2 2 3 3" xfId="4764"/>
    <cellStyle name="ColHeader 6 2 2 3 3 2" xfId="33091"/>
    <cellStyle name="ColHeader 6 2 2 3 4" xfId="4765"/>
    <cellStyle name="ColHeader 6 2 2 3 4 2" xfId="33092"/>
    <cellStyle name="ColHeader 6 2 2 3 5" xfId="4766"/>
    <cellStyle name="ColHeader 6 2 2 3 5 2" xfId="33093"/>
    <cellStyle name="ColHeader 6 2 2 3 6" xfId="4767"/>
    <cellStyle name="ColHeader 6 2 2 3 6 2" xfId="33094"/>
    <cellStyle name="ColHeader 6 2 2 3 7" xfId="4768"/>
    <cellStyle name="ColHeader 6 2 2 3 7 2" xfId="33095"/>
    <cellStyle name="ColHeader 6 2 2 3 8" xfId="4769"/>
    <cellStyle name="ColHeader 6 2 2 3 8 2" xfId="33096"/>
    <cellStyle name="ColHeader 6 2 2 3 9" xfId="4770"/>
    <cellStyle name="ColHeader 6 2 2 3 9 2" xfId="33097"/>
    <cellStyle name="ColHeader 6 2 2 4" xfId="4771"/>
    <cellStyle name="ColHeader 6 2 2 4 2" xfId="33098"/>
    <cellStyle name="ColHeader 6 2 2 5" xfId="4772"/>
    <cellStyle name="ColHeader 6 2 2 5 2" xfId="33099"/>
    <cellStyle name="ColHeader 6 2 2 6" xfId="4773"/>
    <cellStyle name="ColHeader 6 2 2 6 2" xfId="33100"/>
    <cellStyle name="ColHeader 6 2 2 7" xfId="4774"/>
    <cellStyle name="ColHeader 6 2 2 7 2" xfId="33101"/>
    <cellStyle name="ColHeader 6 2 2 8" xfId="4775"/>
    <cellStyle name="ColHeader 6 2 2 8 2" xfId="33102"/>
    <cellStyle name="ColHeader 6 2 2 9" xfId="4776"/>
    <cellStyle name="ColHeader 6 2 2 9 2" xfId="33103"/>
    <cellStyle name="ColHeader 6 2 3" xfId="4777"/>
    <cellStyle name="ColHeader 6 2 3 10" xfId="4778"/>
    <cellStyle name="ColHeader 6 2 3 10 2" xfId="33105"/>
    <cellStyle name="ColHeader 6 2 3 11" xfId="33104"/>
    <cellStyle name="ColHeader 6 2 3 2" xfId="4779"/>
    <cellStyle name="ColHeader 6 2 3 2 10" xfId="4780"/>
    <cellStyle name="ColHeader 6 2 3 2 10 2" xfId="33107"/>
    <cellStyle name="ColHeader 6 2 3 2 11" xfId="33106"/>
    <cellStyle name="ColHeader 6 2 3 2 2" xfId="4781"/>
    <cellStyle name="ColHeader 6 2 3 2 2 2" xfId="33108"/>
    <cellStyle name="ColHeader 6 2 3 2 3" xfId="4782"/>
    <cellStyle name="ColHeader 6 2 3 2 3 2" xfId="33109"/>
    <cellStyle name="ColHeader 6 2 3 2 4" xfId="4783"/>
    <cellStyle name="ColHeader 6 2 3 2 4 2" xfId="33110"/>
    <cellStyle name="ColHeader 6 2 3 2 5" xfId="4784"/>
    <cellStyle name="ColHeader 6 2 3 2 5 2" xfId="33111"/>
    <cellStyle name="ColHeader 6 2 3 2 6" xfId="4785"/>
    <cellStyle name="ColHeader 6 2 3 2 6 2" xfId="33112"/>
    <cellStyle name="ColHeader 6 2 3 2 7" xfId="4786"/>
    <cellStyle name="ColHeader 6 2 3 2 7 2" xfId="33113"/>
    <cellStyle name="ColHeader 6 2 3 2 8" xfId="4787"/>
    <cellStyle name="ColHeader 6 2 3 2 8 2" xfId="33114"/>
    <cellStyle name="ColHeader 6 2 3 2 9" xfId="4788"/>
    <cellStyle name="ColHeader 6 2 3 2 9 2" xfId="33115"/>
    <cellStyle name="ColHeader 6 2 3 3" xfId="4789"/>
    <cellStyle name="ColHeader 6 2 3 3 10" xfId="4790"/>
    <cellStyle name="ColHeader 6 2 3 3 10 2" xfId="33117"/>
    <cellStyle name="ColHeader 6 2 3 3 11" xfId="33116"/>
    <cellStyle name="ColHeader 6 2 3 3 2" xfId="4791"/>
    <cellStyle name="ColHeader 6 2 3 3 2 2" xfId="33118"/>
    <cellStyle name="ColHeader 6 2 3 3 3" xfId="4792"/>
    <cellStyle name="ColHeader 6 2 3 3 3 2" xfId="33119"/>
    <cellStyle name="ColHeader 6 2 3 3 4" xfId="4793"/>
    <cellStyle name="ColHeader 6 2 3 3 4 2" xfId="33120"/>
    <cellStyle name="ColHeader 6 2 3 3 5" xfId="4794"/>
    <cellStyle name="ColHeader 6 2 3 3 5 2" xfId="33121"/>
    <cellStyle name="ColHeader 6 2 3 3 6" xfId="4795"/>
    <cellStyle name="ColHeader 6 2 3 3 6 2" xfId="33122"/>
    <cellStyle name="ColHeader 6 2 3 3 7" xfId="4796"/>
    <cellStyle name="ColHeader 6 2 3 3 7 2" xfId="33123"/>
    <cellStyle name="ColHeader 6 2 3 3 8" xfId="4797"/>
    <cellStyle name="ColHeader 6 2 3 3 8 2" xfId="33124"/>
    <cellStyle name="ColHeader 6 2 3 3 9" xfId="4798"/>
    <cellStyle name="ColHeader 6 2 3 3 9 2" xfId="33125"/>
    <cellStyle name="ColHeader 6 2 3 4" xfId="4799"/>
    <cellStyle name="ColHeader 6 2 3 4 2" xfId="33126"/>
    <cellStyle name="ColHeader 6 2 3 5" xfId="4800"/>
    <cellStyle name="ColHeader 6 2 3 5 2" xfId="33127"/>
    <cellStyle name="ColHeader 6 2 3 6" xfId="4801"/>
    <cellStyle name="ColHeader 6 2 3 6 2" xfId="33128"/>
    <cellStyle name="ColHeader 6 2 3 7" xfId="4802"/>
    <cellStyle name="ColHeader 6 2 3 7 2" xfId="33129"/>
    <cellStyle name="ColHeader 6 2 3 8" xfId="4803"/>
    <cellStyle name="ColHeader 6 2 3 8 2" xfId="33130"/>
    <cellStyle name="ColHeader 6 2 3 9" xfId="4804"/>
    <cellStyle name="ColHeader 6 2 3 9 2" xfId="33131"/>
    <cellStyle name="ColHeader 6 2 4" xfId="4805"/>
    <cellStyle name="ColHeader 6 2 4 10" xfId="4806"/>
    <cellStyle name="ColHeader 6 2 4 10 2" xfId="33133"/>
    <cellStyle name="ColHeader 6 2 4 11" xfId="33132"/>
    <cellStyle name="ColHeader 6 2 4 2" xfId="4807"/>
    <cellStyle name="ColHeader 6 2 4 2 2" xfId="33134"/>
    <cellStyle name="ColHeader 6 2 4 3" xfId="4808"/>
    <cellStyle name="ColHeader 6 2 4 3 2" xfId="33135"/>
    <cellStyle name="ColHeader 6 2 4 4" xfId="4809"/>
    <cellStyle name="ColHeader 6 2 4 4 2" xfId="33136"/>
    <cellStyle name="ColHeader 6 2 4 5" xfId="4810"/>
    <cellStyle name="ColHeader 6 2 4 5 2" xfId="33137"/>
    <cellStyle name="ColHeader 6 2 4 6" xfId="4811"/>
    <cellStyle name="ColHeader 6 2 4 6 2" xfId="33138"/>
    <cellStyle name="ColHeader 6 2 4 7" xfId="4812"/>
    <cellStyle name="ColHeader 6 2 4 7 2" xfId="33139"/>
    <cellStyle name="ColHeader 6 2 4 8" xfId="4813"/>
    <cellStyle name="ColHeader 6 2 4 8 2" xfId="33140"/>
    <cellStyle name="ColHeader 6 2 4 9" xfId="4814"/>
    <cellStyle name="ColHeader 6 2 4 9 2" xfId="33141"/>
    <cellStyle name="ColHeader 6 2 5" xfId="4815"/>
    <cellStyle name="ColHeader 6 2 5 10" xfId="4816"/>
    <cellStyle name="ColHeader 6 2 5 10 2" xfId="33143"/>
    <cellStyle name="ColHeader 6 2 5 11" xfId="33142"/>
    <cellStyle name="ColHeader 6 2 5 2" xfId="4817"/>
    <cellStyle name="ColHeader 6 2 5 2 2" xfId="33144"/>
    <cellStyle name="ColHeader 6 2 5 3" xfId="4818"/>
    <cellStyle name="ColHeader 6 2 5 3 2" xfId="33145"/>
    <cellStyle name="ColHeader 6 2 5 4" xfId="4819"/>
    <cellStyle name="ColHeader 6 2 5 4 2" xfId="33146"/>
    <cellStyle name="ColHeader 6 2 5 5" xfId="4820"/>
    <cellStyle name="ColHeader 6 2 5 5 2" xfId="33147"/>
    <cellStyle name="ColHeader 6 2 5 6" xfId="4821"/>
    <cellStyle name="ColHeader 6 2 5 6 2" xfId="33148"/>
    <cellStyle name="ColHeader 6 2 5 7" xfId="4822"/>
    <cellStyle name="ColHeader 6 2 5 7 2" xfId="33149"/>
    <cellStyle name="ColHeader 6 2 5 8" xfId="4823"/>
    <cellStyle name="ColHeader 6 2 5 8 2" xfId="33150"/>
    <cellStyle name="ColHeader 6 2 5 9" xfId="4824"/>
    <cellStyle name="ColHeader 6 2 5 9 2" xfId="33151"/>
    <cellStyle name="ColHeader 6 2 6" xfId="4825"/>
    <cellStyle name="ColHeader 6 2 6 2" xfId="33152"/>
    <cellStyle name="ColHeader 6 2 7" xfId="4826"/>
    <cellStyle name="ColHeader 6 2 7 2" xfId="33153"/>
    <cellStyle name="ColHeader 6 2 8" xfId="4827"/>
    <cellStyle name="ColHeader 6 2 8 2" xfId="33154"/>
    <cellStyle name="ColHeader 6 2 9" xfId="4828"/>
    <cellStyle name="ColHeader 6 2 9 2" xfId="33155"/>
    <cellStyle name="ColHeader 6 3" xfId="938"/>
    <cellStyle name="ColHeader 6 3 10" xfId="4829"/>
    <cellStyle name="ColHeader 6 3 10 2" xfId="33156"/>
    <cellStyle name="ColHeader 6 3 11" xfId="4830"/>
    <cellStyle name="ColHeader 6 3 11 2" xfId="33157"/>
    <cellStyle name="ColHeader 6 3 12" xfId="4831"/>
    <cellStyle name="ColHeader 6 3 12 2" xfId="33158"/>
    <cellStyle name="ColHeader 6 3 13" xfId="4832"/>
    <cellStyle name="ColHeader 6 3 13 2" xfId="33159"/>
    <cellStyle name="ColHeader 6 3 14" xfId="4833"/>
    <cellStyle name="ColHeader 6 3 14 2" xfId="33160"/>
    <cellStyle name="ColHeader 6 3 15" xfId="29269"/>
    <cellStyle name="ColHeader 6 3 2" xfId="4834"/>
    <cellStyle name="ColHeader 6 3 2 10" xfId="4835"/>
    <cellStyle name="ColHeader 6 3 2 10 2" xfId="33162"/>
    <cellStyle name="ColHeader 6 3 2 11" xfId="33161"/>
    <cellStyle name="ColHeader 6 3 2 2" xfId="4836"/>
    <cellStyle name="ColHeader 6 3 2 2 10" xfId="4837"/>
    <cellStyle name="ColHeader 6 3 2 2 10 2" xfId="33164"/>
    <cellStyle name="ColHeader 6 3 2 2 11" xfId="33163"/>
    <cellStyle name="ColHeader 6 3 2 2 2" xfId="4838"/>
    <cellStyle name="ColHeader 6 3 2 2 2 2" xfId="33165"/>
    <cellStyle name="ColHeader 6 3 2 2 3" xfId="4839"/>
    <cellStyle name="ColHeader 6 3 2 2 3 2" xfId="33166"/>
    <cellStyle name="ColHeader 6 3 2 2 4" xfId="4840"/>
    <cellStyle name="ColHeader 6 3 2 2 4 2" xfId="33167"/>
    <cellStyle name="ColHeader 6 3 2 2 5" xfId="4841"/>
    <cellStyle name="ColHeader 6 3 2 2 5 2" xfId="33168"/>
    <cellStyle name="ColHeader 6 3 2 2 6" xfId="4842"/>
    <cellStyle name="ColHeader 6 3 2 2 6 2" xfId="33169"/>
    <cellStyle name="ColHeader 6 3 2 2 7" xfId="4843"/>
    <cellStyle name="ColHeader 6 3 2 2 7 2" xfId="33170"/>
    <cellStyle name="ColHeader 6 3 2 2 8" xfId="4844"/>
    <cellStyle name="ColHeader 6 3 2 2 8 2" xfId="33171"/>
    <cellStyle name="ColHeader 6 3 2 2 9" xfId="4845"/>
    <cellStyle name="ColHeader 6 3 2 2 9 2" xfId="33172"/>
    <cellStyle name="ColHeader 6 3 2 3" xfId="4846"/>
    <cellStyle name="ColHeader 6 3 2 3 10" xfId="4847"/>
    <cellStyle name="ColHeader 6 3 2 3 10 2" xfId="33174"/>
    <cellStyle name="ColHeader 6 3 2 3 11" xfId="33173"/>
    <cellStyle name="ColHeader 6 3 2 3 2" xfId="4848"/>
    <cellStyle name="ColHeader 6 3 2 3 2 2" xfId="33175"/>
    <cellStyle name="ColHeader 6 3 2 3 3" xfId="4849"/>
    <cellStyle name="ColHeader 6 3 2 3 3 2" xfId="33176"/>
    <cellStyle name="ColHeader 6 3 2 3 4" xfId="4850"/>
    <cellStyle name="ColHeader 6 3 2 3 4 2" xfId="33177"/>
    <cellStyle name="ColHeader 6 3 2 3 5" xfId="4851"/>
    <cellStyle name="ColHeader 6 3 2 3 5 2" xfId="33178"/>
    <cellStyle name="ColHeader 6 3 2 3 6" xfId="4852"/>
    <cellStyle name="ColHeader 6 3 2 3 6 2" xfId="33179"/>
    <cellStyle name="ColHeader 6 3 2 3 7" xfId="4853"/>
    <cellStyle name="ColHeader 6 3 2 3 7 2" xfId="33180"/>
    <cellStyle name="ColHeader 6 3 2 3 8" xfId="4854"/>
    <cellStyle name="ColHeader 6 3 2 3 8 2" xfId="33181"/>
    <cellStyle name="ColHeader 6 3 2 3 9" xfId="4855"/>
    <cellStyle name="ColHeader 6 3 2 3 9 2" xfId="33182"/>
    <cellStyle name="ColHeader 6 3 2 4" xfId="4856"/>
    <cellStyle name="ColHeader 6 3 2 4 2" xfId="33183"/>
    <cellStyle name="ColHeader 6 3 2 5" xfId="4857"/>
    <cellStyle name="ColHeader 6 3 2 5 2" xfId="33184"/>
    <cellStyle name="ColHeader 6 3 2 6" xfId="4858"/>
    <cellStyle name="ColHeader 6 3 2 6 2" xfId="33185"/>
    <cellStyle name="ColHeader 6 3 2 7" xfId="4859"/>
    <cellStyle name="ColHeader 6 3 2 7 2" xfId="33186"/>
    <cellStyle name="ColHeader 6 3 2 8" xfId="4860"/>
    <cellStyle name="ColHeader 6 3 2 8 2" xfId="33187"/>
    <cellStyle name="ColHeader 6 3 2 9" xfId="4861"/>
    <cellStyle name="ColHeader 6 3 2 9 2" xfId="33188"/>
    <cellStyle name="ColHeader 6 3 3" xfId="4862"/>
    <cellStyle name="ColHeader 6 3 3 10" xfId="4863"/>
    <cellStyle name="ColHeader 6 3 3 10 2" xfId="33190"/>
    <cellStyle name="ColHeader 6 3 3 11" xfId="33189"/>
    <cellStyle name="ColHeader 6 3 3 2" xfId="4864"/>
    <cellStyle name="ColHeader 6 3 3 2 10" xfId="4865"/>
    <cellStyle name="ColHeader 6 3 3 2 10 2" xfId="33192"/>
    <cellStyle name="ColHeader 6 3 3 2 11" xfId="33191"/>
    <cellStyle name="ColHeader 6 3 3 2 2" xfId="4866"/>
    <cellStyle name="ColHeader 6 3 3 2 2 2" xfId="33193"/>
    <cellStyle name="ColHeader 6 3 3 2 3" xfId="4867"/>
    <cellStyle name="ColHeader 6 3 3 2 3 2" xfId="33194"/>
    <cellStyle name="ColHeader 6 3 3 2 4" xfId="4868"/>
    <cellStyle name="ColHeader 6 3 3 2 4 2" xfId="33195"/>
    <cellStyle name="ColHeader 6 3 3 2 5" xfId="4869"/>
    <cellStyle name="ColHeader 6 3 3 2 5 2" xfId="33196"/>
    <cellStyle name="ColHeader 6 3 3 2 6" xfId="4870"/>
    <cellStyle name="ColHeader 6 3 3 2 6 2" xfId="33197"/>
    <cellStyle name="ColHeader 6 3 3 2 7" xfId="4871"/>
    <cellStyle name="ColHeader 6 3 3 2 7 2" xfId="33198"/>
    <cellStyle name="ColHeader 6 3 3 2 8" xfId="4872"/>
    <cellStyle name="ColHeader 6 3 3 2 8 2" xfId="33199"/>
    <cellStyle name="ColHeader 6 3 3 2 9" xfId="4873"/>
    <cellStyle name="ColHeader 6 3 3 2 9 2" xfId="33200"/>
    <cellStyle name="ColHeader 6 3 3 3" xfId="4874"/>
    <cellStyle name="ColHeader 6 3 3 3 10" xfId="4875"/>
    <cellStyle name="ColHeader 6 3 3 3 10 2" xfId="33202"/>
    <cellStyle name="ColHeader 6 3 3 3 11" xfId="33201"/>
    <cellStyle name="ColHeader 6 3 3 3 2" xfId="4876"/>
    <cellStyle name="ColHeader 6 3 3 3 2 2" xfId="33203"/>
    <cellStyle name="ColHeader 6 3 3 3 3" xfId="4877"/>
    <cellStyle name="ColHeader 6 3 3 3 3 2" xfId="33204"/>
    <cellStyle name="ColHeader 6 3 3 3 4" xfId="4878"/>
    <cellStyle name="ColHeader 6 3 3 3 4 2" xfId="33205"/>
    <cellStyle name="ColHeader 6 3 3 3 5" xfId="4879"/>
    <cellStyle name="ColHeader 6 3 3 3 5 2" xfId="33206"/>
    <cellStyle name="ColHeader 6 3 3 3 6" xfId="4880"/>
    <cellStyle name="ColHeader 6 3 3 3 6 2" xfId="33207"/>
    <cellStyle name="ColHeader 6 3 3 3 7" xfId="4881"/>
    <cellStyle name="ColHeader 6 3 3 3 7 2" xfId="33208"/>
    <cellStyle name="ColHeader 6 3 3 3 8" xfId="4882"/>
    <cellStyle name="ColHeader 6 3 3 3 8 2" xfId="33209"/>
    <cellStyle name="ColHeader 6 3 3 3 9" xfId="4883"/>
    <cellStyle name="ColHeader 6 3 3 3 9 2" xfId="33210"/>
    <cellStyle name="ColHeader 6 3 3 4" xfId="4884"/>
    <cellStyle name="ColHeader 6 3 3 4 2" xfId="33211"/>
    <cellStyle name="ColHeader 6 3 3 5" xfId="4885"/>
    <cellStyle name="ColHeader 6 3 3 5 2" xfId="33212"/>
    <cellStyle name="ColHeader 6 3 3 6" xfId="4886"/>
    <cellStyle name="ColHeader 6 3 3 6 2" xfId="33213"/>
    <cellStyle name="ColHeader 6 3 3 7" xfId="4887"/>
    <cellStyle name="ColHeader 6 3 3 7 2" xfId="33214"/>
    <cellStyle name="ColHeader 6 3 3 8" xfId="4888"/>
    <cellStyle name="ColHeader 6 3 3 8 2" xfId="33215"/>
    <cellStyle name="ColHeader 6 3 3 9" xfId="4889"/>
    <cellStyle name="ColHeader 6 3 3 9 2" xfId="33216"/>
    <cellStyle name="ColHeader 6 3 4" xfId="4890"/>
    <cellStyle name="ColHeader 6 3 4 10" xfId="4891"/>
    <cellStyle name="ColHeader 6 3 4 10 2" xfId="33218"/>
    <cellStyle name="ColHeader 6 3 4 11" xfId="33217"/>
    <cellStyle name="ColHeader 6 3 4 2" xfId="4892"/>
    <cellStyle name="ColHeader 6 3 4 2 2" xfId="33219"/>
    <cellStyle name="ColHeader 6 3 4 3" xfId="4893"/>
    <cellStyle name="ColHeader 6 3 4 3 2" xfId="33220"/>
    <cellStyle name="ColHeader 6 3 4 4" xfId="4894"/>
    <cellStyle name="ColHeader 6 3 4 4 2" xfId="33221"/>
    <cellStyle name="ColHeader 6 3 4 5" xfId="4895"/>
    <cellStyle name="ColHeader 6 3 4 5 2" xfId="33222"/>
    <cellStyle name="ColHeader 6 3 4 6" xfId="4896"/>
    <cellStyle name="ColHeader 6 3 4 6 2" xfId="33223"/>
    <cellStyle name="ColHeader 6 3 4 7" xfId="4897"/>
    <cellStyle name="ColHeader 6 3 4 7 2" xfId="33224"/>
    <cellStyle name="ColHeader 6 3 4 8" xfId="4898"/>
    <cellStyle name="ColHeader 6 3 4 8 2" xfId="33225"/>
    <cellStyle name="ColHeader 6 3 4 9" xfId="4899"/>
    <cellStyle name="ColHeader 6 3 4 9 2" xfId="33226"/>
    <cellStyle name="ColHeader 6 3 5" xfId="4900"/>
    <cellStyle name="ColHeader 6 3 5 10" xfId="4901"/>
    <cellStyle name="ColHeader 6 3 5 10 2" xfId="33228"/>
    <cellStyle name="ColHeader 6 3 5 11" xfId="33227"/>
    <cellStyle name="ColHeader 6 3 5 2" xfId="4902"/>
    <cellStyle name="ColHeader 6 3 5 2 2" xfId="33229"/>
    <cellStyle name="ColHeader 6 3 5 3" xfId="4903"/>
    <cellStyle name="ColHeader 6 3 5 3 2" xfId="33230"/>
    <cellStyle name="ColHeader 6 3 5 4" xfId="4904"/>
    <cellStyle name="ColHeader 6 3 5 4 2" xfId="33231"/>
    <cellStyle name="ColHeader 6 3 5 5" xfId="4905"/>
    <cellStyle name="ColHeader 6 3 5 5 2" xfId="33232"/>
    <cellStyle name="ColHeader 6 3 5 6" xfId="4906"/>
    <cellStyle name="ColHeader 6 3 5 6 2" xfId="33233"/>
    <cellStyle name="ColHeader 6 3 5 7" xfId="4907"/>
    <cellStyle name="ColHeader 6 3 5 7 2" xfId="33234"/>
    <cellStyle name="ColHeader 6 3 5 8" xfId="4908"/>
    <cellStyle name="ColHeader 6 3 5 8 2" xfId="33235"/>
    <cellStyle name="ColHeader 6 3 5 9" xfId="4909"/>
    <cellStyle name="ColHeader 6 3 5 9 2" xfId="33236"/>
    <cellStyle name="ColHeader 6 3 6" xfId="4910"/>
    <cellStyle name="ColHeader 6 3 6 2" xfId="33237"/>
    <cellStyle name="ColHeader 6 3 7" xfId="4911"/>
    <cellStyle name="ColHeader 6 3 7 2" xfId="33238"/>
    <cellStyle name="ColHeader 6 3 8" xfId="4912"/>
    <cellStyle name="ColHeader 6 3 8 2" xfId="33239"/>
    <cellStyle name="ColHeader 6 3 9" xfId="4913"/>
    <cellStyle name="ColHeader 6 3 9 2" xfId="33240"/>
    <cellStyle name="ColHeader 6 4" xfId="1573"/>
    <cellStyle name="ColHeader 6 4 10" xfId="4914"/>
    <cellStyle name="ColHeader 6 4 10 2" xfId="33241"/>
    <cellStyle name="ColHeader 6 4 11" xfId="4915"/>
    <cellStyle name="ColHeader 6 4 11 2" xfId="33242"/>
    <cellStyle name="ColHeader 6 4 12" xfId="4916"/>
    <cellStyle name="ColHeader 6 4 12 2" xfId="33243"/>
    <cellStyle name="ColHeader 6 4 13" xfId="4917"/>
    <cellStyle name="ColHeader 6 4 13 2" xfId="33244"/>
    <cellStyle name="ColHeader 6 4 14" xfId="4918"/>
    <cellStyle name="ColHeader 6 4 14 2" xfId="33245"/>
    <cellStyle name="ColHeader 6 4 15" xfId="29902"/>
    <cellStyle name="ColHeader 6 4 2" xfId="4919"/>
    <cellStyle name="ColHeader 6 4 2 10" xfId="4920"/>
    <cellStyle name="ColHeader 6 4 2 10 2" xfId="33247"/>
    <cellStyle name="ColHeader 6 4 2 11" xfId="33246"/>
    <cellStyle name="ColHeader 6 4 2 2" xfId="4921"/>
    <cellStyle name="ColHeader 6 4 2 2 10" xfId="4922"/>
    <cellStyle name="ColHeader 6 4 2 2 10 2" xfId="33249"/>
    <cellStyle name="ColHeader 6 4 2 2 11" xfId="33248"/>
    <cellStyle name="ColHeader 6 4 2 2 2" xfId="4923"/>
    <cellStyle name="ColHeader 6 4 2 2 2 2" xfId="33250"/>
    <cellStyle name="ColHeader 6 4 2 2 3" xfId="4924"/>
    <cellStyle name="ColHeader 6 4 2 2 3 2" xfId="33251"/>
    <cellStyle name="ColHeader 6 4 2 2 4" xfId="4925"/>
    <cellStyle name="ColHeader 6 4 2 2 4 2" xfId="33252"/>
    <cellStyle name="ColHeader 6 4 2 2 5" xfId="4926"/>
    <cellStyle name="ColHeader 6 4 2 2 5 2" xfId="33253"/>
    <cellStyle name="ColHeader 6 4 2 2 6" xfId="4927"/>
    <cellStyle name="ColHeader 6 4 2 2 6 2" xfId="33254"/>
    <cellStyle name="ColHeader 6 4 2 2 7" xfId="4928"/>
    <cellStyle name="ColHeader 6 4 2 2 7 2" xfId="33255"/>
    <cellStyle name="ColHeader 6 4 2 2 8" xfId="4929"/>
    <cellStyle name="ColHeader 6 4 2 2 8 2" xfId="33256"/>
    <cellStyle name="ColHeader 6 4 2 2 9" xfId="4930"/>
    <cellStyle name="ColHeader 6 4 2 2 9 2" xfId="33257"/>
    <cellStyle name="ColHeader 6 4 2 3" xfId="4931"/>
    <cellStyle name="ColHeader 6 4 2 3 10" xfId="4932"/>
    <cellStyle name="ColHeader 6 4 2 3 10 2" xfId="33259"/>
    <cellStyle name="ColHeader 6 4 2 3 11" xfId="33258"/>
    <cellStyle name="ColHeader 6 4 2 3 2" xfId="4933"/>
    <cellStyle name="ColHeader 6 4 2 3 2 2" xfId="33260"/>
    <cellStyle name="ColHeader 6 4 2 3 3" xfId="4934"/>
    <cellStyle name="ColHeader 6 4 2 3 3 2" xfId="33261"/>
    <cellStyle name="ColHeader 6 4 2 3 4" xfId="4935"/>
    <cellStyle name="ColHeader 6 4 2 3 4 2" xfId="33262"/>
    <cellStyle name="ColHeader 6 4 2 3 5" xfId="4936"/>
    <cellStyle name="ColHeader 6 4 2 3 5 2" xfId="33263"/>
    <cellStyle name="ColHeader 6 4 2 3 6" xfId="4937"/>
    <cellStyle name="ColHeader 6 4 2 3 6 2" xfId="33264"/>
    <cellStyle name="ColHeader 6 4 2 3 7" xfId="4938"/>
    <cellStyle name="ColHeader 6 4 2 3 7 2" xfId="33265"/>
    <cellStyle name="ColHeader 6 4 2 3 8" xfId="4939"/>
    <cellStyle name="ColHeader 6 4 2 3 8 2" xfId="33266"/>
    <cellStyle name="ColHeader 6 4 2 3 9" xfId="4940"/>
    <cellStyle name="ColHeader 6 4 2 3 9 2" xfId="33267"/>
    <cellStyle name="ColHeader 6 4 2 4" xfId="4941"/>
    <cellStyle name="ColHeader 6 4 2 4 2" xfId="33268"/>
    <cellStyle name="ColHeader 6 4 2 5" xfId="4942"/>
    <cellStyle name="ColHeader 6 4 2 5 2" xfId="33269"/>
    <cellStyle name="ColHeader 6 4 2 6" xfId="4943"/>
    <cellStyle name="ColHeader 6 4 2 6 2" xfId="33270"/>
    <cellStyle name="ColHeader 6 4 2 7" xfId="4944"/>
    <cellStyle name="ColHeader 6 4 2 7 2" xfId="33271"/>
    <cellStyle name="ColHeader 6 4 2 8" xfId="4945"/>
    <cellStyle name="ColHeader 6 4 2 8 2" xfId="33272"/>
    <cellStyle name="ColHeader 6 4 2 9" xfId="4946"/>
    <cellStyle name="ColHeader 6 4 2 9 2" xfId="33273"/>
    <cellStyle name="ColHeader 6 4 3" xfId="4947"/>
    <cellStyle name="ColHeader 6 4 3 10" xfId="4948"/>
    <cellStyle name="ColHeader 6 4 3 10 2" xfId="33275"/>
    <cellStyle name="ColHeader 6 4 3 11" xfId="33274"/>
    <cellStyle name="ColHeader 6 4 3 2" xfId="4949"/>
    <cellStyle name="ColHeader 6 4 3 2 10" xfId="4950"/>
    <cellStyle name="ColHeader 6 4 3 2 10 2" xfId="33277"/>
    <cellStyle name="ColHeader 6 4 3 2 11" xfId="33276"/>
    <cellStyle name="ColHeader 6 4 3 2 2" xfId="4951"/>
    <cellStyle name="ColHeader 6 4 3 2 2 2" xfId="33278"/>
    <cellStyle name="ColHeader 6 4 3 2 3" xfId="4952"/>
    <cellStyle name="ColHeader 6 4 3 2 3 2" xfId="33279"/>
    <cellStyle name="ColHeader 6 4 3 2 4" xfId="4953"/>
    <cellStyle name="ColHeader 6 4 3 2 4 2" xfId="33280"/>
    <cellStyle name="ColHeader 6 4 3 2 5" xfId="4954"/>
    <cellStyle name="ColHeader 6 4 3 2 5 2" xfId="33281"/>
    <cellStyle name="ColHeader 6 4 3 2 6" xfId="4955"/>
    <cellStyle name="ColHeader 6 4 3 2 6 2" xfId="33282"/>
    <cellStyle name="ColHeader 6 4 3 2 7" xfId="4956"/>
    <cellStyle name="ColHeader 6 4 3 2 7 2" xfId="33283"/>
    <cellStyle name="ColHeader 6 4 3 2 8" xfId="4957"/>
    <cellStyle name="ColHeader 6 4 3 2 8 2" xfId="33284"/>
    <cellStyle name="ColHeader 6 4 3 2 9" xfId="4958"/>
    <cellStyle name="ColHeader 6 4 3 2 9 2" xfId="33285"/>
    <cellStyle name="ColHeader 6 4 3 3" xfId="4959"/>
    <cellStyle name="ColHeader 6 4 3 3 10" xfId="4960"/>
    <cellStyle name="ColHeader 6 4 3 3 10 2" xfId="33287"/>
    <cellStyle name="ColHeader 6 4 3 3 11" xfId="33286"/>
    <cellStyle name="ColHeader 6 4 3 3 2" xfId="4961"/>
    <cellStyle name="ColHeader 6 4 3 3 2 2" xfId="33288"/>
    <cellStyle name="ColHeader 6 4 3 3 3" xfId="4962"/>
    <cellStyle name="ColHeader 6 4 3 3 3 2" xfId="33289"/>
    <cellStyle name="ColHeader 6 4 3 3 4" xfId="4963"/>
    <cellStyle name="ColHeader 6 4 3 3 4 2" xfId="33290"/>
    <cellStyle name="ColHeader 6 4 3 3 5" xfId="4964"/>
    <cellStyle name="ColHeader 6 4 3 3 5 2" xfId="33291"/>
    <cellStyle name="ColHeader 6 4 3 3 6" xfId="4965"/>
    <cellStyle name="ColHeader 6 4 3 3 6 2" xfId="33292"/>
    <cellStyle name="ColHeader 6 4 3 3 7" xfId="4966"/>
    <cellStyle name="ColHeader 6 4 3 3 7 2" xfId="33293"/>
    <cellStyle name="ColHeader 6 4 3 3 8" xfId="4967"/>
    <cellStyle name="ColHeader 6 4 3 3 8 2" xfId="33294"/>
    <cellStyle name="ColHeader 6 4 3 3 9" xfId="4968"/>
    <cellStyle name="ColHeader 6 4 3 3 9 2" xfId="33295"/>
    <cellStyle name="ColHeader 6 4 3 4" xfId="4969"/>
    <cellStyle name="ColHeader 6 4 3 4 2" xfId="33296"/>
    <cellStyle name="ColHeader 6 4 3 5" xfId="4970"/>
    <cellStyle name="ColHeader 6 4 3 5 2" xfId="33297"/>
    <cellStyle name="ColHeader 6 4 3 6" xfId="4971"/>
    <cellStyle name="ColHeader 6 4 3 6 2" xfId="33298"/>
    <cellStyle name="ColHeader 6 4 3 7" xfId="4972"/>
    <cellStyle name="ColHeader 6 4 3 7 2" xfId="33299"/>
    <cellStyle name="ColHeader 6 4 3 8" xfId="4973"/>
    <cellStyle name="ColHeader 6 4 3 8 2" xfId="33300"/>
    <cellStyle name="ColHeader 6 4 3 9" xfId="4974"/>
    <cellStyle name="ColHeader 6 4 3 9 2" xfId="33301"/>
    <cellStyle name="ColHeader 6 4 4" xfId="4975"/>
    <cellStyle name="ColHeader 6 4 4 10" xfId="4976"/>
    <cellStyle name="ColHeader 6 4 4 10 2" xfId="33303"/>
    <cellStyle name="ColHeader 6 4 4 11" xfId="33302"/>
    <cellStyle name="ColHeader 6 4 4 2" xfId="4977"/>
    <cellStyle name="ColHeader 6 4 4 2 2" xfId="33304"/>
    <cellStyle name="ColHeader 6 4 4 3" xfId="4978"/>
    <cellStyle name="ColHeader 6 4 4 3 2" xfId="33305"/>
    <cellStyle name="ColHeader 6 4 4 4" xfId="4979"/>
    <cellStyle name="ColHeader 6 4 4 4 2" xfId="33306"/>
    <cellStyle name="ColHeader 6 4 4 5" xfId="4980"/>
    <cellStyle name="ColHeader 6 4 4 5 2" xfId="33307"/>
    <cellStyle name="ColHeader 6 4 4 6" xfId="4981"/>
    <cellStyle name="ColHeader 6 4 4 6 2" xfId="33308"/>
    <cellStyle name="ColHeader 6 4 4 7" xfId="4982"/>
    <cellStyle name="ColHeader 6 4 4 7 2" xfId="33309"/>
    <cellStyle name="ColHeader 6 4 4 8" xfId="4983"/>
    <cellStyle name="ColHeader 6 4 4 8 2" xfId="33310"/>
    <cellStyle name="ColHeader 6 4 4 9" xfId="4984"/>
    <cellStyle name="ColHeader 6 4 4 9 2" xfId="33311"/>
    <cellStyle name="ColHeader 6 4 5" xfId="4985"/>
    <cellStyle name="ColHeader 6 4 5 10" xfId="4986"/>
    <cellStyle name="ColHeader 6 4 5 10 2" xfId="33313"/>
    <cellStyle name="ColHeader 6 4 5 11" xfId="33312"/>
    <cellStyle name="ColHeader 6 4 5 2" xfId="4987"/>
    <cellStyle name="ColHeader 6 4 5 2 2" xfId="33314"/>
    <cellStyle name="ColHeader 6 4 5 3" xfId="4988"/>
    <cellStyle name="ColHeader 6 4 5 3 2" xfId="33315"/>
    <cellStyle name="ColHeader 6 4 5 4" xfId="4989"/>
    <cellStyle name="ColHeader 6 4 5 4 2" xfId="33316"/>
    <cellStyle name="ColHeader 6 4 5 5" xfId="4990"/>
    <cellStyle name="ColHeader 6 4 5 5 2" xfId="33317"/>
    <cellStyle name="ColHeader 6 4 5 6" xfId="4991"/>
    <cellStyle name="ColHeader 6 4 5 6 2" xfId="33318"/>
    <cellStyle name="ColHeader 6 4 5 7" xfId="4992"/>
    <cellStyle name="ColHeader 6 4 5 7 2" xfId="33319"/>
    <cellStyle name="ColHeader 6 4 5 8" xfId="4993"/>
    <cellStyle name="ColHeader 6 4 5 8 2" xfId="33320"/>
    <cellStyle name="ColHeader 6 4 5 9" xfId="4994"/>
    <cellStyle name="ColHeader 6 4 5 9 2" xfId="33321"/>
    <cellStyle name="ColHeader 6 4 6" xfId="4995"/>
    <cellStyle name="ColHeader 6 4 6 2" xfId="33322"/>
    <cellStyle name="ColHeader 6 4 7" xfId="4996"/>
    <cellStyle name="ColHeader 6 4 7 2" xfId="33323"/>
    <cellStyle name="ColHeader 6 4 8" xfId="4997"/>
    <cellStyle name="ColHeader 6 4 8 2" xfId="33324"/>
    <cellStyle name="ColHeader 6 4 9" xfId="4998"/>
    <cellStyle name="ColHeader 6 4 9 2" xfId="33325"/>
    <cellStyle name="ColHeader 6 5" xfId="4999"/>
    <cellStyle name="ColHeader 6 5 10" xfId="5000"/>
    <cellStyle name="ColHeader 6 5 10 2" xfId="33327"/>
    <cellStyle name="ColHeader 6 5 11" xfId="5001"/>
    <cellStyle name="ColHeader 6 5 11 2" xfId="33328"/>
    <cellStyle name="ColHeader 6 5 12" xfId="5002"/>
    <cellStyle name="ColHeader 6 5 12 2" xfId="33329"/>
    <cellStyle name="ColHeader 6 5 13" xfId="5003"/>
    <cellStyle name="ColHeader 6 5 13 2" xfId="33330"/>
    <cellStyle name="ColHeader 6 5 14" xfId="5004"/>
    <cellStyle name="ColHeader 6 5 14 2" xfId="33331"/>
    <cellStyle name="ColHeader 6 5 15" xfId="33326"/>
    <cellStyle name="ColHeader 6 5 2" xfId="5005"/>
    <cellStyle name="ColHeader 6 5 2 10" xfId="5006"/>
    <cellStyle name="ColHeader 6 5 2 10 2" xfId="33333"/>
    <cellStyle name="ColHeader 6 5 2 11" xfId="33332"/>
    <cellStyle name="ColHeader 6 5 2 2" xfId="5007"/>
    <cellStyle name="ColHeader 6 5 2 2 10" xfId="5008"/>
    <cellStyle name="ColHeader 6 5 2 2 10 2" xfId="33335"/>
    <cellStyle name="ColHeader 6 5 2 2 11" xfId="33334"/>
    <cellStyle name="ColHeader 6 5 2 2 2" xfId="5009"/>
    <cellStyle name="ColHeader 6 5 2 2 2 2" xfId="33336"/>
    <cellStyle name="ColHeader 6 5 2 2 3" xfId="5010"/>
    <cellStyle name="ColHeader 6 5 2 2 3 2" xfId="33337"/>
    <cellStyle name="ColHeader 6 5 2 2 4" xfId="5011"/>
    <cellStyle name="ColHeader 6 5 2 2 4 2" xfId="33338"/>
    <cellStyle name="ColHeader 6 5 2 2 5" xfId="5012"/>
    <cellStyle name="ColHeader 6 5 2 2 5 2" xfId="33339"/>
    <cellStyle name="ColHeader 6 5 2 2 6" xfId="5013"/>
    <cellStyle name="ColHeader 6 5 2 2 6 2" xfId="33340"/>
    <cellStyle name="ColHeader 6 5 2 2 7" xfId="5014"/>
    <cellStyle name="ColHeader 6 5 2 2 7 2" xfId="33341"/>
    <cellStyle name="ColHeader 6 5 2 2 8" xfId="5015"/>
    <cellStyle name="ColHeader 6 5 2 2 8 2" xfId="33342"/>
    <cellStyle name="ColHeader 6 5 2 2 9" xfId="5016"/>
    <cellStyle name="ColHeader 6 5 2 2 9 2" xfId="33343"/>
    <cellStyle name="ColHeader 6 5 2 3" xfId="5017"/>
    <cellStyle name="ColHeader 6 5 2 3 10" xfId="5018"/>
    <cellStyle name="ColHeader 6 5 2 3 10 2" xfId="33345"/>
    <cellStyle name="ColHeader 6 5 2 3 11" xfId="33344"/>
    <cellStyle name="ColHeader 6 5 2 3 2" xfId="5019"/>
    <cellStyle name="ColHeader 6 5 2 3 2 2" xfId="33346"/>
    <cellStyle name="ColHeader 6 5 2 3 3" xfId="5020"/>
    <cellStyle name="ColHeader 6 5 2 3 3 2" xfId="33347"/>
    <cellStyle name="ColHeader 6 5 2 3 4" xfId="5021"/>
    <cellStyle name="ColHeader 6 5 2 3 4 2" xfId="33348"/>
    <cellStyle name="ColHeader 6 5 2 3 5" xfId="5022"/>
    <cellStyle name="ColHeader 6 5 2 3 5 2" xfId="33349"/>
    <cellStyle name="ColHeader 6 5 2 3 6" xfId="5023"/>
    <cellStyle name="ColHeader 6 5 2 3 6 2" xfId="33350"/>
    <cellStyle name="ColHeader 6 5 2 3 7" xfId="5024"/>
    <cellStyle name="ColHeader 6 5 2 3 7 2" xfId="33351"/>
    <cellStyle name="ColHeader 6 5 2 3 8" xfId="5025"/>
    <cellStyle name="ColHeader 6 5 2 3 8 2" xfId="33352"/>
    <cellStyle name="ColHeader 6 5 2 3 9" xfId="5026"/>
    <cellStyle name="ColHeader 6 5 2 3 9 2" xfId="33353"/>
    <cellStyle name="ColHeader 6 5 2 4" xfId="5027"/>
    <cellStyle name="ColHeader 6 5 2 4 2" xfId="33354"/>
    <cellStyle name="ColHeader 6 5 2 5" xfId="5028"/>
    <cellStyle name="ColHeader 6 5 2 5 2" xfId="33355"/>
    <cellStyle name="ColHeader 6 5 2 6" xfId="5029"/>
    <cellStyle name="ColHeader 6 5 2 6 2" xfId="33356"/>
    <cellStyle name="ColHeader 6 5 2 7" xfId="5030"/>
    <cellStyle name="ColHeader 6 5 2 7 2" xfId="33357"/>
    <cellStyle name="ColHeader 6 5 2 8" xfId="5031"/>
    <cellStyle name="ColHeader 6 5 2 8 2" xfId="33358"/>
    <cellStyle name="ColHeader 6 5 2 9" xfId="5032"/>
    <cellStyle name="ColHeader 6 5 2 9 2" xfId="33359"/>
    <cellStyle name="ColHeader 6 5 3" xfId="5033"/>
    <cellStyle name="ColHeader 6 5 3 10" xfId="5034"/>
    <cellStyle name="ColHeader 6 5 3 10 2" xfId="33361"/>
    <cellStyle name="ColHeader 6 5 3 11" xfId="33360"/>
    <cellStyle name="ColHeader 6 5 3 2" xfId="5035"/>
    <cellStyle name="ColHeader 6 5 3 2 10" xfId="5036"/>
    <cellStyle name="ColHeader 6 5 3 2 10 2" xfId="33363"/>
    <cellStyle name="ColHeader 6 5 3 2 11" xfId="33362"/>
    <cellStyle name="ColHeader 6 5 3 2 2" xfId="5037"/>
    <cellStyle name="ColHeader 6 5 3 2 2 2" xfId="33364"/>
    <cellStyle name="ColHeader 6 5 3 2 3" xfId="5038"/>
    <cellStyle name="ColHeader 6 5 3 2 3 2" xfId="33365"/>
    <cellStyle name="ColHeader 6 5 3 2 4" xfId="5039"/>
    <cellStyle name="ColHeader 6 5 3 2 4 2" xfId="33366"/>
    <cellStyle name="ColHeader 6 5 3 2 5" xfId="5040"/>
    <cellStyle name="ColHeader 6 5 3 2 5 2" xfId="33367"/>
    <cellStyle name="ColHeader 6 5 3 2 6" xfId="5041"/>
    <cellStyle name="ColHeader 6 5 3 2 6 2" xfId="33368"/>
    <cellStyle name="ColHeader 6 5 3 2 7" xfId="5042"/>
    <cellStyle name="ColHeader 6 5 3 2 7 2" xfId="33369"/>
    <cellStyle name="ColHeader 6 5 3 2 8" xfId="5043"/>
    <cellStyle name="ColHeader 6 5 3 2 8 2" xfId="33370"/>
    <cellStyle name="ColHeader 6 5 3 2 9" xfId="5044"/>
    <cellStyle name="ColHeader 6 5 3 2 9 2" xfId="33371"/>
    <cellStyle name="ColHeader 6 5 3 3" xfId="5045"/>
    <cellStyle name="ColHeader 6 5 3 3 10" xfId="5046"/>
    <cellStyle name="ColHeader 6 5 3 3 10 2" xfId="33373"/>
    <cellStyle name="ColHeader 6 5 3 3 11" xfId="33372"/>
    <cellStyle name="ColHeader 6 5 3 3 2" xfId="5047"/>
    <cellStyle name="ColHeader 6 5 3 3 2 2" xfId="33374"/>
    <cellStyle name="ColHeader 6 5 3 3 3" xfId="5048"/>
    <cellStyle name="ColHeader 6 5 3 3 3 2" xfId="33375"/>
    <cellStyle name="ColHeader 6 5 3 3 4" xfId="5049"/>
    <cellStyle name="ColHeader 6 5 3 3 4 2" xfId="33376"/>
    <cellStyle name="ColHeader 6 5 3 3 5" xfId="5050"/>
    <cellStyle name="ColHeader 6 5 3 3 5 2" xfId="33377"/>
    <cellStyle name="ColHeader 6 5 3 3 6" xfId="5051"/>
    <cellStyle name="ColHeader 6 5 3 3 6 2" xfId="33378"/>
    <cellStyle name="ColHeader 6 5 3 3 7" xfId="5052"/>
    <cellStyle name="ColHeader 6 5 3 3 7 2" xfId="33379"/>
    <cellStyle name="ColHeader 6 5 3 3 8" xfId="5053"/>
    <cellStyle name="ColHeader 6 5 3 3 8 2" xfId="33380"/>
    <cellStyle name="ColHeader 6 5 3 3 9" xfId="5054"/>
    <cellStyle name="ColHeader 6 5 3 3 9 2" xfId="33381"/>
    <cellStyle name="ColHeader 6 5 3 4" xfId="5055"/>
    <cellStyle name="ColHeader 6 5 3 4 2" xfId="33382"/>
    <cellStyle name="ColHeader 6 5 3 5" xfId="5056"/>
    <cellStyle name="ColHeader 6 5 3 5 2" xfId="33383"/>
    <cellStyle name="ColHeader 6 5 3 6" xfId="5057"/>
    <cellStyle name="ColHeader 6 5 3 6 2" xfId="33384"/>
    <cellStyle name="ColHeader 6 5 3 7" xfId="5058"/>
    <cellStyle name="ColHeader 6 5 3 7 2" xfId="33385"/>
    <cellStyle name="ColHeader 6 5 3 8" xfId="5059"/>
    <cellStyle name="ColHeader 6 5 3 8 2" xfId="33386"/>
    <cellStyle name="ColHeader 6 5 3 9" xfId="5060"/>
    <cellStyle name="ColHeader 6 5 3 9 2" xfId="33387"/>
    <cellStyle name="ColHeader 6 5 4" xfId="5061"/>
    <cellStyle name="ColHeader 6 5 4 10" xfId="5062"/>
    <cellStyle name="ColHeader 6 5 4 10 2" xfId="33389"/>
    <cellStyle name="ColHeader 6 5 4 11" xfId="33388"/>
    <cellStyle name="ColHeader 6 5 4 2" xfId="5063"/>
    <cellStyle name="ColHeader 6 5 4 2 2" xfId="33390"/>
    <cellStyle name="ColHeader 6 5 4 3" xfId="5064"/>
    <cellStyle name="ColHeader 6 5 4 3 2" xfId="33391"/>
    <cellStyle name="ColHeader 6 5 4 4" xfId="5065"/>
    <cellStyle name="ColHeader 6 5 4 4 2" xfId="33392"/>
    <cellStyle name="ColHeader 6 5 4 5" xfId="5066"/>
    <cellStyle name="ColHeader 6 5 4 5 2" xfId="33393"/>
    <cellStyle name="ColHeader 6 5 4 6" xfId="5067"/>
    <cellStyle name="ColHeader 6 5 4 6 2" xfId="33394"/>
    <cellStyle name="ColHeader 6 5 4 7" xfId="5068"/>
    <cellStyle name="ColHeader 6 5 4 7 2" xfId="33395"/>
    <cellStyle name="ColHeader 6 5 4 8" xfId="5069"/>
    <cellStyle name="ColHeader 6 5 4 8 2" xfId="33396"/>
    <cellStyle name="ColHeader 6 5 4 9" xfId="5070"/>
    <cellStyle name="ColHeader 6 5 4 9 2" xfId="33397"/>
    <cellStyle name="ColHeader 6 5 5" xfId="5071"/>
    <cellStyle name="ColHeader 6 5 5 10" xfId="5072"/>
    <cellStyle name="ColHeader 6 5 5 10 2" xfId="33399"/>
    <cellStyle name="ColHeader 6 5 5 11" xfId="33398"/>
    <cellStyle name="ColHeader 6 5 5 2" xfId="5073"/>
    <cellStyle name="ColHeader 6 5 5 2 2" xfId="33400"/>
    <cellStyle name="ColHeader 6 5 5 3" xfId="5074"/>
    <cellStyle name="ColHeader 6 5 5 3 2" xfId="33401"/>
    <cellStyle name="ColHeader 6 5 5 4" xfId="5075"/>
    <cellStyle name="ColHeader 6 5 5 4 2" xfId="33402"/>
    <cellStyle name="ColHeader 6 5 5 5" xfId="5076"/>
    <cellStyle name="ColHeader 6 5 5 5 2" xfId="33403"/>
    <cellStyle name="ColHeader 6 5 5 6" xfId="5077"/>
    <cellStyle name="ColHeader 6 5 5 6 2" xfId="33404"/>
    <cellStyle name="ColHeader 6 5 5 7" xfId="5078"/>
    <cellStyle name="ColHeader 6 5 5 7 2" xfId="33405"/>
    <cellStyle name="ColHeader 6 5 5 8" xfId="5079"/>
    <cellStyle name="ColHeader 6 5 5 8 2" xfId="33406"/>
    <cellStyle name="ColHeader 6 5 5 9" xfId="5080"/>
    <cellStyle name="ColHeader 6 5 5 9 2" xfId="33407"/>
    <cellStyle name="ColHeader 6 5 6" xfId="5081"/>
    <cellStyle name="ColHeader 6 5 6 2" xfId="33408"/>
    <cellStyle name="ColHeader 6 5 7" xfId="5082"/>
    <cellStyle name="ColHeader 6 5 7 2" xfId="33409"/>
    <cellStyle name="ColHeader 6 5 8" xfId="5083"/>
    <cellStyle name="ColHeader 6 5 8 2" xfId="33410"/>
    <cellStyle name="ColHeader 6 5 9" xfId="5084"/>
    <cellStyle name="ColHeader 6 5 9 2" xfId="33411"/>
    <cellStyle name="ColHeader 6 6" xfId="5085"/>
    <cellStyle name="ColHeader 6 6 10" xfId="5086"/>
    <cellStyle name="ColHeader 6 6 10 2" xfId="33413"/>
    <cellStyle name="ColHeader 6 6 11" xfId="5087"/>
    <cellStyle name="ColHeader 6 6 11 2" xfId="33414"/>
    <cellStyle name="ColHeader 6 6 12" xfId="5088"/>
    <cellStyle name="ColHeader 6 6 12 2" xfId="33415"/>
    <cellStyle name="ColHeader 6 6 13" xfId="5089"/>
    <cellStyle name="ColHeader 6 6 13 2" xfId="33416"/>
    <cellStyle name="ColHeader 6 6 14" xfId="5090"/>
    <cellStyle name="ColHeader 6 6 14 2" xfId="33417"/>
    <cellStyle name="ColHeader 6 6 15" xfId="33412"/>
    <cellStyle name="ColHeader 6 6 2" xfId="5091"/>
    <cellStyle name="ColHeader 6 6 2 10" xfId="5092"/>
    <cellStyle name="ColHeader 6 6 2 10 2" xfId="33419"/>
    <cellStyle name="ColHeader 6 6 2 11" xfId="33418"/>
    <cellStyle name="ColHeader 6 6 2 2" xfId="5093"/>
    <cellStyle name="ColHeader 6 6 2 2 10" xfId="5094"/>
    <cellStyle name="ColHeader 6 6 2 2 10 2" xfId="33421"/>
    <cellStyle name="ColHeader 6 6 2 2 11" xfId="33420"/>
    <cellStyle name="ColHeader 6 6 2 2 2" xfId="5095"/>
    <cellStyle name="ColHeader 6 6 2 2 2 2" xfId="33422"/>
    <cellStyle name="ColHeader 6 6 2 2 3" xfId="5096"/>
    <cellStyle name="ColHeader 6 6 2 2 3 2" xfId="33423"/>
    <cellStyle name="ColHeader 6 6 2 2 4" xfId="5097"/>
    <cellStyle name="ColHeader 6 6 2 2 4 2" xfId="33424"/>
    <cellStyle name="ColHeader 6 6 2 2 5" xfId="5098"/>
    <cellStyle name="ColHeader 6 6 2 2 5 2" xfId="33425"/>
    <cellStyle name="ColHeader 6 6 2 2 6" xfId="5099"/>
    <cellStyle name="ColHeader 6 6 2 2 6 2" xfId="33426"/>
    <cellStyle name="ColHeader 6 6 2 2 7" xfId="5100"/>
    <cellStyle name="ColHeader 6 6 2 2 7 2" xfId="33427"/>
    <cellStyle name="ColHeader 6 6 2 2 8" xfId="5101"/>
    <cellStyle name="ColHeader 6 6 2 2 8 2" xfId="33428"/>
    <cellStyle name="ColHeader 6 6 2 2 9" xfId="5102"/>
    <cellStyle name="ColHeader 6 6 2 2 9 2" xfId="33429"/>
    <cellStyle name="ColHeader 6 6 2 3" xfId="5103"/>
    <cellStyle name="ColHeader 6 6 2 3 10" xfId="5104"/>
    <cellStyle name="ColHeader 6 6 2 3 10 2" xfId="33431"/>
    <cellStyle name="ColHeader 6 6 2 3 11" xfId="33430"/>
    <cellStyle name="ColHeader 6 6 2 3 2" xfId="5105"/>
    <cellStyle name="ColHeader 6 6 2 3 2 2" xfId="33432"/>
    <cellStyle name="ColHeader 6 6 2 3 3" xfId="5106"/>
    <cellStyle name="ColHeader 6 6 2 3 3 2" xfId="33433"/>
    <cellStyle name="ColHeader 6 6 2 3 4" xfId="5107"/>
    <cellStyle name="ColHeader 6 6 2 3 4 2" xfId="33434"/>
    <cellStyle name="ColHeader 6 6 2 3 5" xfId="5108"/>
    <cellStyle name="ColHeader 6 6 2 3 5 2" xfId="33435"/>
    <cellStyle name="ColHeader 6 6 2 3 6" xfId="5109"/>
    <cellStyle name="ColHeader 6 6 2 3 6 2" xfId="33436"/>
    <cellStyle name="ColHeader 6 6 2 3 7" xfId="5110"/>
    <cellStyle name="ColHeader 6 6 2 3 7 2" xfId="33437"/>
    <cellStyle name="ColHeader 6 6 2 3 8" xfId="5111"/>
    <cellStyle name="ColHeader 6 6 2 3 8 2" xfId="33438"/>
    <cellStyle name="ColHeader 6 6 2 3 9" xfId="5112"/>
    <cellStyle name="ColHeader 6 6 2 3 9 2" xfId="33439"/>
    <cellStyle name="ColHeader 6 6 2 4" xfId="5113"/>
    <cellStyle name="ColHeader 6 6 2 4 2" xfId="33440"/>
    <cellStyle name="ColHeader 6 6 2 5" xfId="5114"/>
    <cellStyle name="ColHeader 6 6 2 5 2" xfId="33441"/>
    <cellStyle name="ColHeader 6 6 2 6" xfId="5115"/>
    <cellStyle name="ColHeader 6 6 2 6 2" xfId="33442"/>
    <cellStyle name="ColHeader 6 6 2 7" xfId="5116"/>
    <cellStyle name="ColHeader 6 6 2 7 2" xfId="33443"/>
    <cellStyle name="ColHeader 6 6 2 8" xfId="5117"/>
    <cellStyle name="ColHeader 6 6 2 8 2" xfId="33444"/>
    <cellStyle name="ColHeader 6 6 2 9" xfId="5118"/>
    <cellStyle name="ColHeader 6 6 2 9 2" xfId="33445"/>
    <cellStyle name="ColHeader 6 6 3" xfId="5119"/>
    <cellStyle name="ColHeader 6 6 3 10" xfId="5120"/>
    <cellStyle name="ColHeader 6 6 3 10 2" xfId="33447"/>
    <cellStyle name="ColHeader 6 6 3 11" xfId="33446"/>
    <cellStyle name="ColHeader 6 6 3 2" xfId="5121"/>
    <cellStyle name="ColHeader 6 6 3 2 10" xfId="5122"/>
    <cellStyle name="ColHeader 6 6 3 2 10 2" xfId="33449"/>
    <cellStyle name="ColHeader 6 6 3 2 11" xfId="33448"/>
    <cellStyle name="ColHeader 6 6 3 2 2" xfId="5123"/>
    <cellStyle name="ColHeader 6 6 3 2 2 2" xfId="33450"/>
    <cellStyle name="ColHeader 6 6 3 2 3" xfId="5124"/>
    <cellStyle name="ColHeader 6 6 3 2 3 2" xfId="33451"/>
    <cellStyle name="ColHeader 6 6 3 2 4" xfId="5125"/>
    <cellStyle name="ColHeader 6 6 3 2 4 2" xfId="33452"/>
    <cellStyle name="ColHeader 6 6 3 2 5" xfId="5126"/>
    <cellStyle name="ColHeader 6 6 3 2 5 2" xfId="33453"/>
    <cellStyle name="ColHeader 6 6 3 2 6" xfId="5127"/>
    <cellStyle name="ColHeader 6 6 3 2 6 2" xfId="33454"/>
    <cellStyle name="ColHeader 6 6 3 2 7" xfId="5128"/>
    <cellStyle name="ColHeader 6 6 3 2 7 2" xfId="33455"/>
    <cellStyle name="ColHeader 6 6 3 2 8" xfId="5129"/>
    <cellStyle name="ColHeader 6 6 3 2 8 2" xfId="33456"/>
    <cellStyle name="ColHeader 6 6 3 2 9" xfId="5130"/>
    <cellStyle name="ColHeader 6 6 3 2 9 2" xfId="33457"/>
    <cellStyle name="ColHeader 6 6 3 3" xfId="5131"/>
    <cellStyle name="ColHeader 6 6 3 3 10" xfId="5132"/>
    <cellStyle name="ColHeader 6 6 3 3 10 2" xfId="33459"/>
    <cellStyle name="ColHeader 6 6 3 3 11" xfId="33458"/>
    <cellStyle name="ColHeader 6 6 3 3 2" xfId="5133"/>
    <cellStyle name="ColHeader 6 6 3 3 2 2" xfId="33460"/>
    <cellStyle name="ColHeader 6 6 3 3 3" xfId="5134"/>
    <cellStyle name="ColHeader 6 6 3 3 3 2" xfId="33461"/>
    <cellStyle name="ColHeader 6 6 3 3 4" xfId="5135"/>
    <cellStyle name="ColHeader 6 6 3 3 4 2" xfId="33462"/>
    <cellStyle name="ColHeader 6 6 3 3 5" xfId="5136"/>
    <cellStyle name="ColHeader 6 6 3 3 5 2" xfId="33463"/>
    <cellStyle name="ColHeader 6 6 3 3 6" xfId="5137"/>
    <cellStyle name="ColHeader 6 6 3 3 6 2" xfId="33464"/>
    <cellStyle name="ColHeader 6 6 3 3 7" xfId="5138"/>
    <cellStyle name="ColHeader 6 6 3 3 7 2" xfId="33465"/>
    <cellStyle name="ColHeader 6 6 3 3 8" xfId="5139"/>
    <cellStyle name="ColHeader 6 6 3 3 8 2" xfId="33466"/>
    <cellStyle name="ColHeader 6 6 3 3 9" xfId="5140"/>
    <cellStyle name="ColHeader 6 6 3 3 9 2" xfId="33467"/>
    <cellStyle name="ColHeader 6 6 3 4" xfId="5141"/>
    <cellStyle name="ColHeader 6 6 3 4 2" xfId="33468"/>
    <cellStyle name="ColHeader 6 6 3 5" xfId="5142"/>
    <cellStyle name="ColHeader 6 6 3 5 2" xfId="33469"/>
    <cellStyle name="ColHeader 6 6 3 6" xfId="5143"/>
    <cellStyle name="ColHeader 6 6 3 6 2" xfId="33470"/>
    <cellStyle name="ColHeader 6 6 3 7" xfId="5144"/>
    <cellStyle name="ColHeader 6 6 3 7 2" xfId="33471"/>
    <cellStyle name="ColHeader 6 6 3 8" xfId="5145"/>
    <cellStyle name="ColHeader 6 6 3 8 2" xfId="33472"/>
    <cellStyle name="ColHeader 6 6 3 9" xfId="5146"/>
    <cellStyle name="ColHeader 6 6 3 9 2" xfId="33473"/>
    <cellStyle name="ColHeader 6 6 4" xfId="5147"/>
    <cellStyle name="ColHeader 6 6 4 10" xfId="5148"/>
    <cellStyle name="ColHeader 6 6 4 10 2" xfId="33475"/>
    <cellStyle name="ColHeader 6 6 4 11" xfId="33474"/>
    <cellStyle name="ColHeader 6 6 4 2" xfId="5149"/>
    <cellStyle name="ColHeader 6 6 4 2 2" xfId="33476"/>
    <cellStyle name="ColHeader 6 6 4 3" xfId="5150"/>
    <cellStyle name="ColHeader 6 6 4 3 2" xfId="33477"/>
    <cellStyle name="ColHeader 6 6 4 4" xfId="5151"/>
    <cellStyle name="ColHeader 6 6 4 4 2" xfId="33478"/>
    <cellStyle name="ColHeader 6 6 4 5" xfId="5152"/>
    <cellStyle name="ColHeader 6 6 4 5 2" xfId="33479"/>
    <cellStyle name="ColHeader 6 6 4 6" xfId="5153"/>
    <cellStyle name="ColHeader 6 6 4 6 2" xfId="33480"/>
    <cellStyle name="ColHeader 6 6 4 7" xfId="5154"/>
    <cellStyle name="ColHeader 6 6 4 7 2" xfId="33481"/>
    <cellStyle name="ColHeader 6 6 4 8" xfId="5155"/>
    <cellStyle name="ColHeader 6 6 4 8 2" xfId="33482"/>
    <cellStyle name="ColHeader 6 6 4 9" xfId="5156"/>
    <cellStyle name="ColHeader 6 6 4 9 2" xfId="33483"/>
    <cellStyle name="ColHeader 6 6 5" xfId="5157"/>
    <cellStyle name="ColHeader 6 6 5 10" xfId="5158"/>
    <cellStyle name="ColHeader 6 6 5 10 2" xfId="33485"/>
    <cellStyle name="ColHeader 6 6 5 11" xfId="33484"/>
    <cellStyle name="ColHeader 6 6 5 2" xfId="5159"/>
    <cellStyle name="ColHeader 6 6 5 2 2" xfId="33486"/>
    <cellStyle name="ColHeader 6 6 5 3" xfId="5160"/>
    <cellStyle name="ColHeader 6 6 5 3 2" xfId="33487"/>
    <cellStyle name="ColHeader 6 6 5 4" xfId="5161"/>
    <cellStyle name="ColHeader 6 6 5 4 2" xfId="33488"/>
    <cellStyle name="ColHeader 6 6 5 5" xfId="5162"/>
    <cellStyle name="ColHeader 6 6 5 5 2" xfId="33489"/>
    <cellStyle name="ColHeader 6 6 5 6" xfId="5163"/>
    <cellStyle name="ColHeader 6 6 5 6 2" xfId="33490"/>
    <cellStyle name="ColHeader 6 6 5 7" xfId="5164"/>
    <cellStyle name="ColHeader 6 6 5 7 2" xfId="33491"/>
    <cellStyle name="ColHeader 6 6 5 8" xfId="5165"/>
    <cellStyle name="ColHeader 6 6 5 8 2" xfId="33492"/>
    <cellStyle name="ColHeader 6 6 5 9" xfId="5166"/>
    <cellStyle name="ColHeader 6 6 5 9 2" xfId="33493"/>
    <cellStyle name="ColHeader 6 6 6" xfId="5167"/>
    <cellStyle name="ColHeader 6 6 6 2" xfId="33494"/>
    <cellStyle name="ColHeader 6 6 7" xfId="5168"/>
    <cellStyle name="ColHeader 6 6 7 2" xfId="33495"/>
    <cellStyle name="ColHeader 6 6 8" xfId="5169"/>
    <cellStyle name="ColHeader 6 6 8 2" xfId="33496"/>
    <cellStyle name="ColHeader 6 6 9" xfId="5170"/>
    <cellStyle name="ColHeader 6 6 9 2" xfId="33497"/>
    <cellStyle name="ColHeader 6 7" xfId="5171"/>
    <cellStyle name="ColHeader 6 7 10" xfId="5172"/>
    <cellStyle name="ColHeader 6 7 10 2" xfId="33499"/>
    <cellStyle name="ColHeader 6 7 11" xfId="33498"/>
    <cellStyle name="ColHeader 6 7 2" xfId="5173"/>
    <cellStyle name="ColHeader 6 7 2 10" xfId="5174"/>
    <cellStyle name="ColHeader 6 7 2 10 2" xfId="33501"/>
    <cellStyle name="ColHeader 6 7 2 11" xfId="33500"/>
    <cellStyle name="ColHeader 6 7 2 2" xfId="5175"/>
    <cellStyle name="ColHeader 6 7 2 2 2" xfId="33502"/>
    <cellStyle name="ColHeader 6 7 2 3" xfId="5176"/>
    <cellStyle name="ColHeader 6 7 2 3 2" xfId="33503"/>
    <cellStyle name="ColHeader 6 7 2 4" xfId="5177"/>
    <cellStyle name="ColHeader 6 7 2 4 2" xfId="33504"/>
    <cellStyle name="ColHeader 6 7 2 5" xfId="5178"/>
    <cellStyle name="ColHeader 6 7 2 5 2" xfId="33505"/>
    <cellStyle name="ColHeader 6 7 2 6" xfId="5179"/>
    <cellStyle name="ColHeader 6 7 2 6 2" xfId="33506"/>
    <cellStyle name="ColHeader 6 7 2 7" xfId="5180"/>
    <cellStyle name="ColHeader 6 7 2 7 2" xfId="33507"/>
    <cellStyle name="ColHeader 6 7 2 8" xfId="5181"/>
    <cellStyle name="ColHeader 6 7 2 8 2" xfId="33508"/>
    <cellStyle name="ColHeader 6 7 2 9" xfId="5182"/>
    <cellStyle name="ColHeader 6 7 2 9 2" xfId="33509"/>
    <cellStyle name="ColHeader 6 7 3" xfId="5183"/>
    <cellStyle name="ColHeader 6 7 3 10" xfId="5184"/>
    <cellStyle name="ColHeader 6 7 3 10 2" xfId="33511"/>
    <cellStyle name="ColHeader 6 7 3 11" xfId="33510"/>
    <cellStyle name="ColHeader 6 7 3 2" xfId="5185"/>
    <cellStyle name="ColHeader 6 7 3 2 2" xfId="33512"/>
    <cellStyle name="ColHeader 6 7 3 3" xfId="5186"/>
    <cellStyle name="ColHeader 6 7 3 3 2" xfId="33513"/>
    <cellStyle name="ColHeader 6 7 3 4" xfId="5187"/>
    <cellStyle name="ColHeader 6 7 3 4 2" xfId="33514"/>
    <cellStyle name="ColHeader 6 7 3 5" xfId="5188"/>
    <cellStyle name="ColHeader 6 7 3 5 2" xfId="33515"/>
    <cellStyle name="ColHeader 6 7 3 6" xfId="5189"/>
    <cellStyle name="ColHeader 6 7 3 6 2" xfId="33516"/>
    <cellStyle name="ColHeader 6 7 3 7" xfId="5190"/>
    <cellStyle name="ColHeader 6 7 3 7 2" xfId="33517"/>
    <cellStyle name="ColHeader 6 7 3 8" xfId="5191"/>
    <cellStyle name="ColHeader 6 7 3 8 2" xfId="33518"/>
    <cellStyle name="ColHeader 6 7 3 9" xfId="5192"/>
    <cellStyle name="ColHeader 6 7 3 9 2" xfId="33519"/>
    <cellStyle name="ColHeader 6 7 4" xfId="5193"/>
    <cellStyle name="ColHeader 6 7 4 2" xfId="33520"/>
    <cellStyle name="ColHeader 6 7 5" xfId="5194"/>
    <cellStyle name="ColHeader 6 7 5 2" xfId="33521"/>
    <cellStyle name="ColHeader 6 7 6" xfId="5195"/>
    <cellStyle name="ColHeader 6 7 6 2" xfId="33522"/>
    <cellStyle name="ColHeader 6 7 7" xfId="5196"/>
    <cellStyle name="ColHeader 6 7 7 2" xfId="33523"/>
    <cellStyle name="ColHeader 6 7 8" xfId="5197"/>
    <cellStyle name="ColHeader 6 7 8 2" xfId="33524"/>
    <cellStyle name="ColHeader 6 7 9" xfId="5198"/>
    <cellStyle name="ColHeader 6 7 9 2" xfId="33525"/>
    <cellStyle name="ColHeader 6 8" xfId="5199"/>
    <cellStyle name="ColHeader 6 8 10" xfId="5200"/>
    <cellStyle name="ColHeader 6 8 10 2" xfId="33527"/>
    <cellStyle name="ColHeader 6 8 11" xfId="33526"/>
    <cellStyle name="ColHeader 6 8 2" xfId="5201"/>
    <cellStyle name="ColHeader 6 8 2 10" xfId="5202"/>
    <cellStyle name="ColHeader 6 8 2 10 2" xfId="33529"/>
    <cellStyle name="ColHeader 6 8 2 11" xfId="33528"/>
    <cellStyle name="ColHeader 6 8 2 2" xfId="5203"/>
    <cellStyle name="ColHeader 6 8 2 2 2" xfId="33530"/>
    <cellStyle name="ColHeader 6 8 2 3" xfId="5204"/>
    <cellStyle name="ColHeader 6 8 2 3 2" xfId="33531"/>
    <cellStyle name="ColHeader 6 8 2 4" xfId="5205"/>
    <cellStyle name="ColHeader 6 8 2 4 2" xfId="33532"/>
    <cellStyle name="ColHeader 6 8 2 5" xfId="5206"/>
    <cellStyle name="ColHeader 6 8 2 5 2" xfId="33533"/>
    <cellStyle name="ColHeader 6 8 2 6" xfId="5207"/>
    <cellStyle name="ColHeader 6 8 2 6 2" xfId="33534"/>
    <cellStyle name="ColHeader 6 8 2 7" xfId="5208"/>
    <cellStyle name="ColHeader 6 8 2 7 2" xfId="33535"/>
    <cellStyle name="ColHeader 6 8 2 8" xfId="5209"/>
    <cellStyle name="ColHeader 6 8 2 8 2" xfId="33536"/>
    <cellStyle name="ColHeader 6 8 2 9" xfId="5210"/>
    <cellStyle name="ColHeader 6 8 2 9 2" xfId="33537"/>
    <cellStyle name="ColHeader 6 8 3" xfId="5211"/>
    <cellStyle name="ColHeader 6 8 3 10" xfId="5212"/>
    <cellStyle name="ColHeader 6 8 3 10 2" xfId="33539"/>
    <cellStyle name="ColHeader 6 8 3 11" xfId="33538"/>
    <cellStyle name="ColHeader 6 8 3 2" xfId="5213"/>
    <cellStyle name="ColHeader 6 8 3 2 2" xfId="33540"/>
    <cellStyle name="ColHeader 6 8 3 3" xfId="5214"/>
    <cellStyle name="ColHeader 6 8 3 3 2" xfId="33541"/>
    <cellStyle name="ColHeader 6 8 3 4" xfId="5215"/>
    <cellStyle name="ColHeader 6 8 3 4 2" xfId="33542"/>
    <cellStyle name="ColHeader 6 8 3 5" xfId="5216"/>
    <cellStyle name="ColHeader 6 8 3 5 2" xfId="33543"/>
    <cellStyle name="ColHeader 6 8 3 6" xfId="5217"/>
    <cellStyle name="ColHeader 6 8 3 6 2" xfId="33544"/>
    <cellStyle name="ColHeader 6 8 3 7" xfId="5218"/>
    <cellStyle name="ColHeader 6 8 3 7 2" xfId="33545"/>
    <cellStyle name="ColHeader 6 8 3 8" xfId="5219"/>
    <cellStyle name="ColHeader 6 8 3 8 2" xfId="33546"/>
    <cellStyle name="ColHeader 6 8 3 9" xfId="5220"/>
    <cellStyle name="ColHeader 6 8 3 9 2" xfId="33547"/>
    <cellStyle name="ColHeader 6 8 4" xfId="5221"/>
    <cellStyle name="ColHeader 6 8 4 2" xfId="33548"/>
    <cellStyle name="ColHeader 6 8 5" xfId="5222"/>
    <cellStyle name="ColHeader 6 8 5 2" xfId="33549"/>
    <cellStyle name="ColHeader 6 8 6" xfId="5223"/>
    <cellStyle name="ColHeader 6 8 6 2" xfId="33550"/>
    <cellStyle name="ColHeader 6 8 7" xfId="5224"/>
    <cellStyle name="ColHeader 6 8 7 2" xfId="33551"/>
    <cellStyle name="ColHeader 6 8 8" xfId="5225"/>
    <cellStyle name="ColHeader 6 8 8 2" xfId="33552"/>
    <cellStyle name="ColHeader 6 8 9" xfId="5226"/>
    <cellStyle name="ColHeader 6 8 9 2" xfId="33553"/>
    <cellStyle name="ColHeader 6 9" xfId="5227"/>
    <cellStyle name="ColHeader 6 9 10" xfId="5228"/>
    <cellStyle name="ColHeader 6 9 10 2" xfId="33555"/>
    <cellStyle name="ColHeader 6 9 11" xfId="33554"/>
    <cellStyle name="ColHeader 6 9 2" xfId="5229"/>
    <cellStyle name="ColHeader 6 9 2 2" xfId="33556"/>
    <cellStyle name="ColHeader 6 9 3" xfId="5230"/>
    <cellStyle name="ColHeader 6 9 3 2" xfId="33557"/>
    <cellStyle name="ColHeader 6 9 4" xfId="5231"/>
    <cellStyle name="ColHeader 6 9 4 2" xfId="33558"/>
    <cellStyle name="ColHeader 6 9 5" xfId="5232"/>
    <cellStyle name="ColHeader 6 9 5 2" xfId="33559"/>
    <cellStyle name="ColHeader 6 9 6" xfId="5233"/>
    <cellStyle name="ColHeader 6 9 6 2" xfId="33560"/>
    <cellStyle name="ColHeader 6 9 7" xfId="5234"/>
    <cellStyle name="ColHeader 6 9 7 2" xfId="33561"/>
    <cellStyle name="ColHeader 6 9 8" xfId="5235"/>
    <cellStyle name="ColHeader 6 9 8 2" xfId="33562"/>
    <cellStyle name="ColHeader 6 9 9" xfId="5236"/>
    <cellStyle name="ColHeader 6 9 9 2" xfId="33563"/>
    <cellStyle name="ColHeader 7" xfId="462"/>
    <cellStyle name="ColHeader 7 10" xfId="5237"/>
    <cellStyle name="ColHeader 7 10 10" xfId="5238"/>
    <cellStyle name="ColHeader 7 10 10 2" xfId="33565"/>
    <cellStyle name="ColHeader 7 10 11" xfId="33564"/>
    <cellStyle name="ColHeader 7 10 2" xfId="5239"/>
    <cellStyle name="ColHeader 7 10 2 2" xfId="33566"/>
    <cellStyle name="ColHeader 7 10 3" xfId="5240"/>
    <cellStyle name="ColHeader 7 10 3 2" xfId="33567"/>
    <cellStyle name="ColHeader 7 10 4" xfId="5241"/>
    <cellStyle name="ColHeader 7 10 4 2" xfId="33568"/>
    <cellStyle name="ColHeader 7 10 5" xfId="5242"/>
    <cellStyle name="ColHeader 7 10 5 2" xfId="33569"/>
    <cellStyle name="ColHeader 7 10 6" xfId="5243"/>
    <cellStyle name="ColHeader 7 10 6 2" xfId="33570"/>
    <cellStyle name="ColHeader 7 10 7" xfId="5244"/>
    <cellStyle name="ColHeader 7 10 7 2" xfId="33571"/>
    <cellStyle name="ColHeader 7 10 8" xfId="5245"/>
    <cellStyle name="ColHeader 7 10 8 2" xfId="33572"/>
    <cellStyle name="ColHeader 7 10 9" xfId="5246"/>
    <cellStyle name="ColHeader 7 10 9 2" xfId="33573"/>
    <cellStyle name="ColHeader 7 11" xfId="5247"/>
    <cellStyle name="ColHeader 7 11 2" xfId="33574"/>
    <cellStyle name="ColHeader 7 12" xfId="5248"/>
    <cellStyle name="ColHeader 7 12 2" xfId="33575"/>
    <cellStyle name="ColHeader 7 13" xfId="5249"/>
    <cellStyle name="ColHeader 7 13 2" xfId="33576"/>
    <cellStyle name="ColHeader 7 14" xfId="5250"/>
    <cellStyle name="ColHeader 7 14 2" xfId="33577"/>
    <cellStyle name="ColHeader 7 15" xfId="5251"/>
    <cellStyle name="ColHeader 7 15 2" xfId="33578"/>
    <cellStyle name="ColHeader 7 16" xfId="5252"/>
    <cellStyle name="ColHeader 7 16 2" xfId="33579"/>
    <cellStyle name="ColHeader 7 17" xfId="5253"/>
    <cellStyle name="ColHeader 7 17 2" xfId="33580"/>
    <cellStyle name="ColHeader 7 18" xfId="5254"/>
    <cellStyle name="ColHeader 7 18 2" xfId="33581"/>
    <cellStyle name="ColHeader 7 19" xfId="28803"/>
    <cellStyle name="ColHeader 7 2" xfId="645"/>
    <cellStyle name="ColHeader 7 2 10" xfId="5255"/>
    <cellStyle name="ColHeader 7 2 10 2" xfId="33582"/>
    <cellStyle name="ColHeader 7 2 11" xfId="5256"/>
    <cellStyle name="ColHeader 7 2 11 2" xfId="33583"/>
    <cellStyle name="ColHeader 7 2 12" xfId="5257"/>
    <cellStyle name="ColHeader 7 2 12 2" xfId="33584"/>
    <cellStyle name="ColHeader 7 2 13" xfId="5258"/>
    <cellStyle name="ColHeader 7 2 13 2" xfId="33585"/>
    <cellStyle name="ColHeader 7 2 14" xfId="5259"/>
    <cellStyle name="ColHeader 7 2 14 2" xfId="33586"/>
    <cellStyle name="ColHeader 7 2 15" xfId="28976"/>
    <cellStyle name="ColHeader 7 2 2" xfId="5260"/>
    <cellStyle name="ColHeader 7 2 2 10" xfId="5261"/>
    <cellStyle name="ColHeader 7 2 2 10 2" xfId="33588"/>
    <cellStyle name="ColHeader 7 2 2 11" xfId="33587"/>
    <cellStyle name="ColHeader 7 2 2 2" xfId="5262"/>
    <cellStyle name="ColHeader 7 2 2 2 10" xfId="5263"/>
    <cellStyle name="ColHeader 7 2 2 2 10 2" xfId="33590"/>
    <cellStyle name="ColHeader 7 2 2 2 11" xfId="33589"/>
    <cellStyle name="ColHeader 7 2 2 2 2" xfId="5264"/>
    <cellStyle name="ColHeader 7 2 2 2 2 2" xfId="33591"/>
    <cellStyle name="ColHeader 7 2 2 2 3" xfId="5265"/>
    <cellStyle name="ColHeader 7 2 2 2 3 2" xfId="33592"/>
    <cellStyle name="ColHeader 7 2 2 2 4" xfId="5266"/>
    <cellStyle name="ColHeader 7 2 2 2 4 2" xfId="33593"/>
    <cellStyle name="ColHeader 7 2 2 2 5" xfId="5267"/>
    <cellStyle name="ColHeader 7 2 2 2 5 2" xfId="33594"/>
    <cellStyle name="ColHeader 7 2 2 2 6" xfId="5268"/>
    <cellStyle name="ColHeader 7 2 2 2 6 2" xfId="33595"/>
    <cellStyle name="ColHeader 7 2 2 2 7" xfId="5269"/>
    <cellStyle name="ColHeader 7 2 2 2 7 2" xfId="33596"/>
    <cellStyle name="ColHeader 7 2 2 2 8" xfId="5270"/>
    <cellStyle name="ColHeader 7 2 2 2 8 2" xfId="33597"/>
    <cellStyle name="ColHeader 7 2 2 2 9" xfId="5271"/>
    <cellStyle name="ColHeader 7 2 2 2 9 2" xfId="33598"/>
    <cellStyle name="ColHeader 7 2 2 3" xfId="5272"/>
    <cellStyle name="ColHeader 7 2 2 3 10" xfId="5273"/>
    <cellStyle name="ColHeader 7 2 2 3 10 2" xfId="33600"/>
    <cellStyle name="ColHeader 7 2 2 3 11" xfId="33599"/>
    <cellStyle name="ColHeader 7 2 2 3 2" xfId="5274"/>
    <cellStyle name="ColHeader 7 2 2 3 2 2" xfId="33601"/>
    <cellStyle name="ColHeader 7 2 2 3 3" xfId="5275"/>
    <cellStyle name="ColHeader 7 2 2 3 3 2" xfId="33602"/>
    <cellStyle name="ColHeader 7 2 2 3 4" xfId="5276"/>
    <cellStyle name="ColHeader 7 2 2 3 4 2" xfId="33603"/>
    <cellStyle name="ColHeader 7 2 2 3 5" xfId="5277"/>
    <cellStyle name="ColHeader 7 2 2 3 5 2" xfId="33604"/>
    <cellStyle name="ColHeader 7 2 2 3 6" xfId="5278"/>
    <cellStyle name="ColHeader 7 2 2 3 6 2" xfId="33605"/>
    <cellStyle name="ColHeader 7 2 2 3 7" xfId="5279"/>
    <cellStyle name="ColHeader 7 2 2 3 7 2" xfId="33606"/>
    <cellStyle name="ColHeader 7 2 2 3 8" xfId="5280"/>
    <cellStyle name="ColHeader 7 2 2 3 8 2" xfId="33607"/>
    <cellStyle name="ColHeader 7 2 2 3 9" xfId="5281"/>
    <cellStyle name="ColHeader 7 2 2 3 9 2" xfId="33608"/>
    <cellStyle name="ColHeader 7 2 2 4" xfId="5282"/>
    <cellStyle name="ColHeader 7 2 2 4 2" xfId="33609"/>
    <cellStyle name="ColHeader 7 2 2 5" xfId="5283"/>
    <cellStyle name="ColHeader 7 2 2 5 2" xfId="33610"/>
    <cellStyle name="ColHeader 7 2 2 6" xfId="5284"/>
    <cellStyle name="ColHeader 7 2 2 6 2" xfId="33611"/>
    <cellStyle name="ColHeader 7 2 2 7" xfId="5285"/>
    <cellStyle name="ColHeader 7 2 2 7 2" xfId="33612"/>
    <cellStyle name="ColHeader 7 2 2 8" xfId="5286"/>
    <cellStyle name="ColHeader 7 2 2 8 2" xfId="33613"/>
    <cellStyle name="ColHeader 7 2 2 9" xfId="5287"/>
    <cellStyle name="ColHeader 7 2 2 9 2" xfId="33614"/>
    <cellStyle name="ColHeader 7 2 3" xfId="5288"/>
    <cellStyle name="ColHeader 7 2 3 10" xfId="5289"/>
    <cellStyle name="ColHeader 7 2 3 10 2" xfId="33616"/>
    <cellStyle name="ColHeader 7 2 3 11" xfId="33615"/>
    <cellStyle name="ColHeader 7 2 3 2" xfId="5290"/>
    <cellStyle name="ColHeader 7 2 3 2 10" xfId="5291"/>
    <cellStyle name="ColHeader 7 2 3 2 10 2" xfId="33618"/>
    <cellStyle name="ColHeader 7 2 3 2 11" xfId="33617"/>
    <cellStyle name="ColHeader 7 2 3 2 2" xfId="5292"/>
    <cellStyle name="ColHeader 7 2 3 2 2 2" xfId="33619"/>
    <cellStyle name="ColHeader 7 2 3 2 3" xfId="5293"/>
    <cellStyle name="ColHeader 7 2 3 2 3 2" xfId="33620"/>
    <cellStyle name="ColHeader 7 2 3 2 4" xfId="5294"/>
    <cellStyle name="ColHeader 7 2 3 2 4 2" xfId="33621"/>
    <cellStyle name="ColHeader 7 2 3 2 5" xfId="5295"/>
    <cellStyle name="ColHeader 7 2 3 2 5 2" xfId="33622"/>
    <cellStyle name="ColHeader 7 2 3 2 6" xfId="5296"/>
    <cellStyle name="ColHeader 7 2 3 2 6 2" xfId="33623"/>
    <cellStyle name="ColHeader 7 2 3 2 7" xfId="5297"/>
    <cellStyle name="ColHeader 7 2 3 2 7 2" xfId="33624"/>
    <cellStyle name="ColHeader 7 2 3 2 8" xfId="5298"/>
    <cellStyle name="ColHeader 7 2 3 2 8 2" xfId="33625"/>
    <cellStyle name="ColHeader 7 2 3 2 9" xfId="5299"/>
    <cellStyle name="ColHeader 7 2 3 2 9 2" xfId="33626"/>
    <cellStyle name="ColHeader 7 2 3 3" xfId="5300"/>
    <cellStyle name="ColHeader 7 2 3 3 10" xfId="5301"/>
    <cellStyle name="ColHeader 7 2 3 3 10 2" xfId="33628"/>
    <cellStyle name="ColHeader 7 2 3 3 11" xfId="33627"/>
    <cellStyle name="ColHeader 7 2 3 3 2" xfId="5302"/>
    <cellStyle name="ColHeader 7 2 3 3 2 2" xfId="33629"/>
    <cellStyle name="ColHeader 7 2 3 3 3" xfId="5303"/>
    <cellStyle name="ColHeader 7 2 3 3 3 2" xfId="33630"/>
    <cellStyle name="ColHeader 7 2 3 3 4" xfId="5304"/>
    <cellStyle name="ColHeader 7 2 3 3 4 2" xfId="33631"/>
    <cellStyle name="ColHeader 7 2 3 3 5" xfId="5305"/>
    <cellStyle name="ColHeader 7 2 3 3 5 2" xfId="33632"/>
    <cellStyle name="ColHeader 7 2 3 3 6" xfId="5306"/>
    <cellStyle name="ColHeader 7 2 3 3 6 2" xfId="33633"/>
    <cellStyle name="ColHeader 7 2 3 3 7" xfId="5307"/>
    <cellStyle name="ColHeader 7 2 3 3 7 2" xfId="33634"/>
    <cellStyle name="ColHeader 7 2 3 3 8" xfId="5308"/>
    <cellStyle name="ColHeader 7 2 3 3 8 2" xfId="33635"/>
    <cellStyle name="ColHeader 7 2 3 3 9" xfId="5309"/>
    <cellStyle name="ColHeader 7 2 3 3 9 2" xfId="33636"/>
    <cellStyle name="ColHeader 7 2 3 4" xfId="5310"/>
    <cellStyle name="ColHeader 7 2 3 4 2" xfId="33637"/>
    <cellStyle name="ColHeader 7 2 3 5" xfId="5311"/>
    <cellStyle name="ColHeader 7 2 3 5 2" xfId="33638"/>
    <cellStyle name="ColHeader 7 2 3 6" xfId="5312"/>
    <cellStyle name="ColHeader 7 2 3 6 2" xfId="33639"/>
    <cellStyle name="ColHeader 7 2 3 7" xfId="5313"/>
    <cellStyle name="ColHeader 7 2 3 7 2" xfId="33640"/>
    <cellStyle name="ColHeader 7 2 3 8" xfId="5314"/>
    <cellStyle name="ColHeader 7 2 3 8 2" xfId="33641"/>
    <cellStyle name="ColHeader 7 2 3 9" xfId="5315"/>
    <cellStyle name="ColHeader 7 2 3 9 2" xfId="33642"/>
    <cellStyle name="ColHeader 7 2 4" xfId="5316"/>
    <cellStyle name="ColHeader 7 2 4 10" xfId="5317"/>
    <cellStyle name="ColHeader 7 2 4 10 2" xfId="33644"/>
    <cellStyle name="ColHeader 7 2 4 11" xfId="33643"/>
    <cellStyle name="ColHeader 7 2 4 2" xfId="5318"/>
    <cellStyle name="ColHeader 7 2 4 2 2" xfId="33645"/>
    <cellStyle name="ColHeader 7 2 4 3" xfId="5319"/>
    <cellStyle name="ColHeader 7 2 4 3 2" xfId="33646"/>
    <cellStyle name="ColHeader 7 2 4 4" xfId="5320"/>
    <cellStyle name="ColHeader 7 2 4 4 2" xfId="33647"/>
    <cellStyle name="ColHeader 7 2 4 5" xfId="5321"/>
    <cellStyle name="ColHeader 7 2 4 5 2" xfId="33648"/>
    <cellStyle name="ColHeader 7 2 4 6" xfId="5322"/>
    <cellStyle name="ColHeader 7 2 4 6 2" xfId="33649"/>
    <cellStyle name="ColHeader 7 2 4 7" xfId="5323"/>
    <cellStyle name="ColHeader 7 2 4 7 2" xfId="33650"/>
    <cellStyle name="ColHeader 7 2 4 8" xfId="5324"/>
    <cellStyle name="ColHeader 7 2 4 8 2" xfId="33651"/>
    <cellStyle name="ColHeader 7 2 4 9" xfId="5325"/>
    <cellStyle name="ColHeader 7 2 4 9 2" xfId="33652"/>
    <cellStyle name="ColHeader 7 2 5" xfId="5326"/>
    <cellStyle name="ColHeader 7 2 5 10" xfId="5327"/>
    <cellStyle name="ColHeader 7 2 5 10 2" xfId="33654"/>
    <cellStyle name="ColHeader 7 2 5 11" xfId="33653"/>
    <cellStyle name="ColHeader 7 2 5 2" xfId="5328"/>
    <cellStyle name="ColHeader 7 2 5 2 2" xfId="33655"/>
    <cellStyle name="ColHeader 7 2 5 3" xfId="5329"/>
    <cellStyle name="ColHeader 7 2 5 3 2" xfId="33656"/>
    <cellStyle name="ColHeader 7 2 5 4" xfId="5330"/>
    <cellStyle name="ColHeader 7 2 5 4 2" xfId="33657"/>
    <cellStyle name="ColHeader 7 2 5 5" xfId="5331"/>
    <cellStyle name="ColHeader 7 2 5 5 2" xfId="33658"/>
    <cellStyle name="ColHeader 7 2 5 6" xfId="5332"/>
    <cellStyle name="ColHeader 7 2 5 6 2" xfId="33659"/>
    <cellStyle name="ColHeader 7 2 5 7" xfId="5333"/>
    <cellStyle name="ColHeader 7 2 5 7 2" xfId="33660"/>
    <cellStyle name="ColHeader 7 2 5 8" xfId="5334"/>
    <cellStyle name="ColHeader 7 2 5 8 2" xfId="33661"/>
    <cellStyle name="ColHeader 7 2 5 9" xfId="5335"/>
    <cellStyle name="ColHeader 7 2 5 9 2" xfId="33662"/>
    <cellStyle name="ColHeader 7 2 6" xfId="5336"/>
    <cellStyle name="ColHeader 7 2 6 2" xfId="33663"/>
    <cellStyle name="ColHeader 7 2 7" xfId="5337"/>
    <cellStyle name="ColHeader 7 2 7 2" xfId="33664"/>
    <cellStyle name="ColHeader 7 2 8" xfId="5338"/>
    <cellStyle name="ColHeader 7 2 8 2" xfId="33665"/>
    <cellStyle name="ColHeader 7 2 9" xfId="5339"/>
    <cellStyle name="ColHeader 7 2 9 2" xfId="33666"/>
    <cellStyle name="ColHeader 7 3" xfId="859"/>
    <cellStyle name="ColHeader 7 3 10" xfId="5340"/>
    <cellStyle name="ColHeader 7 3 10 2" xfId="33667"/>
    <cellStyle name="ColHeader 7 3 11" xfId="5341"/>
    <cellStyle name="ColHeader 7 3 11 2" xfId="33668"/>
    <cellStyle name="ColHeader 7 3 12" xfId="5342"/>
    <cellStyle name="ColHeader 7 3 12 2" xfId="33669"/>
    <cellStyle name="ColHeader 7 3 13" xfId="5343"/>
    <cellStyle name="ColHeader 7 3 13 2" xfId="33670"/>
    <cellStyle name="ColHeader 7 3 14" xfId="5344"/>
    <cellStyle name="ColHeader 7 3 14 2" xfId="33671"/>
    <cellStyle name="ColHeader 7 3 15" xfId="29190"/>
    <cellStyle name="ColHeader 7 3 2" xfId="5345"/>
    <cellStyle name="ColHeader 7 3 2 10" xfId="5346"/>
    <cellStyle name="ColHeader 7 3 2 10 2" xfId="33673"/>
    <cellStyle name="ColHeader 7 3 2 11" xfId="33672"/>
    <cellStyle name="ColHeader 7 3 2 2" xfId="5347"/>
    <cellStyle name="ColHeader 7 3 2 2 10" xfId="5348"/>
    <cellStyle name="ColHeader 7 3 2 2 10 2" xfId="33675"/>
    <cellStyle name="ColHeader 7 3 2 2 11" xfId="33674"/>
    <cellStyle name="ColHeader 7 3 2 2 2" xfId="5349"/>
    <cellStyle name="ColHeader 7 3 2 2 2 2" xfId="33676"/>
    <cellStyle name="ColHeader 7 3 2 2 3" xfId="5350"/>
    <cellStyle name="ColHeader 7 3 2 2 3 2" xfId="33677"/>
    <cellStyle name="ColHeader 7 3 2 2 4" xfId="5351"/>
    <cellStyle name="ColHeader 7 3 2 2 4 2" xfId="33678"/>
    <cellStyle name="ColHeader 7 3 2 2 5" xfId="5352"/>
    <cellStyle name="ColHeader 7 3 2 2 5 2" xfId="33679"/>
    <cellStyle name="ColHeader 7 3 2 2 6" xfId="5353"/>
    <cellStyle name="ColHeader 7 3 2 2 6 2" xfId="33680"/>
    <cellStyle name="ColHeader 7 3 2 2 7" xfId="5354"/>
    <cellStyle name="ColHeader 7 3 2 2 7 2" xfId="33681"/>
    <cellStyle name="ColHeader 7 3 2 2 8" xfId="5355"/>
    <cellStyle name="ColHeader 7 3 2 2 8 2" xfId="33682"/>
    <cellStyle name="ColHeader 7 3 2 2 9" xfId="5356"/>
    <cellStyle name="ColHeader 7 3 2 2 9 2" xfId="33683"/>
    <cellStyle name="ColHeader 7 3 2 3" xfId="5357"/>
    <cellStyle name="ColHeader 7 3 2 3 10" xfId="5358"/>
    <cellStyle name="ColHeader 7 3 2 3 10 2" xfId="33685"/>
    <cellStyle name="ColHeader 7 3 2 3 11" xfId="33684"/>
    <cellStyle name="ColHeader 7 3 2 3 2" xfId="5359"/>
    <cellStyle name="ColHeader 7 3 2 3 2 2" xfId="33686"/>
    <cellStyle name="ColHeader 7 3 2 3 3" xfId="5360"/>
    <cellStyle name="ColHeader 7 3 2 3 3 2" xfId="33687"/>
    <cellStyle name="ColHeader 7 3 2 3 4" xfId="5361"/>
    <cellStyle name="ColHeader 7 3 2 3 4 2" xfId="33688"/>
    <cellStyle name="ColHeader 7 3 2 3 5" xfId="5362"/>
    <cellStyle name="ColHeader 7 3 2 3 5 2" xfId="33689"/>
    <cellStyle name="ColHeader 7 3 2 3 6" xfId="5363"/>
    <cellStyle name="ColHeader 7 3 2 3 6 2" xfId="33690"/>
    <cellStyle name="ColHeader 7 3 2 3 7" xfId="5364"/>
    <cellStyle name="ColHeader 7 3 2 3 7 2" xfId="33691"/>
    <cellStyle name="ColHeader 7 3 2 3 8" xfId="5365"/>
    <cellStyle name="ColHeader 7 3 2 3 8 2" xfId="33692"/>
    <cellStyle name="ColHeader 7 3 2 3 9" xfId="5366"/>
    <cellStyle name="ColHeader 7 3 2 3 9 2" xfId="33693"/>
    <cellStyle name="ColHeader 7 3 2 4" xfId="5367"/>
    <cellStyle name="ColHeader 7 3 2 4 2" xfId="33694"/>
    <cellStyle name="ColHeader 7 3 2 5" xfId="5368"/>
    <cellStyle name="ColHeader 7 3 2 5 2" xfId="33695"/>
    <cellStyle name="ColHeader 7 3 2 6" xfId="5369"/>
    <cellStyle name="ColHeader 7 3 2 6 2" xfId="33696"/>
    <cellStyle name="ColHeader 7 3 2 7" xfId="5370"/>
    <cellStyle name="ColHeader 7 3 2 7 2" xfId="33697"/>
    <cellStyle name="ColHeader 7 3 2 8" xfId="5371"/>
    <cellStyle name="ColHeader 7 3 2 8 2" xfId="33698"/>
    <cellStyle name="ColHeader 7 3 2 9" xfId="5372"/>
    <cellStyle name="ColHeader 7 3 2 9 2" xfId="33699"/>
    <cellStyle name="ColHeader 7 3 3" xfId="5373"/>
    <cellStyle name="ColHeader 7 3 3 10" xfId="5374"/>
    <cellStyle name="ColHeader 7 3 3 10 2" xfId="33701"/>
    <cellStyle name="ColHeader 7 3 3 11" xfId="33700"/>
    <cellStyle name="ColHeader 7 3 3 2" xfId="5375"/>
    <cellStyle name="ColHeader 7 3 3 2 10" xfId="5376"/>
    <cellStyle name="ColHeader 7 3 3 2 10 2" xfId="33703"/>
    <cellStyle name="ColHeader 7 3 3 2 11" xfId="33702"/>
    <cellStyle name="ColHeader 7 3 3 2 2" xfId="5377"/>
    <cellStyle name="ColHeader 7 3 3 2 2 2" xfId="33704"/>
    <cellStyle name="ColHeader 7 3 3 2 3" xfId="5378"/>
    <cellStyle name="ColHeader 7 3 3 2 3 2" xfId="33705"/>
    <cellStyle name="ColHeader 7 3 3 2 4" xfId="5379"/>
    <cellStyle name="ColHeader 7 3 3 2 4 2" xfId="33706"/>
    <cellStyle name="ColHeader 7 3 3 2 5" xfId="5380"/>
    <cellStyle name="ColHeader 7 3 3 2 5 2" xfId="33707"/>
    <cellStyle name="ColHeader 7 3 3 2 6" xfId="5381"/>
    <cellStyle name="ColHeader 7 3 3 2 6 2" xfId="33708"/>
    <cellStyle name="ColHeader 7 3 3 2 7" xfId="5382"/>
    <cellStyle name="ColHeader 7 3 3 2 7 2" xfId="33709"/>
    <cellStyle name="ColHeader 7 3 3 2 8" xfId="5383"/>
    <cellStyle name="ColHeader 7 3 3 2 8 2" xfId="33710"/>
    <cellStyle name="ColHeader 7 3 3 2 9" xfId="5384"/>
    <cellStyle name="ColHeader 7 3 3 2 9 2" xfId="33711"/>
    <cellStyle name="ColHeader 7 3 3 3" xfId="5385"/>
    <cellStyle name="ColHeader 7 3 3 3 10" xfId="5386"/>
    <cellStyle name="ColHeader 7 3 3 3 10 2" xfId="33713"/>
    <cellStyle name="ColHeader 7 3 3 3 11" xfId="33712"/>
    <cellStyle name="ColHeader 7 3 3 3 2" xfId="5387"/>
    <cellStyle name="ColHeader 7 3 3 3 2 2" xfId="33714"/>
    <cellStyle name="ColHeader 7 3 3 3 3" xfId="5388"/>
    <cellStyle name="ColHeader 7 3 3 3 3 2" xfId="33715"/>
    <cellStyle name="ColHeader 7 3 3 3 4" xfId="5389"/>
    <cellStyle name="ColHeader 7 3 3 3 4 2" xfId="33716"/>
    <cellStyle name="ColHeader 7 3 3 3 5" xfId="5390"/>
    <cellStyle name="ColHeader 7 3 3 3 5 2" xfId="33717"/>
    <cellStyle name="ColHeader 7 3 3 3 6" xfId="5391"/>
    <cellStyle name="ColHeader 7 3 3 3 6 2" xfId="33718"/>
    <cellStyle name="ColHeader 7 3 3 3 7" xfId="5392"/>
    <cellStyle name="ColHeader 7 3 3 3 7 2" xfId="33719"/>
    <cellStyle name="ColHeader 7 3 3 3 8" xfId="5393"/>
    <cellStyle name="ColHeader 7 3 3 3 8 2" xfId="33720"/>
    <cellStyle name="ColHeader 7 3 3 3 9" xfId="5394"/>
    <cellStyle name="ColHeader 7 3 3 3 9 2" xfId="33721"/>
    <cellStyle name="ColHeader 7 3 3 4" xfId="5395"/>
    <cellStyle name="ColHeader 7 3 3 4 2" xfId="33722"/>
    <cellStyle name="ColHeader 7 3 3 5" xfId="5396"/>
    <cellStyle name="ColHeader 7 3 3 5 2" xfId="33723"/>
    <cellStyle name="ColHeader 7 3 3 6" xfId="5397"/>
    <cellStyle name="ColHeader 7 3 3 6 2" xfId="33724"/>
    <cellStyle name="ColHeader 7 3 3 7" xfId="5398"/>
    <cellStyle name="ColHeader 7 3 3 7 2" xfId="33725"/>
    <cellStyle name="ColHeader 7 3 3 8" xfId="5399"/>
    <cellStyle name="ColHeader 7 3 3 8 2" xfId="33726"/>
    <cellStyle name="ColHeader 7 3 3 9" xfId="5400"/>
    <cellStyle name="ColHeader 7 3 3 9 2" xfId="33727"/>
    <cellStyle name="ColHeader 7 3 4" xfId="5401"/>
    <cellStyle name="ColHeader 7 3 4 10" xfId="5402"/>
    <cellStyle name="ColHeader 7 3 4 10 2" xfId="33729"/>
    <cellStyle name="ColHeader 7 3 4 11" xfId="33728"/>
    <cellStyle name="ColHeader 7 3 4 2" xfId="5403"/>
    <cellStyle name="ColHeader 7 3 4 2 2" xfId="33730"/>
    <cellStyle name="ColHeader 7 3 4 3" xfId="5404"/>
    <cellStyle name="ColHeader 7 3 4 3 2" xfId="33731"/>
    <cellStyle name="ColHeader 7 3 4 4" xfId="5405"/>
    <cellStyle name="ColHeader 7 3 4 4 2" xfId="33732"/>
    <cellStyle name="ColHeader 7 3 4 5" xfId="5406"/>
    <cellStyle name="ColHeader 7 3 4 5 2" xfId="33733"/>
    <cellStyle name="ColHeader 7 3 4 6" xfId="5407"/>
    <cellStyle name="ColHeader 7 3 4 6 2" xfId="33734"/>
    <cellStyle name="ColHeader 7 3 4 7" xfId="5408"/>
    <cellStyle name="ColHeader 7 3 4 7 2" xfId="33735"/>
    <cellStyle name="ColHeader 7 3 4 8" xfId="5409"/>
    <cellStyle name="ColHeader 7 3 4 8 2" xfId="33736"/>
    <cellStyle name="ColHeader 7 3 4 9" xfId="5410"/>
    <cellStyle name="ColHeader 7 3 4 9 2" xfId="33737"/>
    <cellStyle name="ColHeader 7 3 5" xfId="5411"/>
    <cellStyle name="ColHeader 7 3 5 10" xfId="5412"/>
    <cellStyle name="ColHeader 7 3 5 10 2" xfId="33739"/>
    <cellStyle name="ColHeader 7 3 5 11" xfId="33738"/>
    <cellStyle name="ColHeader 7 3 5 2" xfId="5413"/>
    <cellStyle name="ColHeader 7 3 5 2 2" xfId="33740"/>
    <cellStyle name="ColHeader 7 3 5 3" xfId="5414"/>
    <cellStyle name="ColHeader 7 3 5 3 2" xfId="33741"/>
    <cellStyle name="ColHeader 7 3 5 4" xfId="5415"/>
    <cellStyle name="ColHeader 7 3 5 4 2" xfId="33742"/>
    <cellStyle name="ColHeader 7 3 5 5" xfId="5416"/>
    <cellStyle name="ColHeader 7 3 5 5 2" xfId="33743"/>
    <cellStyle name="ColHeader 7 3 5 6" xfId="5417"/>
    <cellStyle name="ColHeader 7 3 5 6 2" xfId="33744"/>
    <cellStyle name="ColHeader 7 3 5 7" xfId="5418"/>
    <cellStyle name="ColHeader 7 3 5 7 2" xfId="33745"/>
    <cellStyle name="ColHeader 7 3 5 8" xfId="5419"/>
    <cellStyle name="ColHeader 7 3 5 8 2" xfId="33746"/>
    <cellStyle name="ColHeader 7 3 5 9" xfId="5420"/>
    <cellStyle name="ColHeader 7 3 5 9 2" xfId="33747"/>
    <cellStyle name="ColHeader 7 3 6" xfId="5421"/>
    <cellStyle name="ColHeader 7 3 6 2" xfId="33748"/>
    <cellStyle name="ColHeader 7 3 7" xfId="5422"/>
    <cellStyle name="ColHeader 7 3 7 2" xfId="33749"/>
    <cellStyle name="ColHeader 7 3 8" xfId="5423"/>
    <cellStyle name="ColHeader 7 3 8 2" xfId="33750"/>
    <cellStyle name="ColHeader 7 3 9" xfId="5424"/>
    <cellStyle name="ColHeader 7 3 9 2" xfId="33751"/>
    <cellStyle name="ColHeader 7 4" xfId="1500"/>
    <cellStyle name="ColHeader 7 4 10" xfId="5425"/>
    <cellStyle name="ColHeader 7 4 10 2" xfId="33752"/>
    <cellStyle name="ColHeader 7 4 11" xfId="5426"/>
    <cellStyle name="ColHeader 7 4 11 2" xfId="33753"/>
    <cellStyle name="ColHeader 7 4 12" xfId="5427"/>
    <cellStyle name="ColHeader 7 4 12 2" xfId="33754"/>
    <cellStyle name="ColHeader 7 4 13" xfId="5428"/>
    <cellStyle name="ColHeader 7 4 13 2" xfId="33755"/>
    <cellStyle name="ColHeader 7 4 14" xfId="5429"/>
    <cellStyle name="ColHeader 7 4 14 2" xfId="33756"/>
    <cellStyle name="ColHeader 7 4 15" xfId="29830"/>
    <cellStyle name="ColHeader 7 4 2" xfId="5430"/>
    <cellStyle name="ColHeader 7 4 2 10" xfId="5431"/>
    <cellStyle name="ColHeader 7 4 2 10 2" xfId="33758"/>
    <cellStyle name="ColHeader 7 4 2 11" xfId="33757"/>
    <cellStyle name="ColHeader 7 4 2 2" xfId="5432"/>
    <cellStyle name="ColHeader 7 4 2 2 10" xfId="5433"/>
    <cellStyle name="ColHeader 7 4 2 2 10 2" xfId="33760"/>
    <cellStyle name="ColHeader 7 4 2 2 11" xfId="33759"/>
    <cellStyle name="ColHeader 7 4 2 2 2" xfId="5434"/>
    <cellStyle name="ColHeader 7 4 2 2 2 2" xfId="33761"/>
    <cellStyle name="ColHeader 7 4 2 2 3" xfId="5435"/>
    <cellStyle name="ColHeader 7 4 2 2 3 2" xfId="33762"/>
    <cellStyle name="ColHeader 7 4 2 2 4" xfId="5436"/>
    <cellStyle name="ColHeader 7 4 2 2 4 2" xfId="33763"/>
    <cellStyle name="ColHeader 7 4 2 2 5" xfId="5437"/>
    <cellStyle name="ColHeader 7 4 2 2 5 2" xfId="33764"/>
    <cellStyle name="ColHeader 7 4 2 2 6" xfId="5438"/>
    <cellStyle name="ColHeader 7 4 2 2 6 2" xfId="33765"/>
    <cellStyle name="ColHeader 7 4 2 2 7" xfId="5439"/>
    <cellStyle name="ColHeader 7 4 2 2 7 2" xfId="33766"/>
    <cellStyle name="ColHeader 7 4 2 2 8" xfId="5440"/>
    <cellStyle name="ColHeader 7 4 2 2 8 2" xfId="33767"/>
    <cellStyle name="ColHeader 7 4 2 2 9" xfId="5441"/>
    <cellStyle name="ColHeader 7 4 2 2 9 2" xfId="33768"/>
    <cellStyle name="ColHeader 7 4 2 3" xfId="5442"/>
    <cellStyle name="ColHeader 7 4 2 3 10" xfId="5443"/>
    <cellStyle name="ColHeader 7 4 2 3 10 2" xfId="33770"/>
    <cellStyle name="ColHeader 7 4 2 3 11" xfId="33769"/>
    <cellStyle name="ColHeader 7 4 2 3 2" xfId="5444"/>
    <cellStyle name="ColHeader 7 4 2 3 2 2" xfId="33771"/>
    <cellStyle name="ColHeader 7 4 2 3 3" xfId="5445"/>
    <cellStyle name="ColHeader 7 4 2 3 3 2" xfId="33772"/>
    <cellStyle name="ColHeader 7 4 2 3 4" xfId="5446"/>
    <cellStyle name="ColHeader 7 4 2 3 4 2" xfId="33773"/>
    <cellStyle name="ColHeader 7 4 2 3 5" xfId="5447"/>
    <cellStyle name="ColHeader 7 4 2 3 5 2" xfId="33774"/>
    <cellStyle name="ColHeader 7 4 2 3 6" xfId="5448"/>
    <cellStyle name="ColHeader 7 4 2 3 6 2" xfId="33775"/>
    <cellStyle name="ColHeader 7 4 2 3 7" xfId="5449"/>
    <cellStyle name="ColHeader 7 4 2 3 7 2" xfId="33776"/>
    <cellStyle name="ColHeader 7 4 2 3 8" xfId="5450"/>
    <cellStyle name="ColHeader 7 4 2 3 8 2" xfId="33777"/>
    <cellStyle name="ColHeader 7 4 2 3 9" xfId="5451"/>
    <cellStyle name="ColHeader 7 4 2 3 9 2" xfId="33778"/>
    <cellStyle name="ColHeader 7 4 2 4" xfId="5452"/>
    <cellStyle name="ColHeader 7 4 2 4 2" xfId="33779"/>
    <cellStyle name="ColHeader 7 4 2 5" xfId="5453"/>
    <cellStyle name="ColHeader 7 4 2 5 2" xfId="33780"/>
    <cellStyle name="ColHeader 7 4 2 6" xfId="5454"/>
    <cellStyle name="ColHeader 7 4 2 6 2" xfId="33781"/>
    <cellStyle name="ColHeader 7 4 2 7" xfId="5455"/>
    <cellStyle name="ColHeader 7 4 2 7 2" xfId="33782"/>
    <cellStyle name="ColHeader 7 4 2 8" xfId="5456"/>
    <cellStyle name="ColHeader 7 4 2 8 2" xfId="33783"/>
    <cellStyle name="ColHeader 7 4 2 9" xfId="5457"/>
    <cellStyle name="ColHeader 7 4 2 9 2" xfId="33784"/>
    <cellStyle name="ColHeader 7 4 3" xfId="5458"/>
    <cellStyle name="ColHeader 7 4 3 10" xfId="5459"/>
    <cellStyle name="ColHeader 7 4 3 10 2" xfId="33786"/>
    <cellStyle name="ColHeader 7 4 3 11" xfId="33785"/>
    <cellStyle name="ColHeader 7 4 3 2" xfId="5460"/>
    <cellStyle name="ColHeader 7 4 3 2 10" xfId="5461"/>
    <cellStyle name="ColHeader 7 4 3 2 10 2" xfId="33788"/>
    <cellStyle name="ColHeader 7 4 3 2 11" xfId="33787"/>
    <cellStyle name="ColHeader 7 4 3 2 2" xfId="5462"/>
    <cellStyle name="ColHeader 7 4 3 2 2 2" xfId="33789"/>
    <cellStyle name="ColHeader 7 4 3 2 3" xfId="5463"/>
    <cellStyle name="ColHeader 7 4 3 2 3 2" xfId="33790"/>
    <cellStyle name="ColHeader 7 4 3 2 4" xfId="5464"/>
    <cellStyle name="ColHeader 7 4 3 2 4 2" xfId="33791"/>
    <cellStyle name="ColHeader 7 4 3 2 5" xfId="5465"/>
    <cellStyle name="ColHeader 7 4 3 2 5 2" xfId="33792"/>
    <cellStyle name="ColHeader 7 4 3 2 6" xfId="5466"/>
    <cellStyle name="ColHeader 7 4 3 2 6 2" xfId="33793"/>
    <cellStyle name="ColHeader 7 4 3 2 7" xfId="5467"/>
    <cellStyle name="ColHeader 7 4 3 2 7 2" xfId="33794"/>
    <cellStyle name="ColHeader 7 4 3 2 8" xfId="5468"/>
    <cellStyle name="ColHeader 7 4 3 2 8 2" xfId="33795"/>
    <cellStyle name="ColHeader 7 4 3 2 9" xfId="5469"/>
    <cellStyle name="ColHeader 7 4 3 2 9 2" xfId="33796"/>
    <cellStyle name="ColHeader 7 4 3 3" xfId="5470"/>
    <cellStyle name="ColHeader 7 4 3 3 10" xfId="5471"/>
    <cellStyle name="ColHeader 7 4 3 3 10 2" xfId="33798"/>
    <cellStyle name="ColHeader 7 4 3 3 11" xfId="33797"/>
    <cellStyle name="ColHeader 7 4 3 3 2" xfId="5472"/>
    <cellStyle name="ColHeader 7 4 3 3 2 2" xfId="33799"/>
    <cellStyle name="ColHeader 7 4 3 3 3" xfId="5473"/>
    <cellStyle name="ColHeader 7 4 3 3 3 2" xfId="33800"/>
    <cellStyle name="ColHeader 7 4 3 3 4" xfId="5474"/>
    <cellStyle name="ColHeader 7 4 3 3 4 2" xfId="33801"/>
    <cellStyle name="ColHeader 7 4 3 3 5" xfId="5475"/>
    <cellStyle name="ColHeader 7 4 3 3 5 2" xfId="33802"/>
    <cellStyle name="ColHeader 7 4 3 3 6" xfId="5476"/>
    <cellStyle name="ColHeader 7 4 3 3 6 2" xfId="33803"/>
    <cellStyle name="ColHeader 7 4 3 3 7" xfId="5477"/>
    <cellStyle name="ColHeader 7 4 3 3 7 2" xfId="33804"/>
    <cellStyle name="ColHeader 7 4 3 3 8" xfId="5478"/>
    <cellStyle name="ColHeader 7 4 3 3 8 2" xfId="33805"/>
    <cellStyle name="ColHeader 7 4 3 3 9" xfId="5479"/>
    <cellStyle name="ColHeader 7 4 3 3 9 2" xfId="33806"/>
    <cellStyle name="ColHeader 7 4 3 4" xfId="5480"/>
    <cellStyle name="ColHeader 7 4 3 4 2" xfId="33807"/>
    <cellStyle name="ColHeader 7 4 3 5" xfId="5481"/>
    <cellStyle name="ColHeader 7 4 3 5 2" xfId="33808"/>
    <cellStyle name="ColHeader 7 4 3 6" xfId="5482"/>
    <cellStyle name="ColHeader 7 4 3 6 2" xfId="33809"/>
    <cellStyle name="ColHeader 7 4 3 7" xfId="5483"/>
    <cellStyle name="ColHeader 7 4 3 7 2" xfId="33810"/>
    <cellStyle name="ColHeader 7 4 3 8" xfId="5484"/>
    <cellStyle name="ColHeader 7 4 3 8 2" xfId="33811"/>
    <cellStyle name="ColHeader 7 4 3 9" xfId="5485"/>
    <cellStyle name="ColHeader 7 4 3 9 2" xfId="33812"/>
    <cellStyle name="ColHeader 7 4 4" xfId="5486"/>
    <cellStyle name="ColHeader 7 4 4 10" xfId="5487"/>
    <cellStyle name="ColHeader 7 4 4 10 2" xfId="33814"/>
    <cellStyle name="ColHeader 7 4 4 11" xfId="33813"/>
    <cellStyle name="ColHeader 7 4 4 2" xfId="5488"/>
    <cellStyle name="ColHeader 7 4 4 2 2" xfId="33815"/>
    <cellStyle name="ColHeader 7 4 4 3" xfId="5489"/>
    <cellStyle name="ColHeader 7 4 4 3 2" xfId="33816"/>
    <cellStyle name="ColHeader 7 4 4 4" xfId="5490"/>
    <cellStyle name="ColHeader 7 4 4 4 2" xfId="33817"/>
    <cellStyle name="ColHeader 7 4 4 5" xfId="5491"/>
    <cellStyle name="ColHeader 7 4 4 5 2" xfId="33818"/>
    <cellStyle name="ColHeader 7 4 4 6" xfId="5492"/>
    <cellStyle name="ColHeader 7 4 4 6 2" xfId="33819"/>
    <cellStyle name="ColHeader 7 4 4 7" xfId="5493"/>
    <cellStyle name="ColHeader 7 4 4 7 2" xfId="33820"/>
    <cellStyle name="ColHeader 7 4 4 8" xfId="5494"/>
    <cellStyle name="ColHeader 7 4 4 8 2" xfId="33821"/>
    <cellStyle name="ColHeader 7 4 4 9" xfId="5495"/>
    <cellStyle name="ColHeader 7 4 4 9 2" xfId="33822"/>
    <cellStyle name="ColHeader 7 4 5" xfId="5496"/>
    <cellStyle name="ColHeader 7 4 5 10" xfId="5497"/>
    <cellStyle name="ColHeader 7 4 5 10 2" xfId="33824"/>
    <cellStyle name="ColHeader 7 4 5 11" xfId="33823"/>
    <cellStyle name="ColHeader 7 4 5 2" xfId="5498"/>
    <cellStyle name="ColHeader 7 4 5 2 2" xfId="33825"/>
    <cellStyle name="ColHeader 7 4 5 3" xfId="5499"/>
    <cellStyle name="ColHeader 7 4 5 3 2" xfId="33826"/>
    <cellStyle name="ColHeader 7 4 5 4" xfId="5500"/>
    <cellStyle name="ColHeader 7 4 5 4 2" xfId="33827"/>
    <cellStyle name="ColHeader 7 4 5 5" xfId="5501"/>
    <cellStyle name="ColHeader 7 4 5 5 2" xfId="33828"/>
    <cellStyle name="ColHeader 7 4 5 6" xfId="5502"/>
    <cellStyle name="ColHeader 7 4 5 6 2" xfId="33829"/>
    <cellStyle name="ColHeader 7 4 5 7" xfId="5503"/>
    <cellStyle name="ColHeader 7 4 5 7 2" xfId="33830"/>
    <cellStyle name="ColHeader 7 4 5 8" xfId="5504"/>
    <cellStyle name="ColHeader 7 4 5 8 2" xfId="33831"/>
    <cellStyle name="ColHeader 7 4 5 9" xfId="5505"/>
    <cellStyle name="ColHeader 7 4 5 9 2" xfId="33832"/>
    <cellStyle name="ColHeader 7 4 6" xfId="5506"/>
    <cellStyle name="ColHeader 7 4 6 2" xfId="33833"/>
    <cellStyle name="ColHeader 7 4 7" xfId="5507"/>
    <cellStyle name="ColHeader 7 4 7 2" xfId="33834"/>
    <cellStyle name="ColHeader 7 4 8" xfId="5508"/>
    <cellStyle name="ColHeader 7 4 8 2" xfId="33835"/>
    <cellStyle name="ColHeader 7 4 9" xfId="5509"/>
    <cellStyle name="ColHeader 7 4 9 2" xfId="33836"/>
    <cellStyle name="ColHeader 7 5" xfId="5510"/>
    <cellStyle name="ColHeader 7 5 10" xfId="5511"/>
    <cellStyle name="ColHeader 7 5 10 2" xfId="33838"/>
    <cellStyle name="ColHeader 7 5 11" xfId="5512"/>
    <cellStyle name="ColHeader 7 5 11 2" xfId="33839"/>
    <cellStyle name="ColHeader 7 5 12" xfId="5513"/>
    <cellStyle name="ColHeader 7 5 12 2" xfId="33840"/>
    <cellStyle name="ColHeader 7 5 13" xfId="5514"/>
    <cellStyle name="ColHeader 7 5 13 2" xfId="33841"/>
    <cellStyle name="ColHeader 7 5 14" xfId="5515"/>
    <cellStyle name="ColHeader 7 5 14 2" xfId="33842"/>
    <cellStyle name="ColHeader 7 5 15" xfId="33837"/>
    <cellStyle name="ColHeader 7 5 2" xfId="5516"/>
    <cellStyle name="ColHeader 7 5 2 10" xfId="5517"/>
    <cellStyle name="ColHeader 7 5 2 10 2" xfId="33844"/>
    <cellStyle name="ColHeader 7 5 2 11" xfId="33843"/>
    <cellStyle name="ColHeader 7 5 2 2" xfId="5518"/>
    <cellStyle name="ColHeader 7 5 2 2 10" xfId="5519"/>
    <cellStyle name="ColHeader 7 5 2 2 10 2" xfId="33846"/>
    <cellStyle name="ColHeader 7 5 2 2 11" xfId="33845"/>
    <cellStyle name="ColHeader 7 5 2 2 2" xfId="5520"/>
    <cellStyle name="ColHeader 7 5 2 2 2 2" xfId="33847"/>
    <cellStyle name="ColHeader 7 5 2 2 3" xfId="5521"/>
    <cellStyle name="ColHeader 7 5 2 2 3 2" xfId="33848"/>
    <cellStyle name="ColHeader 7 5 2 2 4" xfId="5522"/>
    <cellStyle name="ColHeader 7 5 2 2 4 2" xfId="33849"/>
    <cellStyle name="ColHeader 7 5 2 2 5" xfId="5523"/>
    <cellStyle name="ColHeader 7 5 2 2 5 2" xfId="33850"/>
    <cellStyle name="ColHeader 7 5 2 2 6" xfId="5524"/>
    <cellStyle name="ColHeader 7 5 2 2 6 2" xfId="33851"/>
    <cellStyle name="ColHeader 7 5 2 2 7" xfId="5525"/>
    <cellStyle name="ColHeader 7 5 2 2 7 2" xfId="33852"/>
    <cellStyle name="ColHeader 7 5 2 2 8" xfId="5526"/>
    <cellStyle name="ColHeader 7 5 2 2 8 2" xfId="33853"/>
    <cellStyle name="ColHeader 7 5 2 2 9" xfId="5527"/>
    <cellStyle name="ColHeader 7 5 2 2 9 2" xfId="33854"/>
    <cellStyle name="ColHeader 7 5 2 3" xfId="5528"/>
    <cellStyle name="ColHeader 7 5 2 3 10" xfId="5529"/>
    <cellStyle name="ColHeader 7 5 2 3 10 2" xfId="33856"/>
    <cellStyle name="ColHeader 7 5 2 3 11" xfId="33855"/>
    <cellStyle name="ColHeader 7 5 2 3 2" xfId="5530"/>
    <cellStyle name="ColHeader 7 5 2 3 2 2" xfId="33857"/>
    <cellStyle name="ColHeader 7 5 2 3 3" xfId="5531"/>
    <cellStyle name="ColHeader 7 5 2 3 3 2" xfId="33858"/>
    <cellStyle name="ColHeader 7 5 2 3 4" xfId="5532"/>
    <cellStyle name="ColHeader 7 5 2 3 4 2" xfId="33859"/>
    <cellStyle name="ColHeader 7 5 2 3 5" xfId="5533"/>
    <cellStyle name="ColHeader 7 5 2 3 5 2" xfId="33860"/>
    <cellStyle name="ColHeader 7 5 2 3 6" xfId="5534"/>
    <cellStyle name="ColHeader 7 5 2 3 6 2" xfId="33861"/>
    <cellStyle name="ColHeader 7 5 2 3 7" xfId="5535"/>
    <cellStyle name="ColHeader 7 5 2 3 7 2" xfId="33862"/>
    <cellStyle name="ColHeader 7 5 2 3 8" xfId="5536"/>
    <cellStyle name="ColHeader 7 5 2 3 8 2" xfId="33863"/>
    <cellStyle name="ColHeader 7 5 2 3 9" xfId="5537"/>
    <cellStyle name="ColHeader 7 5 2 3 9 2" xfId="33864"/>
    <cellStyle name="ColHeader 7 5 2 4" xfId="5538"/>
    <cellStyle name="ColHeader 7 5 2 4 2" xfId="33865"/>
    <cellStyle name="ColHeader 7 5 2 5" xfId="5539"/>
    <cellStyle name="ColHeader 7 5 2 5 2" xfId="33866"/>
    <cellStyle name="ColHeader 7 5 2 6" xfId="5540"/>
    <cellStyle name="ColHeader 7 5 2 6 2" xfId="33867"/>
    <cellStyle name="ColHeader 7 5 2 7" xfId="5541"/>
    <cellStyle name="ColHeader 7 5 2 7 2" xfId="33868"/>
    <cellStyle name="ColHeader 7 5 2 8" xfId="5542"/>
    <cellStyle name="ColHeader 7 5 2 8 2" xfId="33869"/>
    <cellStyle name="ColHeader 7 5 2 9" xfId="5543"/>
    <cellStyle name="ColHeader 7 5 2 9 2" xfId="33870"/>
    <cellStyle name="ColHeader 7 5 3" xfId="5544"/>
    <cellStyle name="ColHeader 7 5 3 10" xfId="5545"/>
    <cellStyle name="ColHeader 7 5 3 10 2" xfId="33872"/>
    <cellStyle name="ColHeader 7 5 3 11" xfId="33871"/>
    <cellStyle name="ColHeader 7 5 3 2" xfId="5546"/>
    <cellStyle name="ColHeader 7 5 3 2 10" xfId="5547"/>
    <cellStyle name="ColHeader 7 5 3 2 10 2" xfId="33874"/>
    <cellStyle name="ColHeader 7 5 3 2 11" xfId="33873"/>
    <cellStyle name="ColHeader 7 5 3 2 2" xfId="5548"/>
    <cellStyle name="ColHeader 7 5 3 2 2 2" xfId="33875"/>
    <cellStyle name="ColHeader 7 5 3 2 3" xfId="5549"/>
    <cellStyle name="ColHeader 7 5 3 2 3 2" xfId="33876"/>
    <cellStyle name="ColHeader 7 5 3 2 4" xfId="5550"/>
    <cellStyle name="ColHeader 7 5 3 2 4 2" xfId="33877"/>
    <cellStyle name="ColHeader 7 5 3 2 5" xfId="5551"/>
    <cellStyle name="ColHeader 7 5 3 2 5 2" xfId="33878"/>
    <cellStyle name="ColHeader 7 5 3 2 6" xfId="5552"/>
    <cellStyle name="ColHeader 7 5 3 2 6 2" xfId="33879"/>
    <cellStyle name="ColHeader 7 5 3 2 7" xfId="5553"/>
    <cellStyle name="ColHeader 7 5 3 2 7 2" xfId="33880"/>
    <cellStyle name="ColHeader 7 5 3 2 8" xfId="5554"/>
    <cellStyle name="ColHeader 7 5 3 2 8 2" xfId="33881"/>
    <cellStyle name="ColHeader 7 5 3 2 9" xfId="5555"/>
    <cellStyle name="ColHeader 7 5 3 2 9 2" xfId="33882"/>
    <cellStyle name="ColHeader 7 5 3 3" xfId="5556"/>
    <cellStyle name="ColHeader 7 5 3 3 10" xfId="5557"/>
    <cellStyle name="ColHeader 7 5 3 3 10 2" xfId="33884"/>
    <cellStyle name="ColHeader 7 5 3 3 11" xfId="33883"/>
    <cellStyle name="ColHeader 7 5 3 3 2" xfId="5558"/>
    <cellStyle name="ColHeader 7 5 3 3 2 2" xfId="33885"/>
    <cellStyle name="ColHeader 7 5 3 3 3" xfId="5559"/>
    <cellStyle name="ColHeader 7 5 3 3 3 2" xfId="33886"/>
    <cellStyle name="ColHeader 7 5 3 3 4" xfId="5560"/>
    <cellStyle name="ColHeader 7 5 3 3 4 2" xfId="33887"/>
    <cellStyle name="ColHeader 7 5 3 3 5" xfId="5561"/>
    <cellStyle name="ColHeader 7 5 3 3 5 2" xfId="33888"/>
    <cellStyle name="ColHeader 7 5 3 3 6" xfId="5562"/>
    <cellStyle name="ColHeader 7 5 3 3 6 2" xfId="33889"/>
    <cellStyle name="ColHeader 7 5 3 3 7" xfId="5563"/>
    <cellStyle name="ColHeader 7 5 3 3 7 2" xfId="33890"/>
    <cellStyle name="ColHeader 7 5 3 3 8" xfId="5564"/>
    <cellStyle name="ColHeader 7 5 3 3 8 2" xfId="33891"/>
    <cellStyle name="ColHeader 7 5 3 3 9" xfId="5565"/>
    <cellStyle name="ColHeader 7 5 3 3 9 2" xfId="33892"/>
    <cellStyle name="ColHeader 7 5 3 4" xfId="5566"/>
    <cellStyle name="ColHeader 7 5 3 4 2" xfId="33893"/>
    <cellStyle name="ColHeader 7 5 3 5" xfId="5567"/>
    <cellStyle name="ColHeader 7 5 3 5 2" xfId="33894"/>
    <cellStyle name="ColHeader 7 5 3 6" xfId="5568"/>
    <cellStyle name="ColHeader 7 5 3 6 2" xfId="33895"/>
    <cellStyle name="ColHeader 7 5 3 7" xfId="5569"/>
    <cellStyle name="ColHeader 7 5 3 7 2" xfId="33896"/>
    <cellStyle name="ColHeader 7 5 3 8" xfId="5570"/>
    <cellStyle name="ColHeader 7 5 3 8 2" xfId="33897"/>
    <cellStyle name="ColHeader 7 5 3 9" xfId="5571"/>
    <cellStyle name="ColHeader 7 5 3 9 2" xfId="33898"/>
    <cellStyle name="ColHeader 7 5 4" xfId="5572"/>
    <cellStyle name="ColHeader 7 5 4 10" xfId="5573"/>
    <cellStyle name="ColHeader 7 5 4 10 2" xfId="33900"/>
    <cellStyle name="ColHeader 7 5 4 11" xfId="33899"/>
    <cellStyle name="ColHeader 7 5 4 2" xfId="5574"/>
    <cellStyle name="ColHeader 7 5 4 2 2" xfId="33901"/>
    <cellStyle name="ColHeader 7 5 4 3" xfId="5575"/>
    <cellStyle name="ColHeader 7 5 4 3 2" xfId="33902"/>
    <cellStyle name="ColHeader 7 5 4 4" xfId="5576"/>
    <cellStyle name="ColHeader 7 5 4 4 2" xfId="33903"/>
    <cellStyle name="ColHeader 7 5 4 5" xfId="5577"/>
    <cellStyle name="ColHeader 7 5 4 5 2" xfId="33904"/>
    <cellStyle name="ColHeader 7 5 4 6" xfId="5578"/>
    <cellStyle name="ColHeader 7 5 4 6 2" xfId="33905"/>
    <cellStyle name="ColHeader 7 5 4 7" xfId="5579"/>
    <cellStyle name="ColHeader 7 5 4 7 2" xfId="33906"/>
    <cellStyle name="ColHeader 7 5 4 8" xfId="5580"/>
    <cellStyle name="ColHeader 7 5 4 8 2" xfId="33907"/>
    <cellStyle name="ColHeader 7 5 4 9" xfId="5581"/>
    <cellStyle name="ColHeader 7 5 4 9 2" xfId="33908"/>
    <cellStyle name="ColHeader 7 5 5" xfId="5582"/>
    <cellStyle name="ColHeader 7 5 5 10" xfId="5583"/>
    <cellStyle name="ColHeader 7 5 5 10 2" xfId="33910"/>
    <cellStyle name="ColHeader 7 5 5 11" xfId="33909"/>
    <cellStyle name="ColHeader 7 5 5 2" xfId="5584"/>
    <cellStyle name="ColHeader 7 5 5 2 2" xfId="33911"/>
    <cellStyle name="ColHeader 7 5 5 3" xfId="5585"/>
    <cellStyle name="ColHeader 7 5 5 3 2" xfId="33912"/>
    <cellStyle name="ColHeader 7 5 5 4" xfId="5586"/>
    <cellStyle name="ColHeader 7 5 5 4 2" xfId="33913"/>
    <cellStyle name="ColHeader 7 5 5 5" xfId="5587"/>
    <cellStyle name="ColHeader 7 5 5 5 2" xfId="33914"/>
    <cellStyle name="ColHeader 7 5 5 6" xfId="5588"/>
    <cellStyle name="ColHeader 7 5 5 6 2" xfId="33915"/>
    <cellStyle name="ColHeader 7 5 5 7" xfId="5589"/>
    <cellStyle name="ColHeader 7 5 5 7 2" xfId="33916"/>
    <cellStyle name="ColHeader 7 5 5 8" xfId="5590"/>
    <cellStyle name="ColHeader 7 5 5 8 2" xfId="33917"/>
    <cellStyle name="ColHeader 7 5 5 9" xfId="5591"/>
    <cellStyle name="ColHeader 7 5 5 9 2" xfId="33918"/>
    <cellStyle name="ColHeader 7 5 6" xfId="5592"/>
    <cellStyle name="ColHeader 7 5 6 2" xfId="33919"/>
    <cellStyle name="ColHeader 7 5 7" xfId="5593"/>
    <cellStyle name="ColHeader 7 5 7 2" xfId="33920"/>
    <cellStyle name="ColHeader 7 5 8" xfId="5594"/>
    <cellStyle name="ColHeader 7 5 8 2" xfId="33921"/>
    <cellStyle name="ColHeader 7 5 9" xfId="5595"/>
    <cellStyle name="ColHeader 7 5 9 2" xfId="33922"/>
    <cellStyle name="ColHeader 7 6" xfId="5596"/>
    <cellStyle name="ColHeader 7 6 10" xfId="5597"/>
    <cellStyle name="ColHeader 7 6 10 2" xfId="33924"/>
    <cellStyle name="ColHeader 7 6 11" xfId="5598"/>
    <cellStyle name="ColHeader 7 6 11 2" xfId="33925"/>
    <cellStyle name="ColHeader 7 6 12" xfId="5599"/>
    <cellStyle name="ColHeader 7 6 12 2" xfId="33926"/>
    <cellStyle name="ColHeader 7 6 13" xfId="5600"/>
    <cellStyle name="ColHeader 7 6 13 2" xfId="33927"/>
    <cellStyle name="ColHeader 7 6 14" xfId="5601"/>
    <cellStyle name="ColHeader 7 6 14 2" xfId="33928"/>
    <cellStyle name="ColHeader 7 6 15" xfId="33923"/>
    <cellStyle name="ColHeader 7 6 2" xfId="5602"/>
    <cellStyle name="ColHeader 7 6 2 10" xfId="5603"/>
    <cellStyle name="ColHeader 7 6 2 10 2" xfId="33930"/>
    <cellStyle name="ColHeader 7 6 2 11" xfId="33929"/>
    <cellStyle name="ColHeader 7 6 2 2" xfId="5604"/>
    <cellStyle name="ColHeader 7 6 2 2 10" xfId="5605"/>
    <cellStyle name="ColHeader 7 6 2 2 10 2" xfId="33932"/>
    <cellStyle name="ColHeader 7 6 2 2 11" xfId="33931"/>
    <cellStyle name="ColHeader 7 6 2 2 2" xfId="5606"/>
    <cellStyle name="ColHeader 7 6 2 2 2 2" xfId="33933"/>
    <cellStyle name="ColHeader 7 6 2 2 3" xfId="5607"/>
    <cellStyle name="ColHeader 7 6 2 2 3 2" xfId="33934"/>
    <cellStyle name="ColHeader 7 6 2 2 4" xfId="5608"/>
    <cellStyle name="ColHeader 7 6 2 2 4 2" xfId="33935"/>
    <cellStyle name="ColHeader 7 6 2 2 5" xfId="5609"/>
    <cellStyle name="ColHeader 7 6 2 2 5 2" xfId="33936"/>
    <cellStyle name="ColHeader 7 6 2 2 6" xfId="5610"/>
    <cellStyle name="ColHeader 7 6 2 2 6 2" xfId="33937"/>
    <cellStyle name="ColHeader 7 6 2 2 7" xfId="5611"/>
    <cellStyle name="ColHeader 7 6 2 2 7 2" xfId="33938"/>
    <cellStyle name="ColHeader 7 6 2 2 8" xfId="5612"/>
    <cellStyle name="ColHeader 7 6 2 2 8 2" xfId="33939"/>
    <cellStyle name="ColHeader 7 6 2 2 9" xfId="5613"/>
    <cellStyle name="ColHeader 7 6 2 2 9 2" xfId="33940"/>
    <cellStyle name="ColHeader 7 6 2 3" xfId="5614"/>
    <cellStyle name="ColHeader 7 6 2 3 10" xfId="5615"/>
    <cellStyle name="ColHeader 7 6 2 3 10 2" xfId="33942"/>
    <cellStyle name="ColHeader 7 6 2 3 11" xfId="33941"/>
    <cellStyle name="ColHeader 7 6 2 3 2" xfId="5616"/>
    <cellStyle name="ColHeader 7 6 2 3 2 2" xfId="33943"/>
    <cellStyle name="ColHeader 7 6 2 3 3" xfId="5617"/>
    <cellStyle name="ColHeader 7 6 2 3 3 2" xfId="33944"/>
    <cellStyle name="ColHeader 7 6 2 3 4" xfId="5618"/>
    <cellStyle name="ColHeader 7 6 2 3 4 2" xfId="33945"/>
    <cellStyle name="ColHeader 7 6 2 3 5" xfId="5619"/>
    <cellStyle name="ColHeader 7 6 2 3 5 2" xfId="33946"/>
    <cellStyle name="ColHeader 7 6 2 3 6" xfId="5620"/>
    <cellStyle name="ColHeader 7 6 2 3 6 2" xfId="33947"/>
    <cellStyle name="ColHeader 7 6 2 3 7" xfId="5621"/>
    <cellStyle name="ColHeader 7 6 2 3 7 2" xfId="33948"/>
    <cellStyle name="ColHeader 7 6 2 3 8" xfId="5622"/>
    <cellStyle name="ColHeader 7 6 2 3 8 2" xfId="33949"/>
    <cellStyle name="ColHeader 7 6 2 3 9" xfId="5623"/>
    <cellStyle name="ColHeader 7 6 2 3 9 2" xfId="33950"/>
    <cellStyle name="ColHeader 7 6 2 4" xfId="5624"/>
    <cellStyle name="ColHeader 7 6 2 4 2" xfId="33951"/>
    <cellStyle name="ColHeader 7 6 2 5" xfId="5625"/>
    <cellStyle name="ColHeader 7 6 2 5 2" xfId="33952"/>
    <cellStyle name="ColHeader 7 6 2 6" xfId="5626"/>
    <cellStyle name="ColHeader 7 6 2 6 2" xfId="33953"/>
    <cellStyle name="ColHeader 7 6 2 7" xfId="5627"/>
    <cellStyle name="ColHeader 7 6 2 7 2" xfId="33954"/>
    <cellStyle name="ColHeader 7 6 2 8" xfId="5628"/>
    <cellStyle name="ColHeader 7 6 2 8 2" xfId="33955"/>
    <cellStyle name="ColHeader 7 6 2 9" xfId="5629"/>
    <cellStyle name="ColHeader 7 6 2 9 2" xfId="33956"/>
    <cellStyle name="ColHeader 7 6 3" xfId="5630"/>
    <cellStyle name="ColHeader 7 6 3 10" xfId="5631"/>
    <cellStyle name="ColHeader 7 6 3 10 2" xfId="33958"/>
    <cellStyle name="ColHeader 7 6 3 11" xfId="33957"/>
    <cellStyle name="ColHeader 7 6 3 2" xfId="5632"/>
    <cellStyle name="ColHeader 7 6 3 2 10" xfId="5633"/>
    <cellStyle name="ColHeader 7 6 3 2 10 2" xfId="33960"/>
    <cellStyle name="ColHeader 7 6 3 2 11" xfId="33959"/>
    <cellStyle name="ColHeader 7 6 3 2 2" xfId="5634"/>
    <cellStyle name="ColHeader 7 6 3 2 2 2" xfId="33961"/>
    <cellStyle name="ColHeader 7 6 3 2 3" xfId="5635"/>
    <cellStyle name="ColHeader 7 6 3 2 3 2" xfId="33962"/>
    <cellStyle name="ColHeader 7 6 3 2 4" xfId="5636"/>
    <cellStyle name="ColHeader 7 6 3 2 4 2" xfId="33963"/>
    <cellStyle name="ColHeader 7 6 3 2 5" xfId="5637"/>
    <cellStyle name="ColHeader 7 6 3 2 5 2" xfId="33964"/>
    <cellStyle name="ColHeader 7 6 3 2 6" xfId="5638"/>
    <cellStyle name="ColHeader 7 6 3 2 6 2" xfId="33965"/>
    <cellStyle name="ColHeader 7 6 3 2 7" xfId="5639"/>
    <cellStyle name="ColHeader 7 6 3 2 7 2" xfId="33966"/>
    <cellStyle name="ColHeader 7 6 3 2 8" xfId="5640"/>
    <cellStyle name="ColHeader 7 6 3 2 8 2" xfId="33967"/>
    <cellStyle name="ColHeader 7 6 3 2 9" xfId="5641"/>
    <cellStyle name="ColHeader 7 6 3 2 9 2" xfId="33968"/>
    <cellStyle name="ColHeader 7 6 3 3" xfId="5642"/>
    <cellStyle name="ColHeader 7 6 3 3 10" xfId="5643"/>
    <cellStyle name="ColHeader 7 6 3 3 10 2" xfId="33970"/>
    <cellStyle name="ColHeader 7 6 3 3 11" xfId="33969"/>
    <cellStyle name="ColHeader 7 6 3 3 2" xfId="5644"/>
    <cellStyle name="ColHeader 7 6 3 3 2 2" xfId="33971"/>
    <cellStyle name="ColHeader 7 6 3 3 3" xfId="5645"/>
    <cellStyle name="ColHeader 7 6 3 3 3 2" xfId="33972"/>
    <cellStyle name="ColHeader 7 6 3 3 4" xfId="5646"/>
    <cellStyle name="ColHeader 7 6 3 3 4 2" xfId="33973"/>
    <cellStyle name="ColHeader 7 6 3 3 5" xfId="5647"/>
    <cellStyle name="ColHeader 7 6 3 3 5 2" xfId="33974"/>
    <cellStyle name="ColHeader 7 6 3 3 6" xfId="5648"/>
    <cellStyle name="ColHeader 7 6 3 3 6 2" xfId="33975"/>
    <cellStyle name="ColHeader 7 6 3 3 7" xfId="5649"/>
    <cellStyle name="ColHeader 7 6 3 3 7 2" xfId="33976"/>
    <cellStyle name="ColHeader 7 6 3 3 8" xfId="5650"/>
    <cellStyle name="ColHeader 7 6 3 3 8 2" xfId="33977"/>
    <cellStyle name="ColHeader 7 6 3 3 9" xfId="5651"/>
    <cellStyle name="ColHeader 7 6 3 3 9 2" xfId="33978"/>
    <cellStyle name="ColHeader 7 6 3 4" xfId="5652"/>
    <cellStyle name="ColHeader 7 6 3 4 2" xfId="33979"/>
    <cellStyle name="ColHeader 7 6 3 5" xfId="5653"/>
    <cellStyle name="ColHeader 7 6 3 5 2" xfId="33980"/>
    <cellStyle name="ColHeader 7 6 3 6" xfId="5654"/>
    <cellStyle name="ColHeader 7 6 3 6 2" xfId="33981"/>
    <cellStyle name="ColHeader 7 6 3 7" xfId="5655"/>
    <cellStyle name="ColHeader 7 6 3 7 2" xfId="33982"/>
    <cellStyle name="ColHeader 7 6 3 8" xfId="5656"/>
    <cellStyle name="ColHeader 7 6 3 8 2" xfId="33983"/>
    <cellStyle name="ColHeader 7 6 3 9" xfId="5657"/>
    <cellStyle name="ColHeader 7 6 3 9 2" xfId="33984"/>
    <cellStyle name="ColHeader 7 6 4" xfId="5658"/>
    <cellStyle name="ColHeader 7 6 4 10" xfId="5659"/>
    <cellStyle name="ColHeader 7 6 4 10 2" xfId="33986"/>
    <cellStyle name="ColHeader 7 6 4 11" xfId="33985"/>
    <cellStyle name="ColHeader 7 6 4 2" xfId="5660"/>
    <cellStyle name="ColHeader 7 6 4 2 2" xfId="33987"/>
    <cellStyle name="ColHeader 7 6 4 3" xfId="5661"/>
    <cellStyle name="ColHeader 7 6 4 3 2" xfId="33988"/>
    <cellStyle name="ColHeader 7 6 4 4" xfId="5662"/>
    <cellStyle name="ColHeader 7 6 4 4 2" xfId="33989"/>
    <cellStyle name="ColHeader 7 6 4 5" xfId="5663"/>
    <cellStyle name="ColHeader 7 6 4 5 2" xfId="33990"/>
    <cellStyle name="ColHeader 7 6 4 6" xfId="5664"/>
    <cellStyle name="ColHeader 7 6 4 6 2" xfId="33991"/>
    <cellStyle name="ColHeader 7 6 4 7" xfId="5665"/>
    <cellStyle name="ColHeader 7 6 4 7 2" xfId="33992"/>
    <cellStyle name="ColHeader 7 6 4 8" xfId="5666"/>
    <cellStyle name="ColHeader 7 6 4 8 2" xfId="33993"/>
    <cellStyle name="ColHeader 7 6 4 9" xfId="5667"/>
    <cellStyle name="ColHeader 7 6 4 9 2" xfId="33994"/>
    <cellStyle name="ColHeader 7 6 5" xfId="5668"/>
    <cellStyle name="ColHeader 7 6 5 10" xfId="5669"/>
    <cellStyle name="ColHeader 7 6 5 10 2" xfId="33996"/>
    <cellStyle name="ColHeader 7 6 5 11" xfId="33995"/>
    <cellStyle name="ColHeader 7 6 5 2" xfId="5670"/>
    <cellStyle name="ColHeader 7 6 5 2 2" xfId="33997"/>
    <cellStyle name="ColHeader 7 6 5 3" xfId="5671"/>
    <cellStyle name="ColHeader 7 6 5 3 2" xfId="33998"/>
    <cellStyle name="ColHeader 7 6 5 4" xfId="5672"/>
    <cellStyle name="ColHeader 7 6 5 4 2" xfId="33999"/>
    <cellStyle name="ColHeader 7 6 5 5" xfId="5673"/>
    <cellStyle name="ColHeader 7 6 5 5 2" xfId="34000"/>
    <cellStyle name="ColHeader 7 6 5 6" xfId="5674"/>
    <cellStyle name="ColHeader 7 6 5 6 2" xfId="34001"/>
    <cellStyle name="ColHeader 7 6 5 7" xfId="5675"/>
    <cellStyle name="ColHeader 7 6 5 7 2" xfId="34002"/>
    <cellStyle name="ColHeader 7 6 5 8" xfId="5676"/>
    <cellStyle name="ColHeader 7 6 5 8 2" xfId="34003"/>
    <cellStyle name="ColHeader 7 6 5 9" xfId="5677"/>
    <cellStyle name="ColHeader 7 6 5 9 2" xfId="34004"/>
    <cellStyle name="ColHeader 7 6 6" xfId="5678"/>
    <cellStyle name="ColHeader 7 6 6 2" xfId="34005"/>
    <cellStyle name="ColHeader 7 6 7" xfId="5679"/>
    <cellStyle name="ColHeader 7 6 7 2" xfId="34006"/>
    <cellStyle name="ColHeader 7 6 8" xfId="5680"/>
    <cellStyle name="ColHeader 7 6 8 2" xfId="34007"/>
    <cellStyle name="ColHeader 7 6 9" xfId="5681"/>
    <cellStyle name="ColHeader 7 6 9 2" xfId="34008"/>
    <cellStyle name="ColHeader 7 7" xfId="5682"/>
    <cellStyle name="ColHeader 7 7 10" xfId="5683"/>
    <cellStyle name="ColHeader 7 7 10 2" xfId="34010"/>
    <cellStyle name="ColHeader 7 7 11" xfId="34009"/>
    <cellStyle name="ColHeader 7 7 2" xfId="5684"/>
    <cellStyle name="ColHeader 7 7 2 10" xfId="5685"/>
    <cellStyle name="ColHeader 7 7 2 10 2" xfId="34012"/>
    <cellStyle name="ColHeader 7 7 2 11" xfId="34011"/>
    <cellStyle name="ColHeader 7 7 2 2" xfId="5686"/>
    <cellStyle name="ColHeader 7 7 2 2 2" xfId="34013"/>
    <cellStyle name="ColHeader 7 7 2 3" xfId="5687"/>
    <cellStyle name="ColHeader 7 7 2 3 2" xfId="34014"/>
    <cellStyle name="ColHeader 7 7 2 4" xfId="5688"/>
    <cellStyle name="ColHeader 7 7 2 4 2" xfId="34015"/>
    <cellStyle name="ColHeader 7 7 2 5" xfId="5689"/>
    <cellStyle name="ColHeader 7 7 2 5 2" xfId="34016"/>
    <cellStyle name="ColHeader 7 7 2 6" xfId="5690"/>
    <cellStyle name="ColHeader 7 7 2 6 2" xfId="34017"/>
    <cellStyle name="ColHeader 7 7 2 7" xfId="5691"/>
    <cellStyle name="ColHeader 7 7 2 7 2" xfId="34018"/>
    <cellStyle name="ColHeader 7 7 2 8" xfId="5692"/>
    <cellStyle name="ColHeader 7 7 2 8 2" xfId="34019"/>
    <cellStyle name="ColHeader 7 7 2 9" xfId="5693"/>
    <cellStyle name="ColHeader 7 7 2 9 2" xfId="34020"/>
    <cellStyle name="ColHeader 7 7 3" xfId="5694"/>
    <cellStyle name="ColHeader 7 7 3 10" xfId="5695"/>
    <cellStyle name="ColHeader 7 7 3 10 2" xfId="34022"/>
    <cellStyle name="ColHeader 7 7 3 11" xfId="34021"/>
    <cellStyle name="ColHeader 7 7 3 2" xfId="5696"/>
    <cellStyle name="ColHeader 7 7 3 2 2" xfId="34023"/>
    <cellStyle name="ColHeader 7 7 3 3" xfId="5697"/>
    <cellStyle name="ColHeader 7 7 3 3 2" xfId="34024"/>
    <cellStyle name="ColHeader 7 7 3 4" xfId="5698"/>
    <cellStyle name="ColHeader 7 7 3 4 2" xfId="34025"/>
    <cellStyle name="ColHeader 7 7 3 5" xfId="5699"/>
    <cellStyle name="ColHeader 7 7 3 5 2" xfId="34026"/>
    <cellStyle name="ColHeader 7 7 3 6" xfId="5700"/>
    <cellStyle name="ColHeader 7 7 3 6 2" xfId="34027"/>
    <cellStyle name="ColHeader 7 7 3 7" xfId="5701"/>
    <cellStyle name="ColHeader 7 7 3 7 2" xfId="34028"/>
    <cellStyle name="ColHeader 7 7 3 8" xfId="5702"/>
    <cellStyle name="ColHeader 7 7 3 8 2" xfId="34029"/>
    <cellStyle name="ColHeader 7 7 3 9" xfId="5703"/>
    <cellStyle name="ColHeader 7 7 3 9 2" xfId="34030"/>
    <cellStyle name="ColHeader 7 7 4" xfId="5704"/>
    <cellStyle name="ColHeader 7 7 4 2" xfId="34031"/>
    <cellStyle name="ColHeader 7 7 5" xfId="5705"/>
    <cellStyle name="ColHeader 7 7 5 2" xfId="34032"/>
    <cellStyle name="ColHeader 7 7 6" xfId="5706"/>
    <cellStyle name="ColHeader 7 7 6 2" xfId="34033"/>
    <cellStyle name="ColHeader 7 7 7" xfId="5707"/>
    <cellStyle name="ColHeader 7 7 7 2" xfId="34034"/>
    <cellStyle name="ColHeader 7 7 8" xfId="5708"/>
    <cellStyle name="ColHeader 7 7 8 2" xfId="34035"/>
    <cellStyle name="ColHeader 7 7 9" xfId="5709"/>
    <cellStyle name="ColHeader 7 7 9 2" xfId="34036"/>
    <cellStyle name="ColHeader 7 8" xfId="5710"/>
    <cellStyle name="ColHeader 7 8 10" xfId="5711"/>
    <cellStyle name="ColHeader 7 8 10 2" xfId="34038"/>
    <cellStyle name="ColHeader 7 8 11" xfId="34037"/>
    <cellStyle name="ColHeader 7 8 2" xfId="5712"/>
    <cellStyle name="ColHeader 7 8 2 10" xfId="5713"/>
    <cellStyle name="ColHeader 7 8 2 10 2" xfId="34040"/>
    <cellStyle name="ColHeader 7 8 2 11" xfId="34039"/>
    <cellStyle name="ColHeader 7 8 2 2" xfId="5714"/>
    <cellStyle name="ColHeader 7 8 2 2 2" xfId="34041"/>
    <cellStyle name="ColHeader 7 8 2 3" xfId="5715"/>
    <cellStyle name="ColHeader 7 8 2 3 2" xfId="34042"/>
    <cellStyle name="ColHeader 7 8 2 4" xfId="5716"/>
    <cellStyle name="ColHeader 7 8 2 4 2" xfId="34043"/>
    <cellStyle name="ColHeader 7 8 2 5" xfId="5717"/>
    <cellStyle name="ColHeader 7 8 2 5 2" xfId="34044"/>
    <cellStyle name="ColHeader 7 8 2 6" xfId="5718"/>
    <cellStyle name="ColHeader 7 8 2 6 2" xfId="34045"/>
    <cellStyle name="ColHeader 7 8 2 7" xfId="5719"/>
    <cellStyle name="ColHeader 7 8 2 7 2" xfId="34046"/>
    <cellStyle name="ColHeader 7 8 2 8" xfId="5720"/>
    <cellStyle name="ColHeader 7 8 2 8 2" xfId="34047"/>
    <cellStyle name="ColHeader 7 8 2 9" xfId="5721"/>
    <cellStyle name="ColHeader 7 8 2 9 2" xfId="34048"/>
    <cellStyle name="ColHeader 7 8 3" xfId="5722"/>
    <cellStyle name="ColHeader 7 8 3 10" xfId="5723"/>
    <cellStyle name="ColHeader 7 8 3 10 2" xfId="34050"/>
    <cellStyle name="ColHeader 7 8 3 11" xfId="34049"/>
    <cellStyle name="ColHeader 7 8 3 2" xfId="5724"/>
    <cellStyle name="ColHeader 7 8 3 2 2" xfId="34051"/>
    <cellStyle name="ColHeader 7 8 3 3" xfId="5725"/>
    <cellStyle name="ColHeader 7 8 3 3 2" xfId="34052"/>
    <cellStyle name="ColHeader 7 8 3 4" xfId="5726"/>
    <cellStyle name="ColHeader 7 8 3 4 2" xfId="34053"/>
    <cellStyle name="ColHeader 7 8 3 5" xfId="5727"/>
    <cellStyle name="ColHeader 7 8 3 5 2" xfId="34054"/>
    <cellStyle name="ColHeader 7 8 3 6" xfId="5728"/>
    <cellStyle name="ColHeader 7 8 3 6 2" xfId="34055"/>
    <cellStyle name="ColHeader 7 8 3 7" xfId="5729"/>
    <cellStyle name="ColHeader 7 8 3 7 2" xfId="34056"/>
    <cellStyle name="ColHeader 7 8 3 8" xfId="5730"/>
    <cellStyle name="ColHeader 7 8 3 8 2" xfId="34057"/>
    <cellStyle name="ColHeader 7 8 3 9" xfId="5731"/>
    <cellStyle name="ColHeader 7 8 3 9 2" xfId="34058"/>
    <cellStyle name="ColHeader 7 8 4" xfId="5732"/>
    <cellStyle name="ColHeader 7 8 4 2" xfId="34059"/>
    <cellStyle name="ColHeader 7 8 5" xfId="5733"/>
    <cellStyle name="ColHeader 7 8 5 2" xfId="34060"/>
    <cellStyle name="ColHeader 7 8 6" xfId="5734"/>
    <cellStyle name="ColHeader 7 8 6 2" xfId="34061"/>
    <cellStyle name="ColHeader 7 8 7" xfId="5735"/>
    <cellStyle name="ColHeader 7 8 7 2" xfId="34062"/>
    <cellStyle name="ColHeader 7 8 8" xfId="5736"/>
    <cellStyle name="ColHeader 7 8 8 2" xfId="34063"/>
    <cellStyle name="ColHeader 7 8 9" xfId="5737"/>
    <cellStyle name="ColHeader 7 8 9 2" xfId="34064"/>
    <cellStyle name="ColHeader 7 9" xfId="5738"/>
    <cellStyle name="ColHeader 7 9 10" xfId="5739"/>
    <cellStyle name="ColHeader 7 9 10 2" xfId="34066"/>
    <cellStyle name="ColHeader 7 9 11" xfId="34065"/>
    <cellStyle name="ColHeader 7 9 2" xfId="5740"/>
    <cellStyle name="ColHeader 7 9 2 2" xfId="34067"/>
    <cellStyle name="ColHeader 7 9 3" xfId="5741"/>
    <cellStyle name="ColHeader 7 9 3 2" xfId="34068"/>
    <cellStyle name="ColHeader 7 9 4" xfId="5742"/>
    <cellStyle name="ColHeader 7 9 4 2" xfId="34069"/>
    <cellStyle name="ColHeader 7 9 5" xfId="5743"/>
    <cellStyle name="ColHeader 7 9 5 2" xfId="34070"/>
    <cellStyle name="ColHeader 7 9 6" xfId="5744"/>
    <cellStyle name="ColHeader 7 9 6 2" xfId="34071"/>
    <cellStyle name="ColHeader 7 9 7" xfId="5745"/>
    <cellStyle name="ColHeader 7 9 7 2" xfId="34072"/>
    <cellStyle name="ColHeader 7 9 8" xfId="5746"/>
    <cellStyle name="ColHeader 7 9 8 2" xfId="34073"/>
    <cellStyle name="ColHeader 7 9 9" xfId="5747"/>
    <cellStyle name="ColHeader 7 9 9 2" xfId="34074"/>
    <cellStyle name="ColHeader 8" xfId="463"/>
    <cellStyle name="ColHeader 8 10" xfId="5748"/>
    <cellStyle name="ColHeader 8 10 2" xfId="34075"/>
    <cellStyle name="ColHeader 8 11" xfId="5749"/>
    <cellStyle name="ColHeader 8 11 2" xfId="34076"/>
    <cellStyle name="ColHeader 8 12" xfId="5750"/>
    <cellStyle name="ColHeader 8 12 2" xfId="34077"/>
    <cellStyle name="ColHeader 8 13" xfId="5751"/>
    <cellStyle name="ColHeader 8 13 2" xfId="34078"/>
    <cellStyle name="ColHeader 8 14" xfId="5752"/>
    <cellStyle name="ColHeader 8 14 2" xfId="34079"/>
    <cellStyle name="ColHeader 8 15" xfId="5753"/>
    <cellStyle name="ColHeader 8 15 2" xfId="34080"/>
    <cellStyle name="ColHeader 8 16" xfId="5754"/>
    <cellStyle name="ColHeader 8 16 2" xfId="34081"/>
    <cellStyle name="ColHeader 8 17" xfId="5755"/>
    <cellStyle name="ColHeader 8 17 2" xfId="34082"/>
    <cellStyle name="ColHeader 8 18" xfId="5756"/>
    <cellStyle name="ColHeader 8 18 2" xfId="34083"/>
    <cellStyle name="ColHeader 8 19" xfId="28804"/>
    <cellStyle name="ColHeader 8 2" xfId="741"/>
    <cellStyle name="ColHeader 8 2 10" xfId="5757"/>
    <cellStyle name="ColHeader 8 2 10 2" xfId="34084"/>
    <cellStyle name="ColHeader 8 2 11" xfId="5758"/>
    <cellStyle name="ColHeader 8 2 11 2" xfId="34085"/>
    <cellStyle name="ColHeader 8 2 12" xfId="5759"/>
    <cellStyle name="ColHeader 8 2 12 2" xfId="34086"/>
    <cellStyle name="ColHeader 8 2 13" xfId="5760"/>
    <cellStyle name="ColHeader 8 2 13 2" xfId="34087"/>
    <cellStyle name="ColHeader 8 2 14" xfId="5761"/>
    <cellStyle name="ColHeader 8 2 14 2" xfId="34088"/>
    <cellStyle name="ColHeader 8 2 15" xfId="29072"/>
    <cellStyle name="ColHeader 8 2 2" xfId="5762"/>
    <cellStyle name="ColHeader 8 2 2 10" xfId="5763"/>
    <cellStyle name="ColHeader 8 2 2 10 2" xfId="34090"/>
    <cellStyle name="ColHeader 8 2 2 11" xfId="34089"/>
    <cellStyle name="ColHeader 8 2 2 2" xfId="5764"/>
    <cellStyle name="ColHeader 8 2 2 2 10" xfId="5765"/>
    <cellStyle name="ColHeader 8 2 2 2 10 2" xfId="34092"/>
    <cellStyle name="ColHeader 8 2 2 2 11" xfId="34091"/>
    <cellStyle name="ColHeader 8 2 2 2 2" xfId="5766"/>
    <cellStyle name="ColHeader 8 2 2 2 2 2" xfId="34093"/>
    <cellStyle name="ColHeader 8 2 2 2 3" xfId="5767"/>
    <cellStyle name="ColHeader 8 2 2 2 3 2" xfId="34094"/>
    <cellStyle name="ColHeader 8 2 2 2 4" xfId="5768"/>
    <cellStyle name="ColHeader 8 2 2 2 4 2" xfId="34095"/>
    <cellStyle name="ColHeader 8 2 2 2 5" xfId="5769"/>
    <cellStyle name="ColHeader 8 2 2 2 5 2" xfId="34096"/>
    <cellStyle name="ColHeader 8 2 2 2 6" xfId="5770"/>
    <cellStyle name="ColHeader 8 2 2 2 6 2" xfId="34097"/>
    <cellStyle name="ColHeader 8 2 2 2 7" xfId="5771"/>
    <cellStyle name="ColHeader 8 2 2 2 7 2" xfId="34098"/>
    <cellStyle name="ColHeader 8 2 2 2 8" xfId="5772"/>
    <cellStyle name="ColHeader 8 2 2 2 8 2" xfId="34099"/>
    <cellStyle name="ColHeader 8 2 2 2 9" xfId="5773"/>
    <cellStyle name="ColHeader 8 2 2 2 9 2" xfId="34100"/>
    <cellStyle name="ColHeader 8 2 2 3" xfId="5774"/>
    <cellStyle name="ColHeader 8 2 2 3 10" xfId="5775"/>
    <cellStyle name="ColHeader 8 2 2 3 10 2" xfId="34102"/>
    <cellStyle name="ColHeader 8 2 2 3 11" xfId="34101"/>
    <cellStyle name="ColHeader 8 2 2 3 2" xfId="5776"/>
    <cellStyle name="ColHeader 8 2 2 3 2 2" xfId="34103"/>
    <cellStyle name="ColHeader 8 2 2 3 3" xfId="5777"/>
    <cellStyle name="ColHeader 8 2 2 3 3 2" xfId="34104"/>
    <cellStyle name="ColHeader 8 2 2 3 4" xfId="5778"/>
    <cellStyle name="ColHeader 8 2 2 3 4 2" xfId="34105"/>
    <cellStyle name="ColHeader 8 2 2 3 5" xfId="5779"/>
    <cellStyle name="ColHeader 8 2 2 3 5 2" xfId="34106"/>
    <cellStyle name="ColHeader 8 2 2 3 6" xfId="5780"/>
    <cellStyle name="ColHeader 8 2 2 3 6 2" xfId="34107"/>
    <cellStyle name="ColHeader 8 2 2 3 7" xfId="5781"/>
    <cellStyle name="ColHeader 8 2 2 3 7 2" xfId="34108"/>
    <cellStyle name="ColHeader 8 2 2 3 8" xfId="5782"/>
    <cellStyle name="ColHeader 8 2 2 3 8 2" xfId="34109"/>
    <cellStyle name="ColHeader 8 2 2 3 9" xfId="5783"/>
    <cellStyle name="ColHeader 8 2 2 3 9 2" xfId="34110"/>
    <cellStyle name="ColHeader 8 2 2 4" xfId="5784"/>
    <cellStyle name="ColHeader 8 2 2 4 2" xfId="34111"/>
    <cellStyle name="ColHeader 8 2 2 5" xfId="5785"/>
    <cellStyle name="ColHeader 8 2 2 5 2" xfId="34112"/>
    <cellStyle name="ColHeader 8 2 2 6" xfId="5786"/>
    <cellStyle name="ColHeader 8 2 2 6 2" xfId="34113"/>
    <cellStyle name="ColHeader 8 2 2 7" xfId="5787"/>
    <cellStyle name="ColHeader 8 2 2 7 2" xfId="34114"/>
    <cellStyle name="ColHeader 8 2 2 8" xfId="5788"/>
    <cellStyle name="ColHeader 8 2 2 8 2" xfId="34115"/>
    <cellStyle name="ColHeader 8 2 2 9" xfId="5789"/>
    <cellStyle name="ColHeader 8 2 2 9 2" xfId="34116"/>
    <cellStyle name="ColHeader 8 2 3" xfId="5790"/>
    <cellStyle name="ColHeader 8 2 3 10" xfId="5791"/>
    <cellStyle name="ColHeader 8 2 3 10 2" xfId="34118"/>
    <cellStyle name="ColHeader 8 2 3 11" xfId="34117"/>
    <cellStyle name="ColHeader 8 2 3 2" xfId="5792"/>
    <cellStyle name="ColHeader 8 2 3 2 10" xfId="5793"/>
    <cellStyle name="ColHeader 8 2 3 2 10 2" xfId="34120"/>
    <cellStyle name="ColHeader 8 2 3 2 11" xfId="34119"/>
    <cellStyle name="ColHeader 8 2 3 2 2" xfId="5794"/>
    <cellStyle name="ColHeader 8 2 3 2 2 2" xfId="34121"/>
    <cellStyle name="ColHeader 8 2 3 2 3" xfId="5795"/>
    <cellStyle name="ColHeader 8 2 3 2 3 2" xfId="34122"/>
    <cellStyle name="ColHeader 8 2 3 2 4" xfId="5796"/>
    <cellStyle name="ColHeader 8 2 3 2 4 2" xfId="34123"/>
    <cellStyle name="ColHeader 8 2 3 2 5" xfId="5797"/>
    <cellStyle name="ColHeader 8 2 3 2 5 2" xfId="34124"/>
    <cellStyle name="ColHeader 8 2 3 2 6" xfId="5798"/>
    <cellStyle name="ColHeader 8 2 3 2 6 2" xfId="34125"/>
    <cellStyle name="ColHeader 8 2 3 2 7" xfId="5799"/>
    <cellStyle name="ColHeader 8 2 3 2 7 2" xfId="34126"/>
    <cellStyle name="ColHeader 8 2 3 2 8" xfId="5800"/>
    <cellStyle name="ColHeader 8 2 3 2 8 2" xfId="34127"/>
    <cellStyle name="ColHeader 8 2 3 2 9" xfId="5801"/>
    <cellStyle name="ColHeader 8 2 3 2 9 2" xfId="34128"/>
    <cellStyle name="ColHeader 8 2 3 3" xfId="5802"/>
    <cellStyle name="ColHeader 8 2 3 3 10" xfId="5803"/>
    <cellStyle name="ColHeader 8 2 3 3 10 2" xfId="34130"/>
    <cellStyle name="ColHeader 8 2 3 3 11" xfId="34129"/>
    <cellStyle name="ColHeader 8 2 3 3 2" xfId="5804"/>
    <cellStyle name="ColHeader 8 2 3 3 2 2" xfId="34131"/>
    <cellStyle name="ColHeader 8 2 3 3 3" xfId="5805"/>
    <cellStyle name="ColHeader 8 2 3 3 3 2" xfId="34132"/>
    <cellStyle name="ColHeader 8 2 3 3 4" xfId="5806"/>
    <cellStyle name="ColHeader 8 2 3 3 4 2" xfId="34133"/>
    <cellStyle name="ColHeader 8 2 3 3 5" xfId="5807"/>
    <cellStyle name="ColHeader 8 2 3 3 5 2" xfId="34134"/>
    <cellStyle name="ColHeader 8 2 3 3 6" xfId="5808"/>
    <cellStyle name="ColHeader 8 2 3 3 6 2" xfId="34135"/>
    <cellStyle name="ColHeader 8 2 3 3 7" xfId="5809"/>
    <cellStyle name="ColHeader 8 2 3 3 7 2" xfId="34136"/>
    <cellStyle name="ColHeader 8 2 3 3 8" xfId="5810"/>
    <cellStyle name="ColHeader 8 2 3 3 8 2" xfId="34137"/>
    <cellStyle name="ColHeader 8 2 3 3 9" xfId="5811"/>
    <cellStyle name="ColHeader 8 2 3 3 9 2" xfId="34138"/>
    <cellStyle name="ColHeader 8 2 3 4" xfId="5812"/>
    <cellStyle name="ColHeader 8 2 3 4 2" xfId="34139"/>
    <cellStyle name="ColHeader 8 2 3 5" xfId="5813"/>
    <cellStyle name="ColHeader 8 2 3 5 2" xfId="34140"/>
    <cellStyle name="ColHeader 8 2 3 6" xfId="5814"/>
    <cellStyle name="ColHeader 8 2 3 6 2" xfId="34141"/>
    <cellStyle name="ColHeader 8 2 3 7" xfId="5815"/>
    <cellStyle name="ColHeader 8 2 3 7 2" xfId="34142"/>
    <cellStyle name="ColHeader 8 2 3 8" xfId="5816"/>
    <cellStyle name="ColHeader 8 2 3 8 2" xfId="34143"/>
    <cellStyle name="ColHeader 8 2 3 9" xfId="5817"/>
    <cellStyle name="ColHeader 8 2 3 9 2" xfId="34144"/>
    <cellStyle name="ColHeader 8 2 4" xfId="5818"/>
    <cellStyle name="ColHeader 8 2 4 10" xfId="5819"/>
    <cellStyle name="ColHeader 8 2 4 10 2" xfId="34146"/>
    <cellStyle name="ColHeader 8 2 4 11" xfId="34145"/>
    <cellStyle name="ColHeader 8 2 4 2" xfId="5820"/>
    <cellStyle name="ColHeader 8 2 4 2 2" xfId="34147"/>
    <cellStyle name="ColHeader 8 2 4 3" xfId="5821"/>
    <cellStyle name="ColHeader 8 2 4 3 2" xfId="34148"/>
    <cellStyle name="ColHeader 8 2 4 4" xfId="5822"/>
    <cellStyle name="ColHeader 8 2 4 4 2" xfId="34149"/>
    <cellStyle name="ColHeader 8 2 4 5" xfId="5823"/>
    <cellStyle name="ColHeader 8 2 4 5 2" xfId="34150"/>
    <cellStyle name="ColHeader 8 2 4 6" xfId="5824"/>
    <cellStyle name="ColHeader 8 2 4 6 2" xfId="34151"/>
    <cellStyle name="ColHeader 8 2 4 7" xfId="5825"/>
    <cellStyle name="ColHeader 8 2 4 7 2" xfId="34152"/>
    <cellStyle name="ColHeader 8 2 4 8" xfId="5826"/>
    <cellStyle name="ColHeader 8 2 4 8 2" xfId="34153"/>
    <cellStyle name="ColHeader 8 2 4 9" xfId="5827"/>
    <cellStyle name="ColHeader 8 2 4 9 2" xfId="34154"/>
    <cellStyle name="ColHeader 8 2 5" xfId="5828"/>
    <cellStyle name="ColHeader 8 2 5 10" xfId="5829"/>
    <cellStyle name="ColHeader 8 2 5 10 2" xfId="34156"/>
    <cellStyle name="ColHeader 8 2 5 11" xfId="34155"/>
    <cellStyle name="ColHeader 8 2 5 2" xfId="5830"/>
    <cellStyle name="ColHeader 8 2 5 2 2" xfId="34157"/>
    <cellStyle name="ColHeader 8 2 5 3" xfId="5831"/>
    <cellStyle name="ColHeader 8 2 5 3 2" xfId="34158"/>
    <cellStyle name="ColHeader 8 2 5 4" xfId="5832"/>
    <cellStyle name="ColHeader 8 2 5 4 2" xfId="34159"/>
    <cellStyle name="ColHeader 8 2 5 5" xfId="5833"/>
    <cellStyle name="ColHeader 8 2 5 5 2" xfId="34160"/>
    <cellStyle name="ColHeader 8 2 5 6" xfId="5834"/>
    <cellStyle name="ColHeader 8 2 5 6 2" xfId="34161"/>
    <cellStyle name="ColHeader 8 2 5 7" xfId="5835"/>
    <cellStyle name="ColHeader 8 2 5 7 2" xfId="34162"/>
    <cellStyle name="ColHeader 8 2 5 8" xfId="5836"/>
    <cellStyle name="ColHeader 8 2 5 8 2" xfId="34163"/>
    <cellStyle name="ColHeader 8 2 5 9" xfId="5837"/>
    <cellStyle name="ColHeader 8 2 5 9 2" xfId="34164"/>
    <cellStyle name="ColHeader 8 2 6" xfId="5838"/>
    <cellStyle name="ColHeader 8 2 6 2" xfId="34165"/>
    <cellStyle name="ColHeader 8 2 7" xfId="5839"/>
    <cellStyle name="ColHeader 8 2 7 2" xfId="34166"/>
    <cellStyle name="ColHeader 8 2 8" xfId="5840"/>
    <cellStyle name="ColHeader 8 2 8 2" xfId="34167"/>
    <cellStyle name="ColHeader 8 2 9" xfId="5841"/>
    <cellStyle name="ColHeader 8 2 9 2" xfId="34168"/>
    <cellStyle name="ColHeader 8 3" xfId="877"/>
    <cellStyle name="ColHeader 8 3 10" xfId="5842"/>
    <cellStyle name="ColHeader 8 3 10 2" xfId="34169"/>
    <cellStyle name="ColHeader 8 3 11" xfId="5843"/>
    <cellStyle name="ColHeader 8 3 11 2" xfId="34170"/>
    <cellStyle name="ColHeader 8 3 12" xfId="5844"/>
    <cellStyle name="ColHeader 8 3 12 2" xfId="34171"/>
    <cellStyle name="ColHeader 8 3 13" xfId="5845"/>
    <cellStyle name="ColHeader 8 3 13 2" xfId="34172"/>
    <cellStyle name="ColHeader 8 3 14" xfId="5846"/>
    <cellStyle name="ColHeader 8 3 14 2" xfId="34173"/>
    <cellStyle name="ColHeader 8 3 15" xfId="29208"/>
    <cellStyle name="ColHeader 8 3 2" xfId="5847"/>
    <cellStyle name="ColHeader 8 3 2 10" xfId="5848"/>
    <cellStyle name="ColHeader 8 3 2 10 2" xfId="34175"/>
    <cellStyle name="ColHeader 8 3 2 11" xfId="34174"/>
    <cellStyle name="ColHeader 8 3 2 2" xfId="5849"/>
    <cellStyle name="ColHeader 8 3 2 2 10" xfId="5850"/>
    <cellStyle name="ColHeader 8 3 2 2 10 2" xfId="34177"/>
    <cellStyle name="ColHeader 8 3 2 2 11" xfId="34176"/>
    <cellStyle name="ColHeader 8 3 2 2 2" xfId="5851"/>
    <cellStyle name="ColHeader 8 3 2 2 2 2" xfId="34178"/>
    <cellStyle name="ColHeader 8 3 2 2 3" xfId="5852"/>
    <cellStyle name="ColHeader 8 3 2 2 3 2" xfId="34179"/>
    <cellStyle name="ColHeader 8 3 2 2 4" xfId="5853"/>
    <cellStyle name="ColHeader 8 3 2 2 4 2" xfId="34180"/>
    <cellStyle name="ColHeader 8 3 2 2 5" xfId="5854"/>
    <cellStyle name="ColHeader 8 3 2 2 5 2" xfId="34181"/>
    <cellStyle name="ColHeader 8 3 2 2 6" xfId="5855"/>
    <cellStyle name="ColHeader 8 3 2 2 6 2" xfId="34182"/>
    <cellStyle name="ColHeader 8 3 2 2 7" xfId="5856"/>
    <cellStyle name="ColHeader 8 3 2 2 7 2" xfId="34183"/>
    <cellStyle name="ColHeader 8 3 2 2 8" xfId="5857"/>
    <cellStyle name="ColHeader 8 3 2 2 8 2" xfId="34184"/>
    <cellStyle name="ColHeader 8 3 2 2 9" xfId="5858"/>
    <cellStyle name="ColHeader 8 3 2 2 9 2" xfId="34185"/>
    <cellStyle name="ColHeader 8 3 2 3" xfId="5859"/>
    <cellStyle name="ColHeader 8 3 2 3 10" xfId="5860"/>
    <cellStyle name="ColHeader 8 3 2 3 10 2" xfId="34187"/>
    <cellStyle name="ColHeader 8 3 2 3 11" xfId="34186"/>
    <cellStyle name="ColHeader 8 3 2 3 2" xfId="5861"/>
    <cellStyle name="ColHeader 8 3 2 3 2 2" xfId="34188"/>
    <cellStyle name="ColHeader 8 3 2 3 3" xfId="5862"/>
    <cellStyle name="ColHeader 8 3 2 3 3 2" xfId="34189"/>
    <cellStyle name="ColHeader 8 3 2 3 4" xfId="5863"/>
    <cellStyle name="ColHeader 8 3 2 3 4 2" xfId="34190"/>
    <cellStyle name="ColHeader 8 3 2 3 5" xfId="5864"/>
    <cellStyle name="ColHeader 8 3 2 3 5 2" xfId="34191"/>
    <cellStyle name="ColHeader 8 3 2 3 6" xfId="5865"/>
    <cellStyle name="ColHeader 8 3 2 3 6 2" xfId="34192"/>
    <cellStyle name="ColHeader 8 3 2 3 7" xfId="5866"/>
    <cellStyle name="ColHeader 8 3 2 3 7 2" xfId="34193"/>
    <cellStyle name="ColHeader 8 3 2 3 8" xfId="5867"/>
    <cellStyle name="ColHeader 8 3 2 3 8 2" xfId="34194"/>
    <cellStyle name="ColHeader 8 3 2 3 9" xfId="5868"/>
    <cellStyle name="ColHeader 8 3 2 3 9 2" xfId="34195"/>
    <cellStyle name="ColHeader 8 3 2 4" xfId="5869"/>
    <cellStyle name="ColHeader 8 3 2 4 2" xfId="34196"/>
    <cellStyle name="ColHeader 8 3 2 5" xfId="5870"/>
    <cellStyle name="ColHeader 8 3 2 5 2" xfId="34197"/>
    <cellStyle name="ColHeader 8 3 2 6" xfId="5871"/>
    <cellStyle name="ColHeader 8 3 2 6 2" xfId="34198"/>
    <cellStyle name="ColHeader 8 3 2 7" xfId="5872"/>
    <cellStyle name="ColHeader 8 3 2 7 2" xfId="34199"/>
    <cellStyle name="ColHeader 8 3 2 8" xfId="5873"/>
    <cellStyle name="ColHeader 8 3 2 8 2" xfId="34200"/>
    <cellStyle name="ColHeader 8 3 2 9" xfId="5874"/>
    <cellStyle name="ColHeader 8 3 2 9 2" xfId="34201"/>
    <cellStyle name="ColHeader 8 3 3" xfId="5875"/>
    <cellStyle name="ColHeader 8 3 3 10" xfId="5876"/>
    <cellStyle name="ColHeader 8 3 3 10 2" xfId="34203"/>
    <cellStyle name="ColHeader 8 3 3 11" xfId="34202"/>
    <cellStyle name="ColHeader 8 3 3 2" xfId="5877"/>
    <cellStyle name="ColHeader 8 3 3 2 10" xfId="5878"/>
    <cellStyle name="ColHeader 8 3 3 2 10 2" xfId="34205"/>
    <cellStyle name="ColHeader 8 3 3 2 11" xfId="34204"/>
    <cellStyle name="ColHeader 8 3 3 2 2" xfId="5879"/>
    <cellStyle name="ColHeader 8 3 3 2 2 2" xfId="34206"/>
    <cellStyle name="ColHeader 8 3 3 2 3" xfId="5880"/>
    <cellStyle name="ColHeader 8 3 3 2 3 2" xfId="34207"/>
    <cellStyle name="ColHeader 8 3 3 2 4" xfId="5881"/>
    <cellStyle name="ColHeader 8 3 3 2 4 2" xfId="34208"/>
    <cellStyle name="ColHeader 8 3 3 2 5" xfId="5882"/>
    <cellStyle name="ColHeader 8 3 3 2 5 2" xfId="34209"/>
    <cellStyle name="ColHeader 8 3 3 2 6" xfId="5883"/>
    <cellStyle name="ColHeader 8 3 3 2 6 2" xfId="34210"/>
    <cellStyle name="ColHeader 8 3 3 2 7" xfId="5884"/>
    <cellStyle name="ColHeader 8 3 3 2 7 2" xfId="34211"/>
    <cellStyle name="ColHeader 8 3 3 2 8" xfId="5885"/>
    <cellStyle name="ColHeader 8 3 3 2 8 2" xfId="34212"/>
    <cellStyle name="ColHeader 8 3 3 2 9" xfId="5886"/>
    <cellStyle name="ColHeader 8 3 3 2 9 2" xfId="34213"/>
    <cellStyle name="ColHeader 8 3 3 3" xfId="5887"/>
    <cellStyle name="ColHeader 8 3 3 3 10" xfId="5888"/>
    <cellStyle name="ColHeader 8 3 3 3 10 2" xfId="34215"/>
    <cellStyle name="ColHeader 8 3 3 3 11" xfId="34214"/>
    <cellStyle name="ColHeader 8 3 3 3 2" xfId="5889"/>
    <cellStyle name="ColHeader 8 3 3 3 2 2" xfId="34216"/>
    <cellStyle name="ColHeader 8 3 3 3 3" xfId="5890"/>
    <cellStyle name="ColHeader 8 3 3 3 3 2" xfId="34217"/>
    <cellStyle name="ColHeader 8 3 3 3 4" xfId="5891"/>
    <cellStyle name="ColHeader 8 3 3 3 4 2" xfId="34218"/>
    <cellStyle name="ColHeader 8 3 3 3 5" xfId="5892"/>
    <cellStyle name="ColHeader 8 3 3 3 5 2" xfId="34219"/>
    <cellStyle name="ColHeader 8 3 3 3 6" xfId="5893"/>
    <cellStyle name="ColHeader 8 3 3 3 6 2" xfId="34220"/>
    <cellStyle name="ColHeader 8 3 3 3 7" xfId="5894"/>
    <cellStyle name="ColHeader 8 3 3 3 7 2" xfId="34221"/>
    <cellStyle name="ColHeader 8 3 3 3 8" xfId="5895"/>
    <cellStyle name="ColHeader 8 3 3 3 8 2" xfId="34222"/>
    <cellStyle name="ColHeader 8 3 3 3 9" xfId="5896"/>
    <cellStyle name="ColHeader 8 3 3 3 9 2" xfId="34223"/>
    <cellStyle name="ColHeader 8 3 3 4" xfId="5897"/>
    <cellStyle name="ColHeader 8 3 3 4 2" xfId="34224"/>
    <cellStyle name="ColHeader 8 3 3 5" xfId="5898"/>
    <cellStyle name="ColHeader 8 3 3 5 2" xfId="34225"/>
    <cellStyle name="ColHeader 8 3 3 6" xfId="5899"/>
    <cellStyle name="ColHeader 8 3 3 6 2" xfId="34226"/>
    <cellStyle name="ColHeader 8 3 3 7" xfId="5900"/>
    <cellStyle name="ColHeader 8 3 3 7 2" xfId="34227"/>
    <cellStyle name="ColHeader 8 3 3 8" xfId="5901"/>
    <cellStyle name="ColHeader 8 3 3 8 2" xfId="34228"/>
    <cellStyle name="ColHeader 8 3 3 9" xfId="5902"/>
    <cellStyle name="ColHeader 8 3 3 9 2" xfId="34229"/>
    <cellStyle name="ColHeader 8 3 4" xfId="5903"/>
    <cellStyle name="ColHeader 8 3 4 10" xfId="5904"/>
    <cellStyle name="ColHeader 8 3 4 10 2" xfId="34231"/>
    <cellStyle name="ColHeader 8 3 4 11" xfId="34230"/>
    <cellStyle name="ColHeader 8 3 4 2" xfId="5905"/>
    <cellStyle name="ColHeader 8 3 4 2 2" xfId="34232"/>
    <cellStyle name="ColHeader 8 3 4 3" xfId="5906"/>
    <cellStyle name="ColHeader 8 3 4 3 2" xfId="34233"/>
    <cellStyle name="ColHeader 8 3 4 4" xfId="5907"/>
    <cellStyle name="ColHeader 8 3 4 4 2" xfId="34234"/>
    <cellStyle name="ColHeader 8 3 4 5" xfId="5908"/>
    <cellStyle name="ColHeader 8 3 4 5 2" xfId="34235"/>
    <cellStyle name="ColHeader 8 3 4 6" xfId="5909"/>
    <cellStyle name="ColHeader 8 3 4 6 2" xfId="34236"/>
    <cellStyle name="ColHeader 8 3 4 7" xfId="5910"/>
    <cellStyle name="ColHeader 8 3 4 7 2" xfId="34237"/>
    <cellStyle name="ColHeader 8 3 4 8" xfId="5911"/>
    <cellStyle name="ColHeader 8 3 4 8 2" xfId="34238"/>
    <cellStyle name="ColHeader 8 3 4 9" xfId="5912"/>
    <cellStyle name="ColHeader 8 3 4 9 2" xfId="34239"/>
    <cellStyle name="ColHeader 8 3 5" xfId="5913"/>
    <cellStyle name="ColHeader 8 3 5 10" xfId="5914"/>
    <cellStyle name="ColHeader 8 3 5 10 2" xfId="34241"/>
    <cellStyle name="ColHeader 8 3 5 11" xfId="34240"/>
    <cellStyle name="ColHeader 8 3 5 2" xfId="5915"/>
    <cellStyle name="ColHeader 8 3 5 2 2" xfId="34242"/>
    <cellStyle name="ColHeader 8 3 5 3" xfId="5916"/>
    <cellStyle name="ColHeader 8 3 5 3 2" xfId="34243"/>
    <cellStyle name="ColHeader 8 3 5 4" xfId="5917"/>
    <cellStyle name="ColHeader 8 3 5 4 2" xfId="34244"/>
    <cellStyle name="ColHeader 8 3 5 5" xfId="5918"/>
    <cellStyle name="ColHeader 8 3 5 5 2" xfId="34245"/>
    <cellStyle name="ColHeader 8 3 5 6" xfId="5919"/>
    <cellStyle name="ColHeader 8 3 5 6 2" xfId="34246"/>
    <cellStyle name="ColHeader 8 3 5 7" xfId="5920"/>
    <cellStyle name="ColHeader 8 3 5 7 2" xfId="34247"/>
    <cellStyle name="ColHeader 8 3 5 8" xfId="5921"/>
    <cellStyle name="ColHeader 8 3 5 8 2" xfId="34248"/>
    <cellStyle name="ColHeader 8 3 5 9" xfId="5922"/>
    <cellStyle name="ColHeader 8 3 5 9 2" xfId="34249"/>
    <cellStyle name="ColHeader 8 3 6" xfId="5923"/>
    <cellStyle name="ColHeader 8 3 6 2" xfId="34250"/>
    <cellStyle name="ColHeader 8 3 7" xfId="5924"/>
    <cellStyle name="ColHeader 8 3 7 2" xfId="34251"/>
    <cellStyle name="ColHeader 8 3 8" xfId="5925"/>
    <cellStyle name="ColHeader 8 3 8 2" xfId="34252"/>
    <cellStyle name="ColHeader 8 3 9" xfId="5926"/>
    <cellStyle name="ColHeader 8 3 9 2" xfId="34253"/>
    <cellStyle name="ColHeader 8 4" xfId="1520"/>
    <cellStyle name="ColHeader 8 4 10" xfId="5927"/>
    <cellStyle name="ColHeader 8 4 10 2" xfId="34254"/>
    <cellStyle name="ColHeader 8 4 11" xfId="5928"/>
    <cellStyle name="ColHeader 8 4 11 2" xfId="34255"/>
    <cellStyle name="ColHeader 8 4 12" xfId="5929"/>
    <cellStyle name="ColHeader 8 4 12 2" xfId="34256"/>
    <cellStyle name="ColHeader 8 4 13" xfId="5930"/>
    <cellStyle name="ColHeader 8 4 13 2" xfId="34257"/>
    <cellStyle name="ColHeader 8 4 14" xfId="5931"/>
    <cellStyle name="ColHeader 8 4 14 2" xfId="34258"/>
    <cellStyle name="ColHeader 8 4 15" xfId="29850"/>
    <cellStyle name="ColHeader 8 4 2" xfId="5932"/>
    <cellStyle name="ColHeader 8 4 2 10" xfId="5933"/>
    <cellStyle name="ColHeader 8 4 2 10 2" xfId="34260"/>
    <cellStyle name="ColHeader 8 4 2 11" xfId="34259"/>
    <cellStyle name="ColHeader 8 4 2 2" xfId="5934"/>
    <cellStyle name="ColHeader 8 4 2 2 10" xfId="5935"/>
    <cellStyle name="ColHeader 8 4 2 2 10 2" xfId="34262"/>
    <cellStyle name="ColHeader 8 4 2 2 11" xfId="34261"/>
    <cellStyle name="ColHeader 8 4 2 2 2" xfId="5936"/>
    <cellStyle name="ColHeader 8 4 2 2 2 2" xfId="34263"/>
    <cellStyle name="ColHeader 8 4 2 2 3" xfId="5937"/>
    <cellStyle name="ColHeader 8 4 2 2 3 2" xfId="34264"/>
    <cellStyle name="ColHeader 8 4 2 2 4" xfId="5938"/>
    <cellStyle name="ColHeader 8 4 2 2 4 2" xfId="34265"/>
    <cellStyle name="ColHeader 8 4 2 2 5" xfId="5939"/>
    <cellStyle name="ColHeader 8 4 2 2 5 2" xfId="34266"/>
    <cellStyle name="ColHeader 8 4 2 2 6" xfId="5940"/>
    <cellStyle name="ColHeader 8 4 2 2 6 2" xfId="34267"/>
    <cellStyle name="ColHeader 8 4 2 2 7" xfId="5941"/>
    <cellStyle name="ColHeader 8 4 2 2 7 2" xfId="34268"/>
    <cellStyle name="ColHeader 8 4 2 2 8" xfId="5942"/>
    <cellStyle name="ColHeader 8 4 2 2 8 2" xfId="34269"/>
    <cellStyle name="ColHeader 8 4 2 2 9" xfId="5943"/>
    <cellStyle name="ColHeader 8 4 2 2 9 2" xfId="34270"/>
    <cellStyle name="ColHeader 8 4 2 3" xfId="5944"/>
    <cellStyle name="ColHeader 8 4 2 3 10" xfId="5945"/>
    <cellStyle name="ColHeader 8 4 2 3 10 2" xfId="34272"/>
    <cellStyle name="ColHeader 8 4 2 3 11" xfId="34271"/>
    <cellStyle name="ColHeader 8 4 2 3 2" xfId="5946"/>
    <cellStyle name="ColHeader 8 4 2 3 2 2" xfId="34273"/>
    <cellStyle name="ColHeader 8 4 2 3 3" xfId="5947"/>
    <cellStyle name="ColHeader 8 4 2 3 3 2" xfId="34274"/>
    <cellStyle name="ColHeader 8 4 2 3 4" xfId="5948"/>
    <cellStyle name="ColHeader 8 4 2 3 4 2" xfId="34275"/>
    <cellStyle name="ColHeader 8 4 2 3 5" xfId="5949"/>
    <cellStyle name="ColHeader 8 4 2 3 5 2" xfId="34276"/>
    <cellStyle name="ColHeader 8 4 2 3 6" xfId="5950"/>
    <cellStyle name="ColHeader 8 4 2 3 6 2" xfId="34277"/>
    <cellStyle name="ColHeader 8 4 2 3 7" xfId="5951"/>
    <cellStyle name="ColHeader 8 4 2 3 7 2" xfId="34278"/>
    <cellStyle name="ColHeader 8 4 2 3 8" xfId="5952"/>
    <cellStyle name="ColHeader 8 4 2 3 8 2" xfId="34279"/>
    <cellStyle name="ColHeader 8 4 2 3 9" xfId="5953"/>
    <cellStyle name="ColHeader 8 4 2 3 9 2" xfId="34280"/>
    <cellStyle name="ColHeader 8 4 2 4" xfId="5954"/>
    <cellStyle name="ColHeader 8 4 2 4 2" xfId="34281"/>
    <cellStyle name="ColHeader 8 4 2 5" xfId="5955"/>
    <cellStyle name="ColHeader 8 4 2 5 2" xfId="34282"/>
    <cellStyle name="ColHeader 8 4 2 6" xfId="5956"/>
    <cellStyle name="ColHeader 8 4 2 6 2" xfId="34283"/>
    <cellStyle name="ColHeader 8 4 2 7" xfId="5957"/>
    <cellStyle name="ColHeader 8 4 2 7 2" xfId="34284"/>
    <cellStyle name="ColHeader 8 4 2 8" xfId="5958"/>
    <cellStyle name="ColHeader 8 4 2 8 2" xfId="34285"/>
    <cellStyle name="ColHeader 8 4 2 9" xfId="5959"/>
    <cellStyle name="ColHeader 8 4 2 9 2" xfId="34286"/>
    <cellStyle name="ColHeader 8 4 3" xfId="5960"/>
    <cellStyle name="ColHeader 8 4 3 10" xfId="5961"/>
    <cellStyle name="ColHeader 8 4 3 10 2" xfId="34288"/>
    <cellStyle name="ColHeader 8 4 3 11" xfId="34287"/>
    <cellStyle name="ColHeader 8 4 3 2" xfId="5962"/>
    <cellStyle name="ColHeader 8 4 3 2 10" xfId="5963"/>
    <cellStyle name="ColHeader 8 4 3 2 10 2" xfId="34290"/>
    <cellStyle name="ColHeader 8 4 3 2 11" xfId="34289"/>
    <cellStyle name="ColHeader 8 4 3 2 2" xfId="5964"/>
    <cellStyle name="ColHeader 8 4 3 2 2 2" xfId="34291"/>
    <cellStyle name="ColHeader 8 4 3 2 3" xfId="5965"/>
    <cellStyle name="ColHeader 8 4 3 2 3 2" xfId="34292"/>
    <cellStyle name="ColHeader 8 4 3 2 4" xfId="5966"/>
    <cellStyle name="ColHeader 8 4 3 2 4 2" xfId="34293"/>
    <cellStyle name="ColHeader 8 4 3 2 5" xfId="5967"/>
    <cellStyle name="ColHeader 8 4 3 2 5 2" xfId="34294"/>
    <cellStyle name="ColHeader 8 4 3 2 6" xfId="5968"/>
    <cellStyle name="ColHeader 8 4 3 2 6 2" xfId="34295"/>
    <cellStyle name="ColHeader 8 4 3 2 7" xfId="5969"/>
    <cellStyle name="ColHeader 8 4 3 2 7 2" xfId="34296"/>
    <cellStyle name="ColHeader 8 4 3 2 8" xfId="5970"/>
    <cellStyle name="ColHeader 8 4 3 2 8 2" xfId="34297"/>
    <cellStyle name="ColHeader 8 4 3 2 9" xfId="5971"/>
    <cellStyle name="ColHeader 8 4 3 2 9 2" xfId="34298"/>
    <cellStyle name="ColHeader 8 4 3 3" xfId="5972"/>
    <cellStyle name="ColHeader 8 4 3 3 10" xfId="5973"/>
    <cellStyle name="ColHeader 8 4 3 3 10 2" xfId="34300"/>
    <cellStyle name="ColHeader 8 4 3 3 11" xfId="34299"/>
    <cellStyle name="ColHeader 8 4 3 3 2" xfId="5974"/>
    <cellStyle name="ColHeader 8 4 3 3 2 2" xfId="34301"/>
    <cellStyle name="ColHeader 8 4 3 3 3" xfId="5975"/>
    <cellStyle name="ColHeader 8 4 3 3 3 2" xfId="34302"/>
    <cellStyle name="ColHeader 8 4 3 3 4" xfId="5976"/>
    <cellStyle name="ColHeader 8 4 3 3 4 2" xfId="34303"/>
    <cellStyle name="ColHeader 8 4 3 3 5" xfId="5977"/>
    <cellStyle name="ColHeader 8 4 3 3 5 2" xfId="34304"/>
    <cellStyle name="ColHeader 8 4 3 3 6" xfId="5978"/>
    <cellStyle name="ColHeader 8 4 3 3 6 2" xfId="34305"/>
    <cellStyle name="ColHeader 8 4 3 3 7" xfId="5979"/>
    <cellStyle name="ColHeader 8 4 3 3 7 2" xfId="34306"/>
    <cellStyle name="ColHeader 8 4 3 3 8" xfId="5980"/>
    <cellStyle name="ColHeader 8 4 3 3 8 2" xfId="34307"/>
    <cellStyle name="ColHeader 8 4 3 3 9" xfId="5981"/>
    <cellStyle name="ColHeader 8 4 3 3 9 2" xfId="34308"/>
    <cellStyle name="ColHeader 8 4 3 4" xfId="5982"/>
    <cellStyle name="ColHeader 8 4 3 4 2" xfId="34309"/>
    <cellStyle name="ColHeader 8 4 3 5" xfId="5983"/>
    <cellStyle name="ColHeader 8 4 3 5 2" xfId="34310"/>
    <cellStyle name="ColHeader 8 4 3 6" xfId="5984"/>
    <cellStyle name="ColHeader 8 4 3 6 2" xfId="34311"/>
    <cellStyle name="ColHeader 8 4 3 7" xfId="5985"/>
    <cellStyle name="ColHeader 8 4 3 7 2" xfId="34312"/>
    <cellStyle name="ColHeader 8 4 3 8" xfId="5986"/>
    <cellStyle name="ColHeader 8 4 3 8 2" xfId="34313"/>
    <cellStyle name="ColHeader 8 4 3 9" xfId="5987"/>
    <cellStyle name="ColHeader 8 4 3 9 2" xfId="34314"/>
    <cellStyle name="ColHeader 8 4 4" xfId="5988"/>
    <cellStyle name="ColHeader 8 4 4 10" xfId="5989"/>
    <cellStyle name="ColHeader 8 4 4 10 2" xfId="34316"/>
    <cellStyle name="ColHeader 8 4 4 11" xfId="34315"/>
    <cellStyle name="ColHeader 8 4 4 2" xfId="5990"/>
    <cellStyle name="ColHeader 8 4 4 2 2" xfId="34317"/>
    <cellStyle name="ColHeader 8 4 4 3" xfId="5991"/>
    <cellStyle name="ColHeader 8 4 4 3 2" xfId="34318"/>
    <cellStyle name="ColHeader 8 4 4 4" xfId="5992"/>
    <cellStyle name="ColHeader 8 4 4 4 2" xfId="34319"/>
    <cellStyle name="ColHeader 8 4 4 5" xfId="5993"/>
    <cellStyle name="ColHeader 8 4 4 5 2" xfId="34320"/>
    <cellStyle name="ColHeader 8 4 4 6" xfId="5994"/>
    <cellStyle name="ColHeader 8 4 4 6 2" xfId="34321"/>
    <cellStyle name="ColHeader 8 4 4 7" xfId="5995"/>
    <cellStyle name="ColHeader 8 4 4 7 2" xfId="34322"/>
    <cellStyle name="ColHeader 8 4 4 8" xfId="5996"/>
    <cellStyle name="ColHeader 8 4 4 8 2" xfId="34323"/>
    <cellStyle name="ColHeader 8 4 4 9" xfId="5997"/>
    <cellStyle name="ColHeader 8 4 4 9 2" xfId="34324"/>
    <cellStyle name="ColHeader 8 4 5" xfId="5998"/>
    <cellStyle name="ColHeader 8 4 5 10" xfId="5999"/>
    <cellStyle name="ColHeader 8 4 5 10 2" xfId="34326"/>
    <cellStyle name="ColHeader 8 4 5 11" xfId="34325"/>
    <cellStyle name="ColHeader 8 4 5 2" xfId="6000"/>
    <cellStyle name="ColHeader 8 4 5 2 2" xfId="34327"/>
    <cellStyle name="ColHeader 8 4 5 3" xfId="6001"/>
    <cellStyle name="ColHeader 8 4 5 3 2" xfId="34328"/>
    <cellStyle name="ColHeader 8 4 5 4" xfId="6002"/>
    <cellStyle name="ColHeader 8 4 5 4 2" xfId="34329"/>
    <cellStyle name="ColHeader 8 4 5 5" xfId="6003"/>
    <cellStyle name="ColHeader 8 4 5 5 2" xfId="34330"/>
    <cellStyle name="ColHeader 8 4 5 6" xfId="6004"/>
    <cellStyle name="ColHeader 8 4 5 6 2" xfId="34331"/>
    <cellStyle name="ColHeader 8 4 5 7" xfId="6005"/>
    <cellStyle name="ColHeader 8 4 5 7 2" xfId="34332"/>
    <cellStyle name="ColHeader 8 4 5 8" xfId="6006"/>
    <cellStyle name="ColHeader 8 4 5 8 2" xfId="34333"/>
    <cellStyle name="ColHeader 8 4 5 9" xfId="6007"/>
    <cellStyle name="ColHeader 8 4 5 9 2" xfId="34334"/>
    <cellStyle name="ColHeader 8 4 6" xfId="6008"/>
    <cellStyle name="ColHeader 8 4 6 2" xfId="34335"/>
    <cellStyle name="ColHeader 8 4 7" xfId="6009"/>
    <cellStyle name="ColHeader 8 4 7 2" xfId="34336"/>
    <cellStyle name="ColHeader 8 4 8" xfId="6010"/>
    <cellStyle name="ColHeader 8 4 8 2" xfId="34337"/>
    <cellStyle name="ColHeader 8 4 9" xfId="6011"/>
    <cellStyle name="ColHeader 8 4 9 2" xfId="34338"/>
    <cellStyle name="ColHeader 8 5" xfId="6012"/>
    <cellStyle name="ColHeader 8 5 10" xfId="6013"/>
    <cellStyle name="ColHeader 8 5 10 2" xfId="34340"/>
    <cellStyle name="ColHeader 8 5 11" xfId="6014"/>
    <cellStyle name="ColHeader 8 5 11 2" xfId="34341"/>
    <cellStyle name="ColHeader 8 5 12" xfId="6015"/>
    <cellStyle name="ColHeader 8 5 12 2" xfId="34342"/>
    <cellStyle name="ColHeader 8 5 13" xfId="6016"/>
    <cellStyle name="ColHeader 8 5 13 2" xfId="34343"/>
    <cellStyle name="ColHeader 8 5 14" xfId="6017"/>
    <cellStyle name="ColHeader 8 5 14 2" xfId="34344"/>
    <cellStyle name="ColHeader 8 5 15" xfId="34339"/>
    <cellStyle name="ColHeader 8 5 2" xfId="6018"/>
    <cellStyle name="ColHeader 8 5 2 10" xfId="6019"/>
    <cellStyle name="ColHeader 8 5 2 10 2" xfId="34346"/>
    <cellStyle name="ColHeader 8 5 2 11" xfId="34345"/>
    <cellStyle name="ColHeader 8 5 2 2" xfId="6020"/>
    <cellStyle name="ColHeader 8 5 2 2 10" xfId="6021"/>
    <cellStyle name="ColHeader 8 5 2 2 10 2" xfId="34348"/>
    <cellStyle name="ColHeader 8 5 2 2 11" xfId="34347"/>
    <cellStyle name="ColHeader 8 5 2 2 2" xfId="6022"/>
    <cellStyle name="ColHeader 8 5 2 2 2 2" xfId="34349"/>
    <cellStyle name="ColHeader 8 5 2 2 3" xfId="6023"/>
    <cellStyle name="ColHeader 8 5 2 2 3 2" xfId="34350"/>
    <cellStyle name="ColHeader 8 5 2 2 4" xfId="6024"/>
    <cellStyle name="ColHeader 8 5 2 2 4 2" xfId="34351"/>
    <cellStyle name="ColHeader 8 5 2 2 5" xfId="6025"/>
    <cellStyle name="ColHeader 8 5 2 2 5 2" xfId="34352"/>
    <cellStyle name="ColHeader 8 5 2 2 6" xfId="6026"/>
    <cellStyle name="ColHeader 8 5 2 2 6 2" xfId="34353"/>
    <cellStyle name="ColHeader 8 5 2 2 7" xfId="6027"/>
    <cellStyle name="ColHeader 8 5 2 2 7 2" xfId="34354"/>
    <cellStyle name="ColHeader 8 5 2 2 8" xfId="6028"/>
    <cellStyle name="ColHeader 8 5 2 2 8 2" xfId="34355"/>
    <cellStyle name="ColHeader 8 5 2 2 9" xfId="6029"/>
    <cellStyle name="ColHeader 8 5 2 2 9 2" xfId="34356"/>
    <cellStyle name="ColHeader 8 5 2 3" xfId="6030"/>
    <cellStyle name="ColHeader 8 5 2 3 10" xfId="6031"/>
    <cellStyle name="ColHeader 8 5 2 3 10 2" xfId="34358"/>
    <cellStyle name="ColHeader 8 5 2 3 11" xfId="34357"/>
    <cellStyle name="ColHeader 8 5 2 3 2" xfId="6032"/>
    <cellStyle name="ColHeader 8 5 2 3 2 2" xfId="34359"/>
    <cellStyle name="ColHeader 8 5 2 3 3" xfId="6033"/>
    <cellStyle name="ColHeader 8 5 2 3 3 2" xfId="34360"/>
    <cellStyle name="ColHeader 8 5 2 3 4" xfId="6034"/>
    <cellStyle name="ColHeader 8 5 2 3 4 2" xfId="34361"/>
    <cellStyle name="ColHeader 8 5 2 3 5" xfId="6035"/>
    <cellStyle name="ColHeader 8 5 2 3 5 2" xfId="34362"/>
    <cellStyle name="ColHeader 8 5 2 3 6" xfId="6036"/>
    <cellStyle name="ColHeader 8 5 2 3 6 2" xfId="34363"/>
    <cellStyle name="ColHeader 8 5 2 3 7" xfId="6037"/>
    <cellStyle name="ColHeader 8 5 2 3 7 2" xfId="34364"/>
    <cellStyle name="ColHeader 8 5 2 3 8" xfId="6038"/>
    <cellStyle name="ColHeader 8 5 2 3 8 2" xfId="34365"/>
    <cellStyle name="ColHeader 8 5 2 3 9" xfId="6039"/>
    <cellStyle name="ColHeader 8 5 2 3 9 2" xfId="34366"/>
    <cellStyle name="ColHeader 8 5 2 4" xfId="6040"/>
    <cellStyle name="ColHeader 8 5 2 4 2" xfId="34367"/>
    <cellStyle name="ColHeader 8 5 2 5" xfId="6041"/>
    <cellStyle name="ColHeader 8 5 2 5 2" xfId="34368"/>
    <cellStyle name="ColHeader 8 5 2 6" xfId="6042"/>
    <cellStyle name="ColHeader 8 5 2 6 2" xfId="34369"/>
    <cellStyle name="ColHeader 8 5 2 7" xfId="6043"/>
    <cellStyle name="ColHeader 8 5 2 7 2" xfId="34370"/>
    <cellStyle name="ColHeader 8 5 2 8" xfId="6044"/>
    <cellStyle name="ColHeader 8 5 2 8 2" xfId="34371"/>
    <cellStyle name="ColHeader 8 5 2 9" xfId="6045"/>
    <cellStyle name="ColHeader 8 5 2 9 2" xfId="34372"/>
    <cellStyle name="ColHeader 8 5 3" xfId="6046"/>
    <cellStyle name="ColHeader 8 5 3 10" xfId="6047"/>
    <cellStyle name="ColHeader 8 5 3 10 2" xfId="34374"/>
    <cellStyle name="ColHeader 8 5 3 11" xfId="34373"/>
    <cellStyle name="ColHeader 8 5 3 2" xfId="6048"/>
    <cellStyle name="ColHeader 8 5 3 2 10" xfId="6049"/>
    <cellStyle name="ColHeader 8 5 3 2 10 2" xfId="34376"/>
    <cellStyle name="ColHeader 8 5 3 2 11" xfId="34375"/>
    <cellStyle name="ColHeader 8 5 3 2 2" xfId="6050"/>
    <cellStyle name="ColHeader 8 5 3 2 2 2" xfId="34377"/>
    <cellStyle name="ColHeader 8 5 3 2 3" xfId="6051"/>
    <cellStyle name="ColHeader 8 5 3 2 3 2" xfId="34378"/>
    <cellStyle name="ColHeader 8 5 3 2 4" xfId="6052"/>
    <cellStyle name="ColHeader 8 5 3 2 4 2" xfId="34379"/>
    <cellStyle name="ColHeader 8 5 3 2 5" xfId="6053"/>
    <cellStyle name="ColHeader 8 5 3 2 5 2" xfId="34380"/>
    <cellStyle name="ColHeader 8 5 3 2 6" xfId="6054"/>
    <cellStyle name="ColHeader 8 5 3 2 6 2" xfId="34381"/>
    <cellStyle name="ColHeader 8 5 3 2 7" xfId="6055"/>
    <cellStyle name="ColHeader 8 5 3 2 7 2" xfId="34382"/>
    <cellStyle name="ColHeader 8 5 3 2 8" xfId="6056"/>
    <cellStyle name="ColHeader 8 5 3 2 8 2" xfId="34383"/>
    <cellStyle name="ColHeader 8 5 3 2 9" xfId="6057"/>
    <cellStyle name="ColHeader 8 5 3 2 9 2" xfId="34384"/>
    <cellStyle name="ColHeader 8 5 3 3" xfId="6058"/>
    <cellStyle name="ColHeader 8 5 3 3 10" xfId="6059"/>
    <cellStyle name="ColHeader 8 5 3 3 10 2" xfId="34386"/>
    <cellStyle name="ColHeader 8 5 3 3 11" xfId="34385"/>
    <cellStyle name="ColHeader 8 5 3 3 2" xfId="6060"/>
    <cellStyle name="ColHeader 8 5 3 3 2 2" xfId="34387"/>
    <cellStyle name="ColHeader 8 5 3 3 3" xfId="6061"/>
    <cellStyle name="ColHeader 8 5 3 3 3 2" xfId="34388"/>
    <cellStyle name="ColHeader 8 5 3 3 4" xfId="6062"/>
    <cellStyle name="ColHeader 8 5 3 3 4 2" xfId="34389"/>
    <cellStyle name="ColHeader 8 5 3 3 5" xfId="6063"/>
    <cellStyle name="ColHeader 8 5 3 3 5 2" xfId="34390"/>
    <cellStyle name="ColHeader 8 5 3 3 6" xfId="6064"/>
    <cellStyle name="ColHeader 8 5 3 3 6 2" xfId="34391"/>
    <cellStyle name="ColHeader 8 5 3 3 7" xfId="6065"/>
    <cellStyle name="ColHeader 8 5 3 3 7 2" xfId="34392"/>
    <cellStyle name="ColHeader 8 5 3 3 8" xfId="6066"/>
    <cellStyle name="ColHeader 8 5 3 3 8 2" xfId="34393"/>
    <cellStyle name="ColHeader 8 5 3 3 9" xfId="6067"/>
    <cellStyle name="ColHeader 8 5 3 3 9 2" xfId="34394"/>
    <cellStyle name="ColHeader 8 5 3 4" xfId="6068"/>
    <cellStyle name="ColHeader 8 5 3 4 2" xfId="34395"/>
    <cellStyle name="ColHeader 8 5 3 5" xfId="6069"/>
    <cellStyle name="ColHeader 8 5 3 5 2" xfId="34396"/>
    <cellStyle name="ColHeader 8 5 3 6" xfId="6070"/>
    <cellStyle name="ColHeader 8 5 3 6 2" xfId="34397"/>
    <cellStyle name="ColHeader 8 5 3 7" xfId="6071"/>
    <cellStyle name="ColHeader 8 5 3 7 2" xfId="34398"/>
    <cellStyle name="ColHeader 8 5 3 8" xfId="6072"/>
    <cellStyle name="ColHeader 8 5 3 8 2" xfId="34399"/>
    <cellStyle name="ColHeader 8 5 3 9" xfId="6073"/>
    <cellStyle name="ColHeader 8 5 3 9 2" xfId="34400"/>
    <cellStyle name="ColHeader 8 5 4" xfId="6074"/>
    <cellStyle name="ColHeader 8 5 4 10" xfId="6075"/>
    <cellStyle name="ColHeader 8 5 4 10 2" xfId="34402"/>
    <cellStyle name="ColHeader 8 5 4 11" xfId="34401"/>
    <cellStyle name="ColHeader 8 5 4 2" xfId="6076"/>
    <cellStyle name="ColHeader 8 5 4 2 2" xfId="34403"/>
    <cellStyle name="ColHeader 8 5 4 3" xfId="6077"/>
    <cellStyle name="ColHeader 8 5 4 3 2" xfId="34404"/>
    <cellStyle name="ColHeader 8 5 4 4" xfId="6078"/>
    <cellStyle name="ColHeader 8 5 4 4 2" xfId="34405"/>
    <cellStyle name="ColHeader 8 5 4 5" xfId="6079"/>
    <cellStyle name="ColHeader 8 5 4 5 2" xfId="34406"/>
    <cellStyle name="ColHeader 8 5 4 6" xfId="6080"/>
    <cellStyle name="ColHeader 8 5 4 6 2" xfId="34407"/>
    <cellStyle name="ColHeader 8 5 4 7" xfId="6081"/>
    <cellStyle name="ColHeader 8 5 4 7 2" xfId="34408"/>
    <cellStyle name="ColHeader 8 5 4 8" xfId="6082"/>
    <cellStyle name="ColHeader 8 5 4 8 2" xfId="34409"/>
    <cellStyle name="ColHeader 8 5 4 9" xfId="6083"/>
    <cellStyle name="ColHeader 8 5 4 9 2" xfId="34410"/>
    <cellStyle name="ColHeader 8 5 5" xfId="6084"/>
    <cellStyle name="ColHeader 8 5 5 10" xfId="6085"/>
    <cellStyle name="ColHeader 8 5 5 10 2" xfId="34412"/>
    <cellStyle name="ColHeader 8 5 5 11" xfId="34411"/>
    <cellStyle name="ColHeader 8 5 5 2" xfId="6086"/>
    <cellStyle name="ColHeader 8 5 5 2 2" xfId="34413"/>
    <cellStyle name="ColHeader 8 5 5 3" xfId="6087"/>
    <cellStyle name="ColHeader 8 5 5 3 2" xfId="34414"/>
    <cellStyle name="ColHeader 8 5 5 4" xfId="6088"/>
    <cellStyle name="ColHeader 8 5 5 4 2" xfId="34415"/>
    <cellStyle name="ColHeader 8 5 5 5" xfId="6089"/>
    <cellStyle name="ColHeader 8 5 5 5 2" xfId="34416"/>
    <cellStyle name="ColHeader 8 5 5 6" xfId="6090"/>
    <cellStyle name="ColHeader 8 5 5 6 2" xfId="34417"/>
    <cellStyle name="ColHeader 8 5 5 7" xfId="6091"/>
    <cellStyle name="ColHeader 8 5 5 7 2" xfId="34418"/>
    <cellStyle name="ColHeader 8 5 5 8" xfId="6092"/>
    <cellStyle name="ColHeader 8 5 5 8 2" xfId="34419"/>
    <cellStyle name="ColHeader 8 5 5 9" xfId="6093"/>
    <cellStyle name="ColHeader 8 5 5 9 2" xfId="34420"/>
    <cellStyle name="ColHeader 8 5 6" xfId="6094"/>
    <cellStyle name="ColHeader 8 5 6 2" xfId="34421"/>
    <cellStyle name="ColHeader 8 5 7" xfId="6095"/>
    <cellStyle name="ColHeader 8 5 7 2" xfId="34422"/>
    <cellStyle name="ColHeader 8 5 8" xfId="6096"/>
    <cellStyle name="ColHeader 8 5 8 2" xfId="34423"/>
    <cellStyle name="ColHeader 8 5 9" xfId="6097"/>
    <cellStyle name="ColHeader 8 5 9 2" xfId="34424"/>
    <cellStyle name="ColHeader 8 6" xfId="6098"/>
    <cellStyle name="ColHeader 8 6 10" xfId="6099"/>
    <cellStyle name="ColHeader 8 6 10 2" xfId="34426"/>
    <cellStyle name="ColHeader 8 6 11" xfId="34425"/>
    <cellStyle name="ColHeader 8 6 2" xfId="6100"/>
    <cellStyle name="ColHeader 8 6 2 10" xfId="6101"/>
    <cellStyle name="ColHeader 8 6 2 10 2" xfId="34428"/>
    <cellStyle name="ColHeader 8 6 2 11" xfId="34427"/>
    <cellStyle name="ColHeader 8 6 2 2" xfId="6102"/>
    <cellStyle name="ColHeader 8 6 2 2 2" xfId="34429"/>
    <cellStyle name="ColHeader 8 6 2 3" xfId="6103"/>
    <cellStyle name="ColHeader 8 6 2 3 2" xfId="34430"/>
    <cellStyle name="ColHeader 8 6 2 4" xfId="6104"/>
    <cellStyle name="ColHeader 8 6 2 4 2" xfId="34431"/>
    <cellStyle name="ColHeader 8 6 2 5" xfId="6105"/>
    <cellStyle name="ColHeader 8 6 2 5 2" xfId="34432"/>
    <cellStyle name="ColHeader 8 6 2 6" xfId="6106"/>
    <cellStyle name="ColHeader 8 6 2 6 2" xfId="34433"/>
    <cellStyle name="ColHeader 8 6 2 7" xfId="6107"/>
    <cellStyle name="ColHeader 8 6 2 7 2" xfId="34434"/>
    <cellStyle name="ColHeader 8 6 2 8" xfId="6108"/>
    <cellStyle name="ColHeader 8 6 2 8 2" xfId="34435"/>
    <cellStyle name="ColHeader 8 6 2 9" xfId="6109"/>
    <cellStyle name="ColHeader 8 6 2 9 2" xfId="34436"/>
    <cellStyle name="ColHeader 8 6 3" xfId="6110"/>
    <cellStyle name="ColHeader 8 6 3 10" xfId="6111"/>
    <cellStyle name="ColHeader 8 6 3 10 2" xfId="34438"/>
    <cellStyle name="ColHeader 8 6 3 11" xfId="34437"/>
    <cellStyle name="ColHeader 8 6 3 2" xfId="6112"/>
    <cellStyle name="ColHeader 8 6 3 2 2" xfId="34439"/>
    <cellStyle name="ColHeader 8 6 3 3" xfId="6113"/>
    <cellStyle name="ColHeader 8 6 3 3 2" xfId="34440"/>
    <cellStyle name="ColHeader 8 6 3 4" xfId="6114"/>
    <cellStyle name="ColHeader 8 6 3 4 2" xfId="34441"/>
    <cellStyle name="ColHeader 8 6 3 5" xfId="6115"/>
    <cellStyle name="ColHeader 8 6 3 5 2" xfId="34442"/>
    <cellStyle name="ColHeader 8 6 3 6" xfId="6116"/>
    <cellStyle name="ColHeader 8 6 3 6 2" xfId="34443"/>
    <cellStyle name="ColHeader 8 6 3 7" xfId="6117"/>
    <cellStyle name="ColHeader 8 6 3 7 2" xfId="34444"/>
    <cellStyle name="ColHeader 8 6 3 8" xfId="6118"/>
    <cellStyle name="ColHeader 8 6 3 8 2" xfId="34445"/>
    <cellStyle name="ColHeader 8 6 3 9" xfId="6119"/>
    <cellStyle name="ColHeader 8 6 3 9 2" xfId="34446"/>
    <cellStyle name="ColHeader 8 6 4" xfId="6120"/>
    <cellStyle name="ColHeader 8 6 4 2" xfId="34447"/>
    <cellStyle name="ColHeader 8 6 5" xfId="6121"/>
    <cellStyle name="ColHeader 8 6 5 2" xfId="34448"/>
    <cellStyle name="ColHeader 8 6 6" xfId="6122"/>
    <cellStyle name="ColHeader 8 6 6 2" xfId="34449"/>
    <cellStyle name="ColHeader 8 6 7" xfId="6123"/>
    <cellStyle name="ColHeader 8 6 7 2" xfId="34450"/>
    <cellStyle name="ColHeader 8 6 8" xfId="6124"/>
    <cellStyle name="ColHeader 8 6 8 2" xfId="34451"/>
    <cellStyle name="ColHeader 8 6 9" xfId="6125"/>
    <cellStyle name="ColHeader 8 6 9 2" xfId="34452"/>
    <cellStyle name="ColHeader 8 7" xfId="6126"/>
    <cellStyle name="ColHeader 8 7 10" xfId="6127"/>
    <cellStyle name="ColHeader 8 7 10 2" xfId="34454"/>
    <cellStyle name="ColHeader 8 7 11" xfId="34453"/>
    <cellStyle name="ColHeader 8 7 2" xfId="6128"/>
    <cellStyle name="ColHeader 8 7 2 10" xfId="6129"/>
    <cellStyle name="ColHeader 8 7 2 10 2" xfId="34456"/>
    <cellStyle name="ColHeader 8 7 2 11" xfId="34455"/>
    <cellStyle name="ColHeader 8 7 2 2" xfId="6130"/>
    <cellStyle name="ColHeader 8 7 2 2 2" xfId="34457"/>
    <cellStyle name="ColHeader 8 7 2 3" xfId="6131"/>
    <cellStyle name="ColHeader 8 7 2 3 2" xfId="34458"/>
    <cellStyle name="ColHeader 8 7 2 4" xfId="6132"/>
    <cellStyle name="ColHeader 8 7 2 4 2" xfId="34459"/>
    <cellStyle name="ColHeader 8 7 2 5" xfId="6133"/>
    <cellStyle name="ColHeader 8 7 2 5 2" xfId="34460"/>
    <cellStyle name="ColHeader 8 7 2 6" xfId="6134"/>
    <cellStyle name="ColHeader 8 7 2 6 2" xfId="34461"/>
    <cellStyle name="ColHeader 8 7 2 7" xfId="6135"/>
    <cellStyle name="ColHeader 8 7 2 7 2" xfId="34462"/>
    <cellStyle name="ColHeader 8 7 2 8" xfId="6136"/>
    <cellStyle name="ColHeader 8 7 2 8 2" xfId="34463"/>
    <cellStyle name="ColHeader 8 7 2 9" xfId="6137"/>
    <cellStyle name="ColHeader 8 7 2 9 2" xfId="34464"/>
    <cellStyle name="ColHeader 8 7 3" xfId="6138"/>
    <cellStyle name="ColHeader 8 7 3 10" xfId="6139"/>
    <cellStyle name="ColHeader 8 7 3 10 2" xfId="34466"/>
    <cellStyle name="ColHeader 8 7 3 11" xfId="34465"/>
    <cellStyle name="ColHeader 8 7 3 2" xfId="6140"/>
    <cellStyle name="ColHeader 8 7 3 2 2" xfId="34467"/>
    <cellStyle name="ColHeader 8 7 3 3" xfId="6141"/>
    <cellStyle name="ColHeader 8 7 3 3 2" xfId="34468"/>
    <cellStyle name="ColHeader 8 7 3 4" xfId="6142"/>
    <cellStyle name="ColHeader 8 7 3 4 2" xfId="34469"/>
    <cellStyle name="ColHeader 8 7 3 5" xfId="6143"/>
    <cellStyle name="ColHeader 8 7 3 5 2" xfId="34470"/>
    <cellStyle name="ColHeader 8 7 3 6" xfId="6144"/>
    <cellStyle name="ColHeader 8 7 3 6 2" xfId="34471"/>
    <cellStyle name="ColHeader 8 7 3 7" xfId="6145"/>
    <cellStyle name="ColHeader 8 7 3 7 2" xfId="34472"/>
    <cellStyle name="ColHeader 8 7 3 8" xfId="6146"/>
    <cellStyle name="ColHeader 8 7 3 8 2" xfId="34473"/>
    <cellStyle name="ColHeader 8 7 3 9" xfId="6147"/>
    <cellStyle name="ColHeader 8 7 3 9 2" xfId="34474"/>
    <cellStyle name="ColHeader 8 7 4" xfId="6148"/>
    <cellStyle name="ColHeader 8 7 4 2" xfId="34475"/>
    <cellStyle name="ColHeader 8 7 5" xfId="6149"/>
    <cellStyle name="ColHeader 8 7 5 2" xfId="34476"/>
    <cellStyle name="ColHeader 8 7 6" xfId="6150"/>
    <cellStyle name="ColHeader 8 7 6 2" xfId="34477"/>
    <cellStyle name="ColHeader 8 7 7" xfId="6151"/>
    <cellStyle name="ColHeader 8 7 7 2" xfId="34478"/>
    <cellStyle name="ColHeader 8 7 8" xfId="6152"/>
    <cellStyle name="ColHeader 8 7 8 2" xfId="34479"/>
    <cellStyle name="ColHeader 8 7 9" xfId="6153"/>
    <cellStyle name="ColHeader 8 7 9 2" xfId="34480"/>
    <cellStyle name="ColHeader 8 8" xfId="6154"/>
    <cellStyle name="ColHeader 8 8 10" xfId="6155"/>
    <cellStyle name="ColHeader 8 8 10 2" xfId="34482"/>
    <cellStyle name="ColHeader 8 8 11" xfId="34481"/>
    <cellStyle name="ColHeader 8 8 2" xfId="6156"/>
    <cellStyle name="ColHeader 8 8 2 2" xfId="34483"/>
    <cellStyle name="ColHeader 8 8 3" xfId="6157"/>
    <cellStyle name="ColHeader 8 8 3 2" xfId="34484"/>
    <cellStyle name="ColHeader 8 8 4" xfId="6158"/>
    <cellStyle name="ColHeader 8 8 4 2" xfId="34485"/>
    <cellStyle name="ColHeader 8 8 5" xfId="6159"/>
    <cellStyle name="ColHeader 8 8 5 2" xfId="34486"/>
    <cellStyle name="ColHeader 8 8 6" xfId="6160"/>
    <cellStyle name="ColHeader 8 8 6 2" xfId="34487"/>
    <cellStyle name="ColHeader 8 8 7" xfId="6161"/>
    <cellStyle name="ColHeader 8 8 7 2" xfId="34488"/>
    <cellStyle name="ColHeader 8 8 8" xfId="6162"/>
    <cellStyle name="ColHeader 8 8 8 2" xfId="34489"/>
    <cellStyle name="ColHeader 8 8 9" xfId="6163"/>
    <cellStyle name="ColHeader 8 8 9 2" xfId="34490"/>
    <cellStyle name="ColHeader 8 9" xfId="6164"/>
    <cellStyle name="ColHeader 8 9 10" xfId="6165"/>
    <cellStyle name="ColHeader 8 9 10 2" xfId="34492"/>
    <cellStyle name="ColHeader 8 9 11" xfId="34491"/>
    <cellStyle name="ColHeader 8 9 2" xfId="6166"/>
    <cellStyle name="ColHeader 8 9 2 2" xfId="34493"/>
    <cellStyle name="ColHeader 8 9 3" xfId="6167"/>
    <cellStyle name="ColHeader 8 9 3 2" xfId="34494"/>
    <cellStyle name="ColHeader 8 9 4" xfId="6168"/>
    <cellStyle name="ColHeader 8 9 4 2" xfId="34495"/>
    <cellStyle name="ColHeader 8 9 5" xfId="6169"/>
    <cellStyle name="ColHeader 8 9 5 2" xfId="34496"/>
    <cellStyle name="ColHeader 8 9 6" xfId="6170"/>
    <cellStyle name="ColHeader 8 9 6 2" xfId="34497"/>
    <cellStyle name="ColHeader 8 9 7" xfId="6171"/>
    <cellStyle name="ColHeader 8 9 7 2" xfId="34498"/>
    <cellStyle name="ColHeader 8 9 8" xfId="6172"/>
    <cellStyle name="ColHeader 8 9 8 2" xfId="34499"/>
    <cellStyle name="ColHeader 8 9 9" xfId="6173"/>
    <cellStyle name="ColHeader 8 9 9 2" xfId="34500"/>
    <cellStyle name="ColHeader 9" xfId="464"/>
    <cellStyle name="ColHeader 9 10" xfId="6174"/>
    <cellStyle name="ColHeader 9 10 2" xfId="34501"/>
    <cellStyle name="ColHeader 9 11" xfId="6175"/>
    <cellStyle name="ColHeader 9 11 2" xfId="34502"/>
    <cellStyle name="ColHeader 9 12" xfId="6176"/>
    <cellStyle name="ColHeader 9 12 2" xfId="34503"/>
    <cellStyle name="ColHeader 9 13" xfId="6177"/>
    <cellStyle name="ColHeader 9 13 2" xfId="34504"/>
    <cellStyle name="ColHeader 9 14" xfId="6178"/>
    <cellStyle name="ColHeader 9 14 2" xfId="34505"/>
    <cellStyle name="ColHeader 9 15" xfId="6179"/>
    <cellStyle name="ColHeader 9 15 2" xfId="34506"/>
    <cellStyle name="ColHeader 9 16" xfId="6180"/>
    <cellStyle name="ColHeader 9 16 2" xfId="34507"/>
    <cellStyle name="ColHeader 9 17" xfId="6181"/>
    <cellStyle name="ColHeader 9 17 2" xfId="34508"/>
    <cellStyle name="ColHeader 9 18" xfId="6182"/>
    <cellStyle name="ColHeader 9 18 2" xfId="34509"/>
    <cellStyle name="ColHeader 9 19" xfId="28805"/>
    <cellStyle name="ColHeader 9 2" xfId="748"/>
    <cellStyle name="ColHeader 9 2 10" xfId="6183"/>
    <cellStyle name="ColHeader 9 2 10 2" xfId="34510"/>
    <cellStyle name="ColHeader 9 2 11" xfId="6184"/>
    <cellStyle name="ColHeader 9 2 11 2" xfId="34511"/>
    <cellStyle name="ColHeader 9 2 12" xfId="6185"/>
    <cellStyle name="ColHeader 9 2 12 2" xfId="34512"/>
    <cellStyle name="ColHeader 9 2 13" xfId="6186"/>
    <cellStyle name="ColHeader 9 2 13 2" xfId="34513"/>
    <cellStyle name="ColHeader 9 2 14" xfId="6187"/>
    <cellStyle name="ColHeader 9 2 14 2" xfId="34514"/>
    <cellStyle name="ColHeader 9 2 15" xfId="29079"/>
    <cellStyle name="ColHeader 9 2 2" xfId="6188"/>
    <cellStyle name="ColHeader 9 2 2 10" xfId="6189"/>
    <cellStyle name="ColHeader 9 2 2 10 2" xfId="34516"/>
    <cellStyle name="ColHeader 9 2 2 11" xfId="34515"/>
    <cellStyle name="ColHeader 9 2 2 2" xfId="6190"/>
    <cellStyle name="ColHeader 9 2 2 2 10" xfId="6191"/>
    <cellStyle name="ColHeader 9 2 2 2 10 2" xfId="34518"/>
    <cellStyle name="ColHeader 9 2 2 2 11" xfId="34517"/>
    <cellStyle name="ColHeader 9 2 2 2 2" xfId="6192"/>
    <cellStyle name="ColHeader 9 2 2 2 2 2" xfId="34519"/>
    <cellStyle name="ColHeader 9 2 2 2 3" xfId="6193"/>
    <cellStyle name="ColHeader 9 2 2 2 3 2" xfId="34520"/>
    <cellStyle name="ColHeader 9 2 2 2 4" xfId="6194"/>
    <cellStyle name="ColHeader 9 2 2 2 4 2" xfId="34521"/>
    <cellStyle name="ColHeader 9 2 2 2 5" xfId="6195"/>
    <cellStyle name="ColHeader 9 2 2 2 5 2" xfId="34522"/>
    <cellStyle name="ColHeader 9 2 2 2 6" xfId="6196"/>
    <cellStyle name="ColHeader 9 2 2 2 6 2" xfId="34523"/>
    <cellStyle name="ColHeader 9 2 2 2 7" xfId="6197"/>
    <cellStyle name="ColHeader 9 2 2 2 7 2" xfId="34524"/>
    <cellStyle name="ColHeader 9 2 2 2 8" xfId="6198"/>
    <cellStyle name="ColHeader 9 2 2 2 8 2" xfId="34525"/>
    <cellStyle name="ColHeader 9 2 2 2 9" xfId="6199"/>
    <cellStyle name="ColHeader 9 2 2 2 9 2" xfId="34526"/>
    <cellStyle name="ColHeader 9 2 2 3" xfId="6200"/>
    <cellStyle name="ColHeader 9 2 2 3 10" xfId="6201"/>
    <cellStyle name="ColHeader 9 2 2 3 10 2" xfId="34528"/>
    <cellStyle name="ColHeader 9 2 2 3 11" xfId="34527"/>
    <cellStyle name="ColHeader 9 2 2 3 2" xfId="6202"/>
    <cellStyle name="ColHeader 9 2 2 3 2 2" xfId="34529"/>
    <cellStyle name="ColHeader 9 2 2 3 3" xfId="6203"/>
    <cellStyle name="ColHeader 9 2 2 3 3 2" xfId="34530"/>
    <cellStyle name="ColHeader 9 2 2 3 4" xfId="6204"/>
    <cellStyle name="ColHeader 9 2 2 3 4 2" xfId="34531"/>
    <cellStyle name="ColHeader 9 2 2 3 5" xfId="6205"/>
    <cellStyle name="ColHeader 9 2 2 3 5 2" xfId="34532"/>
    <cellStyle name="ColHeader 9 2 2 3 6" xfId="6206"/>
    <cellStyle name="ColHeader 9 2 2 3 6 2" xfId="34533"/>
    <cellStyle name="ColHeader 9 2 2 3 7" xfId="6207"/>
    <cellStyle name="ColHeader 9 2 2 3 7 2" xfId="34534"/>
    <cellStyle name="ColHeader 9 2 2 3 8" xfId="6208"/>
    <cellStyle name="ColHeader 9 2 2 3 8 2" xfId="34535"/>
    <cellStyle name="ColHeader 9 2 2 3 9" xfId="6209"/>
    <cellStyle name="ColHeader 9 2 2 3 9 2" xfId="34536"/>
    <cellStyle name="ColHeader 9 2 2 4" xfId="6210"/>
    <cellStyle name="ColHeader 9 2 2 4 2" xfId="34537"/>
    <cellStyle name="ColHeader 9 2 2 5" xfId="6211"/>
    <cellStyle name="ColHeader 9 2 2 5 2" xfId="34538"/>
    <cellStyle name="ColHeader 9 2 2 6" xfId="6212"/>
    <cellStyle name="ColHeader 9 2 2 6 2" xfId="34539"/>
    <cellStyle name="ColHeader 9 2 2 7" xfId="6213"/>
    <cellStyle name="ColHeader 9 2 2 7 2" xfId="34540"/>
    <cellStyle name="ColHeader 9 2 2 8" xfId="6214"/>
    <cellStyle name="ColHeader 9 2 2 8 2" xfId="34541"/>
    <cellStyle name="ColHeader 9 2 2 9" xfId="6215"/>
    <cellStyle name="ColHeader 9 2 2 9 2" xfId="34542"/>
    <cellStyle name="ColHeader 9 2 3" xfId="6216"/>
    <cellStyle name="ColHeader 9 2 3 10" xfId="6217"/>
    <cellStyle name="ColHeader 9 2 3 10 2" xfId="34544"/>
    <cellStyle name="ColHeader 9 2 3 11" xfId="34543"/>
    <cellStyle name="ColHeader 9 2 3 2" xfId="6218"/>
    <cellStyle name="ColHeader 9 2 3 2 10" xfId="6219"/>
    <cellStyle name="ColHeader 9 2 3 2 10 2" xfId="34546"/>
    <cellStyle name="ColHeader 9 2 3 2 11" xfId="34545"/>
    <cellStyle name="ColHeader 9 2 3 2 2" xfId="6220"/>
    <cellStyle name="ColHeader 9 2 3 2 2 2" xfId="34547"/>
    <cellStyle name="ColHeader 9 2 3 2 3" xfId="6221"/>
    <cellStyle name="ColHeader 9 2 3 2 3 2" xfId="34548"/>
    <cellStyle name="ColHeader 9 2 3 2 4" xfId="6222"/>
    <cellStyle name="ColHeader 9 2 3 2 4 2" xfId="34549"/>
    <cellStyle name="ColHeader 9 2 3 2 5" xfId="6223"/>
    <cellStyle name="ColHeader 9 2 3 2 5 2" xfId="34550"/>
    <cellStyle name="ColHeader 9 2 3 2 6" xfId="6224"/>
    <cellStyle name="ColHeader 9 2 3 2 6 2" xfId="34551"/>
    <cellStyle name="ColHeader 9 2 3 2 7" xfId="6225"/>
    <cellStyle name="ColHeader 9 2 3 2 7 2" xfId="34552"/>
    <cellStyle name="ColHeader 9 2 3 2 8" xfId="6226"/>
    <cellStyle name="ColHeader 9 2 3 2 8 2" xfId="34553"/>
    <cellStyle name="ColHeader 9 2 3 2 9" xfId="6227"/>
    <cellStyle name="ColHeader 9 2 3 2 9 2" xfId="34554"/>
    <cellStyle name="ColHeader 9 2 3 3" xfId="6228"/>
    <cellStyle name="ColHeader 9 2 3 3 10" xfId="6229"/>
    <cellStyle name="ColHeader 9 2 3 3 10 2" xfId="34556"/>
    <cellStyle name="ColHeader 9 2 3 3 11" xfId="34555"/>
    <cellStyle name="ColHeader 9 2 3 3 2" xfId="6230"/>
    <cellStyle name="ColHeader 9 2 3 3 2 2" xfId="34557"/>
    <cellStyle name="ColHeader 9 2 3 3 3" xfId="6231"/>
    <cellStyle name="ColHeader 9 2 3 3 3 2" xfId="34558"/>
    <cellStyle name="ColHeader 9 2 3 3 4" xfId="6232"/>
    <cellStyle name="ColHeader 9 2 3 3 4 2" xfId="34559"/>
    <cellStyle name="ColHeader 9 2 3 3 5" xfId="6233"/>
    <cellStyle name="ColHeader 9 2 3 3 5 2" xfId="34560"/>
    <cellStyle name="ColHeader 9 2 3 3 6" xfId="6234"/>
    <cellStyle name="ColHeader 9 2 3 3 6 2" xfId="34561"/>
    <cellStyle name="ColHeader 9 2 3 3 7" xfId="6235"/>
    <cellStyle name="ColHeader 9 2 3 3 7 2" xfId="34562"/>
    <cellStyle name="ColHeader 9 2 3 3 8" xfId="6236"/>
    <cellStyle name="ColHeader 9 2 3 3 8 2" xfId="34563"/>
    <cellStyle name="ColHeader 9 2 3 3 9" xfId="6237"/>
    <cellStyle name="ColHeader 9 2 3 3 9 2" xfId="34564"/>
    <cellStyle name="ColHeader 9 2 3 4" xfId="6238"/>
    <cellStyle name="ColHeader 9 2 3 4 2" xfId="34565"/>
    <cellStyle name="ColHeader 9 2 3 5" xfId="6239"/>
    <cellStyle name="ColHeader 9 2 3 5 2" xfId="34566"/>
    <cellStyle name="ColHeader 9 2 3 6" xfId="6240"/>
    <cellStyle name="ColHeader 9 2 3 6 2" xfId="34567"/>
    <cellStyle name="ColHeader 9 2 3 7" xfId="6241"/>
    <cellStyle name="ColHeader 9 2 3 7 2" xfId="34568"/>
    <cellStyle name="ColHeader 9 2 3 8" xfId="6242"/>
    <cellStyle name="ColHeader 9 2 3 8 2" xfId="34569"/>
    <cellStyle name="ColHeader 9 2 3 9" xfId="6243"/>
    <cellStyle name="ColHeader 9 2 3 9 2" xfId="34570"/>
    <cellStyle name="ColHeader 9 2 4" xfId="6244"/>
    <cellStyle name="ColHeader 9 2 4 10" xfId="6245"/>
    <cellStyle name="ColHeader 9 2 4 10 2" xfId="34572"/>
    <cellStyle name="ColHeader 9 2 4 11" xfId="34571"/>
    <cellStyle name="ColHeader 9 2 4 2" xfId="6246"/>
    <cellStyle name="ColHeader 9 2 4 2 2" xfId="34573"/>
    <cellStyle name="ColHeader 9 2 4 3" xfId="6247"/>
    <cellStyle name="ColHeader 9 2 4 3 2" xfId="34574"/>
    <cellStyle name="ColHeader 9 2 4 4" xfId="6248"/>
    <cellStyle name="ColHeader 9 2 4 4 2" xfId="34575"/>
    <cellStyle name="ColHeader 9 2 4 5" xfId="6249"/>
    <cellStyle name="ColHeader 9 2 4 5 2" xfId="34576"/>
    <cellStyle name="ColHeader 9 2 4 6" xfId="6250"/>
    <cellStyle name="ColHeader 9 2 4 6 2" xfId="34577"/>
    <cellStyle name="ColHeader 9 2 4 7" xfId="6251"/>
    <cellStyle name="ColHeader 9 2 4 7 2" xfId="34578"/>
    <cellStyle name="ColHeader 9 2 4 8" xfId="6252"/>
    <cellStyle name="ColHeader 9 2 4 8 2" xfId="34579"/>
    <cellStyle name="ColHeader 9 2 4 9" xfId="6253"/>
    <cellStyle name="ColHeader 9 2 4 9 2" xfId="34580"/>
    <cellStyle name="ColHeader 9 2 5" xfId="6254"/>
    <cellStyle name="ColHeader 9 2 5 10" xfId="6255"/>
    <cellStyle name="ColHeader 9 2 5 10 2" xfId="34582"/>
    <cellStyle name="ColHeader 9 2 5 11" xfId="34581"/>
    <cellStyle name="ColHeader 9 2 5 2" xfId="6256"/>
    <cellStyle name="ColHeader 9 2 5 2 2" xfId="34583"/>
    <cellStyle name="ColHeader 9 2 5 3" xfId="6257"/>
    <cellStyle name="ColHeader 9 2 5 3 2" xfId="34584"/>
    <cellStyle name="ColHeader 9 2 5 4" xfId="6258"/>
    <cellStyle name="ColHeader 9 2 5 4 2" xfId="34585"/>
    <cellStyle name="ColHeader 9 2 5 5" xfId="6259"/>
    <cellStyle name="ColHeader 9 2 5 5 2" xfId="34586"/>
    <cellStyle name="ColHeader 9 2 5 6" xfId="6260"/>
    <cellStyle name="ColHeader 9 2 5 6 2" xfId="34587"/>
    <cellStyle name="ColHeader 9 2 5 7" xfId="6261"/>
    <cellStyle name="ColHeader 9 2 5 7 2" xfId="34588"/>
    <cellStyle name="ColHeader 9 2 5 8" xfId="6262"/>
    <cellStyle name="ColHeader 9 2 5 8 2" xfId="34589"/>
    <cellStyle name="ColHeader 9 2 5 9" xfId="6263"/>
    <cellStyle name="ColHeader 9 2 5 9 2" xfId="34590"/>
    <cellStyle name="ColHeader 9 2 6" xfId="6264"/>
    <cellStyle name="ColHeader 9 2 6 2" xfId="34591"/>
    <cellStyle name="ColHeader 9 2 7" xfId="6265"/>
    <cellStyle name="ColHeader 9 2 7 2" xfId="34592"/>
    <cellStyle name="ColHeader 9 2 8" xfId="6266"/>
    <cellStyle name="ColHeader 9 2 8 2" xfId="34593"/>
    <cellStyle name="ColHeader 9 2 9" xfId="6267"/>
    <cellStyle name="ColHeader 9 2 9 2" xfId="34594"/>
    <cellStyle name="ColHeader 9 3" xfId="855"/>
    <cellStyle name="ColHeader 9 3 10" xfId="6268"/>
    <cellStyle name="ColHeader 9 3 10 2" xfId="34595"/>
    <cellStyle name="ColHeader 9 3 11" xfId="6269"/>
    <cellStyle name="ColHeader 9 3 11 2" xfId="34596"/>
    <cellStyle name="ColHeader 9 3 12" xfId="6270"/>
    <cellStyle name="ColHeader 9 3 12 2" xfId="34597"/>
    <cellStyle name="ColHeader 9 3 13" xfId="6271"/>
    <cellStyle name="ColHeader 9 3 13 2" xfId="34598"/>
    <cellStyle name="ColHeader 9 3 14" xfId="6272"/>
    <cellStyle name="ColHeader 9 3 14 2" xfId="34599"/>
    <cellStyle name="ColHeader 9 3 15" xfId="29186"/>
    <cellStyle name="ColHeader 9 3 2" xfId="6273"/>
    <cellStyle name="ColHeader 9 3 2 10" xfId="6274"/>
    <cellStyle name="ColHeader 9 3 2 10 2" xfId="34601"/>
    <cellStyle name="ColHeader 9 3 2 11" xfId="34600"/>
    <cellStyle name="ColHeader 9 3 2 2" xfId="6275"/>
    <cellStyle name="ColHeader 9 3 2 2 10" xfId="6276"/>
    <cellStyle name="ColHeader 9 3 2 2 10 2" xfId="34603"/>
    <cellStyle name="ColHeader 9 3 2 2 11" xfId="34602"/>
    <cellStyle name="ColHeader 9 3 2 2 2" xfId="6277"/>
    <cellStyle name="ColHeader 9 3 2 2 2 2" xfId="34604"/>
    <cellStyle name="ColHeader 9 3 2 2 3" xfId="6278"/>
    <cellStyle name="ColHeader 9 3 2 2 3 2" xfId="34605"/>
    <cellStyle name="ColHeader 9 3 2 2 4" xfId="6279"/>
    <cellStyle name="ColHeader 9 3 2 2 4 2" xfId="34606"/>
    <cellStyle name="ColHeader 9 3 2 2 5" xfId="6280"/>
    <cellStyle name="ColHeader 9 3 2 2 5 2" xfId="34607"/>
    <cellStyle name="ColHeader 9 3 2 2 6" xfId="6281"/>
    <cellStyle name="ColHeader 9 3 2 2 6 2" xfId="34608"/>
    <cellStyle name="ColHeader 9 3 2 2 7" xfId="6282"/>
    <cellStyle name="ColHeader 9 3 2 2 7 2" xfId="34609"/>
    <cellStyle name="ColHeader 9 3 2 2 8" xfId="6283"/>
    <cellStyle name="ColHeader 9 3 2 2 8 2" xfId="34610"/>
    <cellStyle name="ColHeader 9 3 2 2 9" xfId="6284"/>
    <cellStyle name="ColHeader 9 3 2 2 9 2" xfId="34611"/>
    <cellStyle name="ColHeader 9 3 2 3" xfId="6285"/>
    <cellStyle name="ColHeader 9 3 2 3 10" xfId="6286"/>
    <cellStyle name="ColHeader 9 3 2 3 10 2" xfId="34613"/>
    <cellStyle name="ColHeader 9 3 2 3 11" xfId="34612"/>
    <cellStyle name="ColHeader 9 3 2 3 2" xfId="6287"/>
    <cellStyle name="ColHeader 9 3 2 3 2 2" xfId="34614"/>
    <cellStyle name="ColHeader 9 3 2 3 3" xfId="6288"/>
    <cellStyle name="ColHeader 9 3 2 3 3 2" xfId="34615"/>
    <cellStyle name="ColHeader 9 3 2 3 4" xfId="6289"/>
    <cellStyle name="ColHeader 9 3 2 3 4 2" xfId="34616"/>
    <cellStyle name="ColHeader 9 3 2 3 5" xfId="6290"/>
    <cellStyle name="ColHeader 9 3 2 3 5 2" xfId="34617"/>
    <cellStyle name="ColHeader 9 3 2 3 6" xfId="6291"/>
    <cellStyle name="ColHeader 9 3 2 3 6 2" xfId="34618"/>
    <cellStyle name="ColHeader 9 3 2 3 7" xfId="6292"/>
    <cellStyle name="ColHeader 9 3 2 3 7 2" xfId="34619"/>
    <cellStyle name="ColHeader 9 3 2 3 8" xfId="6293"/>
    <cellStyle name="ColHeader 9 3 2 3 8 2" xfId="34620"/>
    <cellStyle name="ColHeader 9 3 2 3 9" xfId="6294"/>
    <cellStyle name="ColHeader 9 3 2 3 9 2" xfId="34621"/>
    <cellStyle name="ColHeader 9 3 2 4" xfId="6295"/>
    <cellStyle name="ColHeader 9 3 2 4 2" xfId="34622"/>
    <cellStyle name="ColHeader 9 3 2 5" xfId="6296"/>
    <cellStyle name="ColHeader 9 3 2 5 2" xfId="34623"/>
    <cellStyle name="ColHeader 9 3 2 6" xfId="6297"/>
    <cellStyle name="ColHeader 9 3 2 6 2" xfId="34624"/>
    <cellStyle name="ColHeader 9 3 2 7" xfId="6298"/>
    <cellStyle name="ColHeader 9 3 2 7 2" xfId="34625"/>
    <cellStyle name="ColHeader 9 3 2 8" xfId="6299"/>
    <cellStyle name="ColHeader 9 3 2 8 2" xfId="34626"/>
    <cellStyle name="ColHeader 9 3 2 9" xfId="6300"/>
    <cellStyle name="ColHeader 9 3 2 9 2" xfId="34627"/>
    <cellStyle name="ColHeader 9 3 3" xfId="6301"/>
    <cellStyle name="ColHeader 9 3 3 10" xfId="6302"/>
    <cellStyle name="ColHeader 9 3 3 10 2" xfId="34629"/>
    <cellStyle name="ColHeader 9 3 3 11" xfId="34628"/>
    <cellStyle name="ColHeader 9 3 3 2" xfId="6303"/>
    <cellStyle name="ColHeader 9 3 3 2 10" xfId="6304"/>
    <cellStyle name="ColHeader 9 3 3 2 10 2" xfId="34631"/>
    <cellStyle name="ColHeader 9 3 3 2 11" xfId="34630"/>
    <cellStyle name="ColHeader 9 3 3 2 2" xfId="6305"/>
    <cellStyle name="ColHeader 9 3 3 2 2 2" xfId="34632"/>
    <cellStyle name="ColHeader 9 3 3 2 3" xfId="6306"/>
    <cellStyle name="ColHeader 9 3 3 2 3 2" xfId="34633"/>
    <cellStyle name="ColHeader 9 3 3 2 4" xfId="6307"/>
    <cellStyle name="ColHeader 9 3 3 2 4 2" xfId="34634"/>
    <cellStyle name="ColHeader 9 3 3 2 5" xfId="6308"/>
    <cellStyle name="ColHeader 9 3 3 2 5 2" xfId="34635"/>
    <cellStyle name="ColHeader 9 3 3 2 6" xfId="6309"/>
    <cellStyle name="ColHeader 9 3 3 2 6 2" xfId="34636"/>
    <cellStyle name="ColHeader 9 3 3 2 7" xfId="6310"/>
    <cellStyle name="ColHeader 9 3 3 2 7 2" xfId="34637"/>
    <cellStyle name="ColHeader 9 3 3 2 8" xfId="6311"/>
    <cellStyle name="ColHeader 9 3 3 2 8 2" xfId="34638"/>
    <cellStyle name="ColHeader 9 3 3 2 9" xfId="6312"/>
    <cellStyle name="ColHeader 9 3 3 2 9 2" xfId="34639"/>
    <cellStyle name="ColHeader 9 3 3 3" xfId="6313"/>
    <cellStyle name="ColHeader 9 3 3 3 10" xfId="6314"/>
    <cellStyle name="ColHeader 9 3 3 3 10 2" xfId="34641"/>
    <cellStyle name="ColHeader 9 3 3 3 11" xfId="34640"/>
    <cellStyle name="ColHeader 9 3 3 3 2" xfId="6315"/>
    <cellStyle name="ColHeader 9 3 3 3 2 2" xfId="34642"/>
    <cellStyle name="ColHeader 9 3 3 3 3" xfId="6316"/>
    <cellStyle name="ColHeader 9 3 3 3 3 2" xfId="34643"/>
    <cellStyle name="ColHeader 9 3 3 3 4" xfId="6317"/>
    <cellStyle name="ColHeader 9 3 3 3 4 2" xfId="34644"/>
    <cellStyle name="ColHeader 9 3 3 3 5" xfId="6318"/>
    <cellStyle name="ColHeader 9 3 3 3 5 2" xfId="34645"/>
    <cellStyle name="ColHeader 9 3 3 3 6" xfId="6319"/>
    <cellStyle name="ColHeader 9 3 3 3 6 2" xfId="34646"/>
    <cellStyle name="ColHeader 9 3 3 3 7" xfId="6320"/>
    <cellStyle name="ColHeader 9 3 3 3 7 2" xfId="34647"/>
    <cellStyle name="ColHeader 9 3 3 3 8" xfId="6321"/>
    <cellStyle name="ColHeader 9 3 3 3 8 2" xfId="34648"/>
    <cellStyle name="ColHeader 9 3 3 3 9" xfId="6322"/>
    <cellStyle name="ColHeader 9 3 3 3 9 2" xfId="34649"/>
    <cellStyle name="ColHeader 9 3 3 4" xfId="6323"/>
    <cellStyle name="ColHeader 9 3 3 4 2" xfId="34650"/>
    <cellStyle name="ColHeader 9 3 3 5" xfId="6324"/>
    <cellStyle name="ColHeader 9 3 3 5 2" xfId="34651"/>
    <cellStyle name="ColHeader 9 3 3 6" xfId="6325"/>
    <cellStyle name="ColHeader 9 3 3 6 2" xfId="34652"/>
    <cellStyle name="ColHeader 9 3 3 7" xfId="6326"/>
    <cellStyle name="ColHeader 9 3 3 7 2" xfId="34653"/>
    <cellStyle name="ColHeader 9 3 3 8" xfId="6327"/>
    <cellStyle name="ColHeader 9 3 3 8 2" xfId="34654"/>
    <cellStyle name="ColHeader 9 3 3 9" xfId="6328"/>
    <cellStyle name="ColHeader 9 3 3 9 2" xfId="34655"/>
    <cellStyle name="ColHeader 9 3 4" xfId="6329"/>
    <cellStyle name="ColHeader 9 3 4 10" xfId="6330"/>
    <cellStyle name="ColHeader 9 3 4 10 2" xfId="34657"/>
    <cellStyle name="ColHeader 9 3 4 11" xfId="34656"/>
    <cellStyle name="ColHeader 9 3 4 2" xfId="6331"/>
    <cellStyle name="ColHeader 9 3 4 2 2" xfId="34658"/>
    <cellStyle name="ColHeader 9 3 4 3" xfId="6332"/>
    <cellStyle name="ColHeader 9 3 4 3 2" xfId="34659"/>
    <cellStyle name="ColHeader 9 3 4 4" xfId="6333"/>
    <cellStyle name="ColHeader 9 3 4 4 2" xfId="34660"/>
    <cellStyle name="ColHeader 9 3 4 5" xfId="6334"/>
    <cellStyle name="ColHeader 9 3 4 5 2" xfId="34661"/>
    <cellStyle name="ColHeader 9 3 4 6" xfId="6335"/>
    <cellStyle name="ColHeader 9 3 4 6 2" xfId="34662"/>
    <cellStyle name="ColHeader 9 3 4 7" xfId="6336"/>
    <cellStyle name="ColHeader 9 3 4 7 2" xfId="34663"/>
    <cellStyle name="ColHeader 9 3 4 8" xfId="6337"/>
    <cellStyle name="ColHeader 9 3 4 8 2" xfId="34664"/>
    <cellStyle name="ColHeader 9 3 4 9" xfId="6338"/>
    <cellStyle name="ColHeader 9 3 4 9 2" xfId="34665"/>
    <cellStyle name="ColHeader 9 3 5" xfId="6339"/>
    <cellStyle name="ColHeader 9 3 5 10" xfId="6340"/>
    <cellStyle name="ColHeader 9 3 5 10 2" xfId="34667"/>
    <cellStyle name="ColHeader 9 3 5 11" xfId="34666"/>
    <cellStyle name="ColHeader 9 3 5 2" xfId="6341"/>
    <cellStyle name="ColHeader 9 3 5 2 2" xfId="34668"/>
    <cellStyle name="ColHeader 9 3 5 3" xfId="6342"/>
    <cellStyle name="ColHeader 9 3 5 3 2" xfId="34669"/>
    <cellStyle name="ColHeader 9 3 5 4" xfId="6343"/>
    <cellStyle name="ColHeader 9 3 5 4 2" xfId="34670"/>
    <cellStyle name="ColHeader 9 3 5 5" xfId="6344"/>
    <cellStyle name="ColHeader 9 3 5 5 2" xfId="34671"/>
    <cellStyle name="ColHeader 9 3 5 6" xfId="6345"/>
    <cellStyle name="ColHeader 9 3 5 6 2" xfId="34672"/>
    <cellStyle name="ColHeader 9 3 5 7" xfId="6346"/>
    <cellStyle name="ColHeader 9 3 5 7 2" xfId="34673"/>
    <cellStyle name="ColHeader 9 3 5 8" xfId="6347"/>
    <cellStyle name="ColHeader 9 3 5 8 2" xfId="34674"/>
    <cellStyle name="ColHeader 9 3 5 9" xfId="6348"/>
    <cellStyle name="ColHeader 9 3 5 9 2" xfId="34675"/>
    <cellStyle name="ColHeader 9 3 6" xfId="6349"/>
    <cellStyle name="ColHeader 9 3 6 2" xfId="34676"/>
    <cellStyle name="ColHeader 9 3 7" xfId="6350"/>
    <cellStyle name="ColHeader 9 3 7 2" xfId="34677"/>
    <cellStyle name="ColHeader 9 3 8" xfId="6351"/>
    <cellStyle name="ColHeader 9 3 8 2" xfId="34678"/>
    <cellStyle name="ColHeader 9 3 9" xfId="6352"/>
    <cellStyle name="ColHeader 9 3 9 2" xfId="34679"/>
    <cellStyle name="ColHeader 9 4" xfId="1496"/>
    <cellStyle name="ColHeader 9 4 10" xfId="6353"/>
    <cellStyle name="ColHeader 9 4 10 2" xfId="34680"/>
    <cellStyle name="ColHeader 9 4 11" xfId="6354"/>
    <cellStyle name="ColHeader 9 4 11 2" xfId="34681"/>
    <cellStyle name="ColHeader 9 4 12" xfId="6355"/>
    <cellStyle name="ColHeader 9 4 12 2" xfId="34682"/>
    <cellStyle name="ColHeader 9 4 13" xfId="6356"/>
    <cellStyle name="ColHeader 9 4 13 2" xfId="34683"/>
    <cellStyle name="ColHeader 9 4 14" xfId="6357"/>
    <cellStyle name="ColHeader 9 4 14 2" xfId="34684"/>
    <cellStyle name="ColHeader 9 4 15" xfId="29826"/>
    <cellStyle name="ColHeader 9 4 2" xfId="6358"/>
    <cellStyle name="ColHeader 9 4 2 10" xfId="6359"/>
    <cellStyle name="ColHeader 9 4 2 10 2" xfId="34686"/>
    <cellStyle name="ColHeader 9 4 2 11" xfId="34685"/>
    <cellStyle name="ColHeader 9 4 2 2" xfId="6360"/>
    <cellStyle name="ColHeader 9 4 2 2 10" xfId="6361"/>
    <cellStyle name="ColHeader 9 4 2 2 10 2" xfId="34688"/>
    <cellStyle name="ColHeader 9 4 2 2 11" xfId="34687"/>
    <cellStyle name="ColHeader 9 4 2 2 2" xfId="6362"/>
    <cellStyle name="ColHeader 9 4 2 2 2 2" xfId="34689"/>
    <cellStyle name="ColHeader 9 4 2 2 3" xfId="6363"/>
    <cellStyle name="ColHeader 9 4 2 2 3 2" xfId="34690"/>
    <cellStyle name="ColHeader 9 4 2 2 4" xfId="6364"/>
    <cellStyle name="ColHeader 9 4 2 2 4 2" xfId="34691"/>
    <cellStyle name="ColHeader 9 4 2 2 5" xfId="6365"/>
    <cellStyle name="ColHeader 9 4 2 2 5 2" xfId="34692"/>
    <cellStyle name="ColHeader 9 4 2 2 6" xfId="6366"/>
    <cellStyle name="ColHeader 9 4 2 2 6 2" xfId="34693"/>
    <cellStyle name="ColHeader 9 4 2 2 7" xfId="6367"/>
    <cellStyle name="ColHeader 9 4 2 2 7 2" xfId="34694"/>
    <cellStyle name="ColHeader 9 4 2 2 8" xfId="6368"/>
    <cellStyle name="ColHeader 9 4 2 2 8 2" xfId="34695"/>
    <cellStyle name="ColHeader 9 4 2 2 9" xfId="6369"/>
    <cellStyle name="ColHeader 9 4 2 2 9 2" xfId="34696"/>
    <cellStyle name="ColHeader 9 4 2 3" xfId="6370"/>
    <cellStyle name="ColHeader 9 4 2 3 10" xfId="6371"/>
    <cellStyle name="ColHeader 9 4 2 3 10 2" xfId="34698"/>
    <cellStyle name="ColHeader 9 4 2 3 11" xfId="34697"/>
    <cellStyle name="ColHeader 9 4 2 3 2" xfId="6372"/>
    <cellStyle name="ColHeader 9 4 2 3 2 2" xfId="34699"/>
    <cellStyle name="ColHeader 9 4 2 3 3" xfId="6373"/>
    <cellStyle name="ColHeader 9 4 2 3 3 2" xfId="34700"/>
    <cellStyle name="ColHeader 9 4 2 3 4" xfId="6374"/>
    <cellStyle name="ColHeader 9 4 2 3 4 2" xfId="34701"/>
    <cellStyle name="ColHeader 9 4 2 3 5" xfId="6375"/>
    <cellStyle name="ColHeader 9 4 2 3 5 2" xfId="34702"/>
    <cellStyle name="ColHeader 9 4 2 3 6" xfId="6376"/>
    <cellStyle name="ColHeader 9 4 2 3 6 2" xfId="34703"/>
    <cellStyle name="ColHeader 9 4 2 3 7" xfId="6377"/>
    <cellStyle name="ColHeader 9 4 2 3 7 2" xfId="34704"/>
    <cellStyle name="ColHeader 9 4 2 3 8" xfId="6378"/>
    <cellStyle name="ColHeader 9 4 2 3 8 2" xfId="34705"/>
    <cellStyle name="ColHeader 9 4 2 3 9" xfId="6379"/>
    <cellStyle name="ColHeader 9 4 2 3 9 2" xfId="34706"/>
    <cellStyle name="ColHeader 9 4 2 4" xfId="6380"/>
    <cellStyle name="ColHeader 9 4 2 4 2" xfId="34707"/>
    <cellStyle name="ColHeader 9 4 2 5" xfId="6381"/>
    <cellStyle name="ColHeader 9 4 2 5 2" xfId="34708"/>
    <cellStyle name="ColHeader 9 4 2 6" xfId="6382"/>
    <cellStyle name="ColHeader 9 4 2 6 2" xfId="34709"/>
    <cellStyle name="ColHeader 9 4 2 7" xfId="6383"/>
    <cellStyle name="ColHeader 9 4 2 7 2" xfId="34710"/>
    <cellStyle name="ColHeader 9 4 2 8" xfId="6384"/>
    <cellStyle name="ColHeader 9 4 2 8 2" xfId="34711"/>
    <cellStyle name="ColHeader 9 4 2 9" xfId="6385"/>
    <cellStyle name="ColHeader 9 4 2 9 2" xfId="34712"/>
    <cellStyle name="ColHeader 9 4 3" xfId="6386"/>
    <cellStyle name="ColHeader 9 4 3 10" xfId="6387"/>
    <cellStyle name="ColHeader 9 4 3 10 2" xfId="34714"/>
    <cellStyle name="ColHeader 9 4 3 11" xfId="34713"/>
    <cellStyle name="ColHeader 9 4 3 2" xfId="6388"/>
    <cellStyle name="ColHeader 9 4 3 2 10" xfId="6389"/>
    <cellStyle name="ColHeader 9 4 3 2 10 2" xfId="34716"/>
    <cellStyle name="ColHeader 9 4 3 2 11" xfId="34715"/>
    <cellStyle name="ColHeader 9 4 3 2 2" xfId="6390"/>
    <cellStyle name="ColHeader 9 4 3 2 2 2" xfId="34717"/>
    <cellStyle name="ColHeader 9 4 3 2 3" xfId="6391"/>
    <cellStyle name="ColHeader 9 4 3 2 3 2" xfId="34718"/>
    <cellStyle name="ColHeader 9 4 3 2 4" xfId="6392"/>
    <cellStyle name="ColHeader 9 4 3 2 4 2" xfId="34719"/>
    <cellStyle name="ColHeader 9 4 3 2 5" xfId="6393"/>
    <cellStyle name="ColHeader 9 4 3 2 5 2" xfId="34720"/>
    <cellStyle name="ColHeader 9 4 3 2 6" xfId="6394"/>
    <cellStyle name="ColHeader 9 4 3 2 6 2" xfId="34721"/>
    <cellStyle name="ColHeader 9 4 3 2 7" xfId="6395"/>
    <cellStyle name="ColHeader 9 4 3 2 7 2" xfId="34722"/>
    <cellStyle name="ColHeader 9 4 3 2 8" xfId="6396"/>
    <cellStyle name="ColHeader 9 4 3 2 8 2" xfId="34723"/>
    <cellStyle name="ColHeader 9 4 3 2 9" xfId="6397"/>
    <cellStyle name="ColHeader 9 4 3 2 9 2" xfId="34724"/>
    <cellStyle name="ColHeader 9 4 3 3" xfId="6398"/>
    <cellStyle name="ColHeader 9 4 3 3 10" xfId="6399"/>
    <cellStyle name="ColHeader 9 4 3 3 10 2" xfId="34726"/>
    <cellStyle name="ColHeader 9 4 3 3 11" xfId="34725"/>
    <cellStyle name="ColHeader 9 4 3 3 2" xfId="6400"/>
    <cellStyle name="ColHeader 9 4 3 3 2 2" xfId="34727"/>
    <cellStyle name="ColHeader 9 4 3 3 3" xfId="6401"/>
    <cellStyle name="ColHeader 9 4 3 3 3 2" xfId="34728"/>
    <cellStyle name="ColHeader 9 4 3 3 4" xfId="6402"/>
    <cellStyle name="ColHeader 9 4 3 3 4 2" xfId="34729"/>
    <cellStyle name="ColHeader 9 4 3 3 5" xfId="6403"/>
    <cellStyle name="ColHeader 9 4 3 3 5 2" xfId="34730"/>
    <cellStyle name="ColHeader 9 4 3 3 6" xfId="6404"/>
    <cellStyle name="ColHeader 9 4 3 3 6 2" xfId="34731"/>
    <cellStyle name="ColHeader 9 4 3 3 7" xfId="6405"/>
    <cellStyle name="ColHeader 9 4 3 3 7 2" xfId="34732"/>
    <cellStyle name="ColHeader 9 4 3 3 8" xfId="6406"/>
    <cellStyle name="ColHeader 9 4 3 3 8 2" xfId="34733"/>
    <cellStyle name="ColHeader 9 4 3 3 9" xfId="6407"/>
    <cellStyle name="ColHeader 9 4 3 3 9 2" xfId="34734"/>
    <cellStyle name="ColHeader 9 4 3 4" xfId="6408"/>
    <cellStyle name="ColHeader 9 4 3 4 2" xfId="34735"/>
    <cellStyle name="ColHeader 9 4 3 5" xfId="6409"/>
    <cellStyle name="ColHeader 9 4 3 5 2" xfId="34736"/>
    <cellStyle name="ColHeader 9 4 3 6" xfId="6410"/>
    <cellStyle name="ColHeader 9 4 3 6 2" xfId="34737"/>
    <cellStyle name="ColHeader 9 4 3 7" xfId="6411"/>
    <cellStyle name="ColHeader 9 4 3 7 2" xfId="34738"/>
    <cellStyle name="ColHeader 9 4 3 8" xfId="6412"/>
    <cellStyle name="ColHeader 9 4 3 8 2" xfId="34739"/>
    <cellStyle name="ColHeader 9 4 3 9" xfId="6413"/>
    <cellStyle name="ColHeader 9 4 3 9 2" xfId="34740"/>
    <cellStyle name="ColHeader 9 4 4" xfId="6414"/>
    <cellStyle name="ColHeader 9 4 4 10" xfId="6415"/>
    <cellStyle name="ColHeader 9 4 4 10 2" xfId="34742"/>
    <cellStyle name="ColHeader 9 4 4 11" xfId="34741"/>
    <cellStyle name="ColHeader 9 4 4 2" xfId="6416"/>
    <cellStyle name="ColHeader 9 4 4 2 2" xfId="34743"/>
    <cellStyle name="ColHeader 9 4 4 3" xfId="6417"/>
    <cellStyle name="ColHeader 9 4 4 3 2" xfId="34744"/>
    <cellStyle name="ColHeader 9 4 4 4" xfId="6418"/>
    <cellStyle name="ColHeader 9 4 4 4 2" xfId="34745"/>
    <cellStyle name="ColHeader 9 4 4 5" xfId="6419"/>
    <cellStyle name="ColHeader 9 4 4 5 2" xfId="34746"/>
    <cellStyle name="ColHeader 9 4 4 6" xfId="6420"/>
    <cellStyle name="ColHeader 9 4 4 6 2" xfId="34747"/>
    <cellStyle name="ColHeader 9 4 4 7" xfId="6421"/>
    <cellStyle name="ColHeader 9 4 4 7 2" xfId="34748"/>
    <cellStyle name="ColHeader 9 4 4 8" xfId="6422"/>
    <cellStyle name="ColHeader 9 4 4 8 2" xfId="34749"/>
    <cellStyle name="ColHeader 9 4 4 9" xfId="6423"/>
    <cellStyle name="ColHeader 9 4 4 9 2" xfId="34750"/>
    <cellStyle name="ColHeader 9 4 5" xfId="6424"/>
    <cellStyle name="ColHeader 9 4 5 10" xfId="6425"/>
    <cellStyle name="ColHeader 9 4 5 10 2" xfId="34752"/>
    <cellStyle name="ColHeader 9 4 5 11" xfId="34751"/>
    <cellStyle name="ColHeader 9 4 5 2" xfId="6426"/>
    <cellStyle name="ColHeader 9 4 5 2 2" xfId="34753"/>
    <cellStyle name="ColHeader 9 4 5 3" xfId="6427"/>
    <cellStyle name="ColHeader 9 4 5 3 2" xfId="34754"/>
    <cellStyle name="ColHeader 9 4 5 4" xfId="6428"/>
    <cellStyle name="ColHeader 9 4 5 4 2" xfId="34755"/>
    <cellStyle name="ColHeader 9 4 5 5" xfId="6429"/>
    <cellStyle name="ColHeader 9 4 5 5 2" xfId="34756"/>
    <cellStyle name="ColHeader 9 4 5 6" xfId="6430"/>
    <cellStyle name="ColHeader 9 4 5 6 2" xfId="34757"/>
    <cellStyle name="ColHeader 9 4 5 7" xfId="6431"/>
    <cellStyle name="ColHeader 9 4 5 7 2" xfId="34758"/>
    <cellStyle name="ColHeader 9 4 5 8" xfId="6432"/>
    <cellStyle name="ColHeader 9 4 5 8 2" xfId="34759"/>
    <cellStyle name="ColHeader 9 4 5 9" xfId="6433"/>
    <cellStyle name="ColHeader 9 4 5 9 2" xfId="34760"/>
    <cellStyle name="ColHeader 9 4 6" xfId="6434"/>
    <cellStyle name="ColHeader 9 4 6 2" xfId="34761"/>
    <cellStyle name="ColHeader 9 4 7" xfId="6435"/>
    <cellStyle name="ColHeader 9 4 7 2" xfId="34762"/>
    <cellStyle name="ColHeader 9 4 8" xfId="6436"/>
    <cellStyle name="ColHeader 9 4 8 2" xfId="34763"/>
    <cellStyle name="ColHeader 9 4 9" xfId="6437"/>
    <cellStyle name="ColHeader 9 4 9 2" xfId="34764"/>
    <cellStyle name="ColHeader 9 5" xfId="6438"/>
    <cellStyle name="ColHeader 9 5 10" xfId="6439"/>
    <cellStyle name="ColHeader 9 5 10 2" xfId="34766"/>
    <cellStyle name="ColHeader 9 5 11" xfId="6440"/>
    <cellStyle name="ColHeader 9 5 11 2" xfId="34767"/>
    <cellStyle name="ColHeader 9 5 12" xfId="6441"/>
    <cellStyle name="ColHeader 9 5 12 2" xfId="34768"/>
    <cellStyle name="ColHeader 9 5 13" xfId="6442"/>
    <cellStyle name="ColHeader 9 5 13 2" xfId="34769"/>
    <cellStyle name="ColHeader 9 5 14" xfId="6443"/>
    <cellStyle name="ColHeader 9 5 14 2" xfId="34770"/>
    <cellStyle name="ColHeader 9 5 15" xfId="34765"/>
    <cellStyle name="ColHeader 9 5 2" xfId="6444"/>
    <cellStyle name="ColHeader 9 5 2 10" xfId="6445"/>
    <cellStyle name="ColHeader 9 5 2 10 2" xfId="34772"/>
    <cellStyle name="ColHeader 9 5 2 11" xfId="34771"/>
    <cellStyle name="ColHeader 9 5 2 2" xfId="6446"/>
    <cellStyle name="ColHeader 9 5 2 2 10" xfId="6447"/>
    <cellStyle name="ColHeader 9 5 2 2 10 2" xfId="34774"/>
    <cellStyle name="ColHeader 9 5 2 2 11" xfId="34773"/>
    <cellStyle name="ColHeader 9 5 2 2 2" xfId="6448"/>
    <cellStyle name="ColHeader 9 5 2 2 2 2" xfId="34775"/>
    <cellStyle name="ColHeader 9 5 2 2 3" xfId="6449"/>
    <cellStyle name="ColHeader 9 5 2 2 3 2" xfId="34776"/>
    <cellStyle name="ColHeader 9 5 2 2 4" xfId="6450"/>
    <cellStyle name="ColHeader 9 5 2 2 4 2" xfId="34777"/>
    <cellStyle name="ColHeader 9 5 2 2 5" xfId="6451"/>
    <cellStyle name="ColHeader 9 5 2 2 5 2" xfId="34778"/>
    <cellStyle name="ColHeader 9 5 2 2 6" xfId="6452"/>
    <cellStyle name="ColHeader 9 5 2 2 6 2" xfId="34779"/>
    <cellStyle name="ColHeader 9 5 2 2 7" xfId="6453"/>
    <cellStyle name="ColHeader 9 5 2 2 7 2" xfId="34780"/>
    <cellStyle name="ColHeader 9 5 2 2 8" xfId="6454"/>
    <cellStyle name="ColHeader 9 5 2 2 8 2" xfId="34781"/>
    <cellStyle name="ColHeader 9 5 2 2 9" xfId="6455"/>
    <cellStyle name="ColHeader 9 5 2 2 9 2" xfId="34782"/>
    <cellStyle name="ColHeader 9 5 2 3" xfId="6456"/>
    <cellStyle name="ColHeader 9 5 2 3 10" xfId="6457"/>
    <cellStyle name="ColHeader 9 5 2 3 10 2" xfId="34784"/>
    <cellStyle name="ColHeader 9 5 2 3 11" xfId="34783"/>
    <cellStyle name="ColHeader 9 5 2 3 2" xfId="6458"/>
    <cellStyle name="ColHeader 9 5 2 3 2 2" xfId="34785"/>
    <cellStyle name="ColHeader 9 5 2 3 3" xfId="6459"/>
    <cellStyle name="ColHeader 9 5 2 3 3 2" xfId="34786"/>
    <cellStyle name="ColHeader 9 5 2 3 4" xfId="6460"/>
    <cellStyle name="ColHeader 9 5 2 3 4 2" xfId="34787"/>
    <cellStyle name="ColHeader 9 5 2 3 5" xfId="6461"/>
    <cellStyle name="ColHeader 9 5 2 3 5 2" xfId="34788"/>
    <cellStyle name="ColHeader 9 5 2 3 6" xfId="6462"/>
    <cellStyle name="ColHeader 9 5 2 3 6 2" xfId="34789"/>
    <cellStyle name="ColHeader 9 5 2 3 7" xfId="6463"/>
    <cellStyle name="ColHeader 9 5 2 3 7 2" xfId="34790"/>
    <cellStyle name="ColHeader 9 5 2 3 8" xfId="6464"/>
    <cellStyle name="ColHeader 9 5 2 3 8 2" xfId="34791"/>
    <cellStyle name="ColHeader 9 5 2 3 9" xfId="6465"/>
    <cellStyle name="ColHeader 9 5 2 3 9 2" xfId="34792"/>
    <cellStyle name="ColHeader 9 5 2 4" xfId="6466"/>
    <cellStyle name="ColHeader 9 5 2 4 2" xfId="34793"/>
    <cellStyle name="ColHeader 9 5 2 5" xfId="6467"/>
    <cellStyle name="ColHeader 9 5 2 5 2" xfId="34794"/>
    <cellStyle name="ColHeader 9 5 2 6" xfId="6468"/>
    <cellStyle name="ColHeader 9 5 2 6 2" xfId="34795"/>
    <cellStyle name="ColHeader 9 5 2 7" xfId="6469"/>
    <cellStyle name="ColHeader 9 5 2 7 2" xfId="34796"/>
    <cellStyle name="ColHeader 9 5 2 8" xfId="6470"/>
    <cellStyle name="ColHeader 9 5 2 8 2" xfId="34797"/>
    <cellStyle name="ColHeader 9 5 2 9" xfId="6471"/>
    <cellStyle name="ColHeader 9 5 2 9 2" xfId="34798"/>
    <cellStyle name="ColHeader 9 5 3" xfId="6472"/>
    <cellStyle name="ColHeader 9 5 3 10" xfId="6473"/>
    <cellStyle name="ColHeader 9 5 3 10 2" xfId="34800"/>
    <cellStyle name="ColHeader 9 5 3 11" xfId="34799"/>
    <cellStyle name="ColHeader 9 5 3 2" xfId="6474"/>
    <cellStyle name="ColHeader 9 5 3 2 10" xfId="6475"/>
    <cellStyle name="ColHeader 9 5 3 2 10 2" xfId="34802"/>
    <cellStyle name="ColHeader 9 5 3 2 11" xfId="34801"/>
    <cellStyle name="ColHeader 9 5 3 2 2" xfId="6476"/>
    <cellStyle name="ColHeader 9 5 3 2 2 2" xfId="34803"/>
    <cellStyle name="ColHeader 9 5 3 2 3" xfId="6477"/>
    <cellStyle name="ColHeader 9 5 3 2 3 2" xfId="34804"/>
    <cellStyle name="ColHeader 9 5 3 2 4" xfId="6478"/>
    <cellStyle name="ColHeader 9 5 3 2 4 2" xfId="34805"/>
    <cellStyle name="ColHeader 9 5 3 2 5" xfId="6479"/>
    <cellStyle name="ColHeader 9 5 3 2 5 2" xfId="34806"/>
    <cellStyle name="ColHeader 9 5 3 2 6" xfId="6480"/>
    <cellStyle name="ColHeader 9 5 3 2 6 2" xfId="34807"/>
    <cellStyle name="ColHeader 9 5 3 2 7" xfId="6481"/>
    <cellStyle name="ColHeader 9 5 3 2 7 2" xfId="34808"/>
    <cellStyle name="ColHeader 9 5 3 2 8" xfId="6482"/>
    <cellStyle name="ColHeader 9 5 3 2 8 2" xfId="34809"/>
    <cellStyle name="ColHeader 9 5 3 2 9" xfId="6483"/>
    <cellStyle name="ColHeader 9 5 3 2 9 2" xfId="34810"/>
    <cellStyle name="ColHeader 9 5 3 3" xfId="6484"/>
    <cellStyle name="ColHeader 9 5 3 3 10" xfId="6485"/>
    <cellStyle name="ColHeader 9 5 3 3 10 2" xfId="34812"/>
    <cellStyle name="ColHeader 9 5 3 3 11" xfId="34811"/>
    <cellStyle name="ColHeader 9 5 3 3 2" xfId="6486"/>
    <cellStyle name="ColHeader 9 5 3 3 2 2" xfId="34813"/>
    <cellStyle name="ColHeader 9 5 3 3 3" xfId="6487"/>
    <cellStyle name="ColHeader 9 5 3 3 3 2" xfId="34814"/>
    <cellStyle name="ColHeader 9 5 3 3 4" xfId="6488"/>
    <cellStyle name="ColHeader 9 5 3 3 4 2" xfId="34815"/>
    <cellStyle name="ColHeader 9 5 3 3 5" xfId="6489"/>
    <cellStyle name="ColHeader 9 5 3 3 5 2" xfId="34816"/>
    <cellStyle name="ColHeader 9 5 3 3 6" xfId="6490"/>
    <cellStyle name="ColHeader 9 5 3 3 6 2" xfId="34817"/>
    <cellStyle name="ColHeader 9 5 3 3 7" xfId="6491"/>
    <cellStyle name="ColHeader 9 5 3 3 7 2" xfId="34818"/>
    <cellStyle name="ColHeader 9 5 3 3 8" xfId="6492"/>
    <cellStyle name="ColHeader 9 5 3 3 8 2" xfId="34819"/>
    <cellStyle name="ColHeader 9 5 3 3 9" xfId="6493"/>
    <cellStyle name="ColHeader 9 5 3 3 9 2" xfId="34820"/>
    <cellStyle name="ColHeader 9 5 3 4" xfId="6494"/>
    <cellStyle name="ColHeader 9 5 3 4 2" xfId="34821"/>
    <cellStyle name="ColHeader 9 5 3 5" xfId="6495"/>
    <cellStyle name="ColHeader 9 5 3 5 2" xfId="34822"/>
    <cellStyle name="ColHeader 9 5 3 6" xfId="6496"/>
    <cellStyle name="ColHeader 9 5 3 6 2" xfId="34823"/>
    <cellStyle name="ColHeader 9 5 3 7" xfId="6497"/>
    <cellStyle name="ColHeader 9 5 3 7 2" xfId="34824"/>
    <cellStyle name="ColHeader 9 5 3 8" xfId="6498"/>
    <cellStyle name="ColHeader 9 5 3 8 2" xfId="34825"/>
    <cellStyle name="ColHeader 9 5 3 9" xfId="6499"/>
    <cellStyle name="ColHeader 9 5 3 9 2" xfId="34826"/>
    <cellStyle name="ColHeader 9 5 4" xfId="6500"/>
    <cellStyle name="ColHeader 9 5 4 10" xfId="6501"/>
    <cellStyle name="ColHeader 9 5 4 10 2" xfId="34828"/>
    <cellStyle name="ColHeader 9 5 4 11" xfId="34827"/>
    <cellStyle name="ColHeader 9 5 4 2" xfId="6502"/>
    <cellStyle name="ColHeader 9 5 4 2 2" xfId="34829"/>
    <cellStyle name="ColHeader 9 5 4 3" xfId="6503"/>
    <cellStyle name="ColHeader 9 5 4 3 2" xfId="34830"/>
    <cellStyle name="ColHeader 9 5 4 4" xfId="6504"/>
    <cellStyle name="ColHeader 9 5 4 4 2" xfId="34831"/>
    <cellStyle name="ColHeader 9 5 4 5" xfId="6505"/>
    <cellStyle name="ColHeader 9 5 4 5 2" xfId="34832"/>
    <cellStyle name="ColHeader 9 5 4 6" xfId="6506"/>
    <cellStyle name="ColHeader 9 5 4 6 2" xfId="34833"/>
    <cellStyle name="ColHeader 9 5 4 7" xfId="6507"/>
    <cellStyle name="ColHeader 9 5 4 7 2" xfId="34834"/>
    <cellStyle name="ColHeader 9 5 4 8" xfId="6508"/>
    <cellStyle name="ColHeader 9 5 4 8 2" xfId="34835"/>
    <cellStyle name="ColHeader 9 5 4 9" xfId="6509"/>
    <cellStyle name="ColHeader 9 5 4 9 2" xfId="34836"/>
    <cellStyle name="ColHeader 9 5 5" xfId="6510"/>
    <cellStyle name="ColHeader 9 5 5 10" xfId="6511"/>
    <cellStyle name="ColHeader 9 5 5 10 2" xfId="34838"/>
    <cellStyle name="ColHeader 9 5 5 11" xfId="34837"/>
    <cellStyle name="ColHeader 9 5 5 2" xfId="6512"/>
    <cellStyle name="ColHeader 9 5 5 2 2" xfId="34839"/>
    <cellStyle name="ColHeader 9 5 5 3" xfId="6513"/>
    <cellStyle name="ColHeader 9 5 5 3 2" xfId="34840"/>
    <cellStyle name="ColHeader 9 5 5 4" xfId="6514"/>
    <cellStyle name="ColHeader 9 5 5 4 2" xfId="34841"/>
    <cellStyle name="ColHeader 9 5 5 5" xfId="6515"/>
    <cellStyle name="ColHeader 9 5 5 5 2" xfId="34842"/>
    <cellStyle name="ColHeader 9 5 5 6" xfId="6516"/>
    <cellStyle name="ColHeader 9 5 5 6 2" xfId="34843"/>
    <cellStyle name="ColHeader 9 5 5 7" xfId="6517"/>
    <cellStyle name="ColHeader 9 5 5 7 2" xfId="34844"/>
    <cellStyle name="ColHeader 9 5 5 8" xfId="6518"/>
    <cellStyle name="ColHeader 9 5 5 8 2" xfId="34845"/>
    <cellStyle name="ColHeader 9 5 5 9" xfId="6519"/>
    <cellStyle name="ColHeader 9 5 5 9 2" xfId="34846"/>
    <cellStyle name="ColHeader 9 5 6" xfId="6520"/>
    <cellStyle name="ColHeader 9 5 6 2" xfId="34847"/>
    <cellStyle name="ColHeader 9 5 7" xfId="6521"/>
    <cellStyle name="ColHeader 9 5 7 2" xfId="34848"/>
    <cellStyle name="ColHeader 9 5 8" xfId="6522"/>
    <cellStyle name="ColHeader 9 5 8 2" xfId="34849"/>
    <cellStyle name="ColHeader 9 5 9" xfId="6523"/>
    <cellStyle name="ColHeader 9 5 9 2" xfId="34850"/>
    <cellStyle name="ColHeader 9 6" xfId="6524"/>
    <cellStyle name="ColHeader 9 6 10" xfId="6525"/>
    <cellStyle name="ColHeader 9 6 10 2" xfId="34852"/>
    <cellStyle name="ColHeader 9 6 11" xfId="34851"/>
    <cellStyle name="ColHeader 9 6 2" xfId="6526"/>
    <cellStyle name="ColHeader 9 6 2 10" xfId="6527"/>
    <cellStyle name="ColHeader 9 6 2 10 2" xfId="34854"/>
    <cellStyle name="ColHeader 9 6 2 11" xfId="34853"/>
    <cellStyle name="ColHeader 9 6 2 2" xfId="6528"/>
    <cellStyle name="ColHeader 9 6 2 2 2" xfId="34855"/>
    <cellStyle name="ColHeader 9 6 2 3" xfId="6529"/>
    <cellStyle name="ColHeader 9 6 2 3 2" xfId="34856"/>
    <cellStyle name="ColHeader 9 6 2 4" xfId="6530"/>
    <cellStyle name="ColHeader 9 6 2 4 2" xfId="34857"/>
    <cellStyle name="ColHeader 9 6 2 5" xfId="6531"/>
    <cellStyle name="ColHeader 9 6 2 5 2" xfId="34858"/>
    <cellStyle name="ColHeader 9 6 2 6" xfId="6532"/>
    <cellStyle name="ColHeader 9 6 2 6 2" xfId="34859"/>
    <cellStyle name="ColHeader 9 6 2 7" xfId="6533"/>
    <cellStyle name="ColHeader 9 6 2 7 2" xfId="34860"/>
    <cellStyle name="ColHeader 9 6 2 8" xfId="6534"/>
    <cellStyle name="ColHeader 9 6 2 8 2" xfId="34861"/>
    <cellStyle name="ColHeader 9 6 2 9" xfId="6535"/>
    <cellStyle name="ColHeader 9 6 2 9 2" xfId="34862"/>
    <cellStyle name="ColHeader 9 6 3" xfId="6536"/>
    <cellStyle name="ColHeader 9 6 3 10" xfId="6537"/>
    <cellStyle name="ColHeader 9 6 3 10 2" xfId="34864"/>
    <cellStyle name="ColHeader 9 6 3 11" xfId="34863"/>
    <cellStyle name="ColHeader 9 6 3 2" xfId="6538"/>
    <cellStyle name="ColHeader 9 6 3 2 2" xfId="34865"/>
    <cellStyle name="ColHeader 9 6 3 3" xfId="6539"/>
    <cellStyle name="ColHeader 9 6 3 3 2" xfId="34866"/>
    <cellStyle name="ColHeader 9 6 3 4" xfId="6540"/>
    <cellStyle name="ColHeader 9 6 3 4 2" xfId="34867"/>
    <cellStyle name="ColHeader 9 6 3 5" xfId="6541"/>
    <cellStyle name="ColHeader 9 6 3 5 2" xfId="34868"/>
    <cellStyle name="ColHeader 9 6 3 6" xfId="6542"/>
    <cellStyle name="ColHeader 9 6 3 6 2" xfId="34869"/>
    <cellStyle name="ColHeader 9 6 3 7" xfId="6543"/>
    <cellStyle name="ColHeader 9 6 3 7 2" xfId="34870"/>
    <cellStyle name="ColHeader 9 6 3 8" xfId="6544"/>
    <cellStyle name="ColHeader 9 6 3 8 2" xfId="34871"/>
    <cellStyle name="ColHeader 9 6 3 9" xfId="6545"/>
    <cellStyle name="ColHeader 9 6 3 9 2" xfId="34872"/>
    <cellStyle name="ColHeader 9 6 4" xfId="6546"/>
    <cellStyle name="ColHeader 9 6 4 2" xfId="34873"/>
    <cellStyle name="ColHeader 9 6 5" xfId="6547"/>
    <cellStyle name="ColHeader 9 6 5 2" xfId="34874"/>
    <cellStyle name="ColHeader 9 6 6" xfId="6548"/>
    <cellStyle name="ColHeader 9 6 6 2" xfId="34875"/>
    <cellStyle name="ColHeader 9 6 7" xfId="6549"/>
    <cellStyle name="ColHeader 9 6 7 2" xfId="34876"/>
    <cellStyle name="ColHeader 9 6 8" xfId="6550"/>
    <cellStyle name="ColHeader 9 6 8 2" xfId="34877"/>
    <cellStyle name="ColHeader 9 6 9" xfId="6551"/>
    <cellStyle name="ColHeader 9 6 9 2" xfId="34878"/>
    <cellStyle name="ColHeader 9 7" xfId="6552"/>
    <cellStyle name="ColHeader 9 7 10" xfId="6553"/>
    <cellStyle name="ColHeader 9 7 10 2" xfId="34880"/>
    <cellStyle name="ColHeader 9 7 11" xfId="34879"/>
    <cellStyle name="ColHeader 9 7 2" xfId="6554"/>
    <cellStyle name="ColHeader 9 7 2 10" xfId="6555"/>
    <cellStyle name="ColHeader 9 7 2 10 2" xfId="34882"/>
    <cellStyle name="ColHeader 9 7 2 11" xfId="34881"/>
    <cellStyle name="ColHeader 9 7 2 2" xfId="6556"/>
    <cellStyle name="ColHeader 9 7 2 2 2" xfId="34883"/>
    <cellStyle name="ColHeader 9 7 2 3" xfId="6557"/>
    <cellStyle name="ColHeader 9 7 2 3 2" xfId="34884"/>
    <cellStyle name="ColHeader 9 7 2 4" xfId="6558"/>
    <cellStyle name="ColHeader 9 7 2 4 2" xfId="34885"/>
    <cellStyle name="ColHeader 9 7 2 5" xfId="6559"/>
    <cellStyle name="ColHeader 9 7 2 5 2" xfId="34886"/>
    <cellStyle name="ColHeader 9 7 2 6" xfId="6560"/>
    <cellStyle name="ColHeader 9 7 2 6 2" xfId="34887"/>
    <cellStyle name="ColHeader 9 7 2 7" xfId="6561"/>
    <cellStyle name="ColHeader 9 7 2 7 2" xfId="34888"/>
    <cellStyle name="ColHeader 9 7 2 8" xfId="6562"/>
    <cellStyle name="ColHeader 9 7 2 8 2" xfId="34889"/>
    <cellStyle name="ColHeader 9 7 2 9" xfId="6563"/>
    <cellStyle name="ColHeader 9 7 2 9 2" xfId="34890"/>
    <cellStyle name="ColHeader 9 7 3" xfId="6564"/>
    <cellStyle name="ColHeader 9 7 3 10" xfId="6565"/>
    <cellStyle name="ColHeader 9 7 3 10 2" xfId="34892"/>
    <cellStyle name="ColHeader 9 7 3 11" xfId="34891"/>
    <cellStyle name="ColHeader 9 7 3 2" xfId="6566"/>
    <cellStyle name="ColHeader 9 7 3 2 2" xfId="34893"/>
    <cellStyle name="ColHeader 9 7 3 3" xfId="6567"/>
    <cellStyle name="ColHeader 9 7 3 3 2" xfId="34894"/>
    <cellStyle name="ColHeader 9 7 3 4" xfId="6568"/>
    <cellStyle name="ColHeader 9 7 3 4 2" xfId="34895"/>
    <cellStyle name="ColHeader 9 7 3 5" xfId="6569"/>
    <cellStyle name="ColHeader 9 7 3 5 2" xfId="34896"/>
    <cellStyle name="ColHeader 9 7 3 6" xfId="6570"/>
    <cellStyle name="ColHeader 9 7 3 6 2" xfId="34897"/>
    <cellStyle name="ColHeader 9 7 3 7" xfId="6571"/>
    <cellStyle name="ColHeader 9 7 3 7 2" xfId="34898"/>
    <cellStyle name="ColHeader 9 7 3 8" xfId="6572"/>
    <cellStyle name="ColHeader 9 7 3 8 2" xfId="34899"/>
    <cellStyle name="ColHeader 9 7 3 9" xfId="6573"/>
    <cellStyle name="ColHeader 9 7 3 9 2" xfId="34900"/>
    <cellStyle name="ColHeader 9 7 4" xfId="6574"/>
    <cellStyle name="ColHeader 9 7 4 2" xfId="34901"/>
    <cellStyle name="ColHeader 9 7 5" xfId="6575"/>
    <cellStyle name="ColHeader 9 7 5 2" xfId="34902"/>
    <cellStyle name="ColHeader 9 7 6" xfId="6576"/>
    <cellStyle name="ColHeader 9 7 6 2" xfId="34903"/>
    <cellStyle name="ColHeader 9 7 7" xfId="6577"/>
    <cellStyle name="ColHeader 9 7 7 2" xfId="34904"/>
    <cellStyle name="ColHeader 9 7 8" xfId="6578"/>
    <cellStyle name="ColHeader 9 7 8 2" xfId="34905"/>
    <cellStyle name="ColHeader 9 7 9" xfId="6579"/>
    <cellStyle name="ColHeader 9 7 9 2" xfId="34906"/>
    <cellStyle name="ColHeader 9 8" xfId="6580"/>
    <cellStyle name="ColHeader 9 8 10" xfId="6581"/>
    <cellStyle name="ColHeader 9 8 10 2" xfId="34908"/>
    <cellStyle name="ColHeader 9 8 11" xfId="34907"/>
    <cellStyle name="ColHeader 9 8 2" xfId="6582"/>
    <cellStyle name="ColHeader 9 8 2 2" xfId="34909"/>
    <cellStyle name="ColHeader 9 8 3" xfId="6583"/>
    <cellStyle name="ColHeader 9 8 3 2" xfId="34910"/>
    <cellStyle name="ColHeader 9 8 4" xfId="6584"/>
    <cellStyle name="ColHeader 9 8 4 2" xfId="34911"/>
    <cellStyle name="ColHeader 9 8 5" xfId="6585"/>
    <cellStyle name="ColHeader 9 8 5 2" xfId="34912"/>
    <cellStyle name="ColHeader 9 8 6" xfId="6586"/>
    <cellStyle name="ColHeader 9 8 6 2" xfId="34913"/>
    <cellStyle name="ColHeader 9 8 7" xfId="6587"/>
    <cellStyle name="ColHeader 9 8 7 2" xfId="34914"/>
    <cellStyle name="ColHeader 9 8 8" xfId="6588"/>
    <cellStyle name="ColHeader 9 8 8 2" xfId="34915"/>
    <cellStyle name="ColHeader 9 8 9" xfId="6589"/>
    <cellStyle name="ColHeader 9 8 9 2" xfId="34916"/>
    <cellStyle name="ColHeader 9 9" xfId="6590"/>
    <cellStyle name="ColHeader 9 9 10" xfId="6591"/>
    <cellStyle name="ColHeader 9 9 10 2" xfId="34918"/>
    <cellStyle name="ColHeader 9 9 11" xfId="34917"/>
    <cellStyle name="ColHeader 9 9 2" xfId="6592"/>
    <cellStyle name="ColHeader 9 9 2 2" xfId="34919"/>
    <cellStyle name="ColHeader 9 9 3" xfId="6593"/>
    <cellStyle name="ColHeader 9 9 3 2" xfId="34920"/>
    <cellStyle name="ColHeader 9 9 4" xfId="6594"/>
    <cellStyle name="ColHeader 9 9 4 2" xfId="34921"/>
    <cellStyle name="ColHeader 9 9 5" xfId="6595"/>
    <cellStyle name="ColHeader 9 9 5 2" xfId="34922"/>
    <cellStyle name="ColHeader 9 9 6" xfId="6596"/>
    <cellStyle name="ColHeader 9 9 6 2" xfId="34923"/>
    <cellStyle name="ColHeader 9 9 7" xfId="6597"/>
    <cellStyle name="ColHeader 9 9 7 2" xfId="34924"/>
    <cellStyle name="ColHeader 9 9 8" xfId="6598"/>
    <cellStyle name="ColHeader 9 9 8 2" xfId="34925"/>
    <cellStyle name="ColHeader 9 9 9" xfId="6599"/>
    <cellStyle name="ColHeader 9 9 9 2" xfId="34926"/>
    <cellStyle name="Comma 2" xfId="167"/>
    <cellStyle name="Comma 2 2" xfId="181"/>
    <cellStyle name="Comma 2 2 2" xfId="318"/>
    <cellStyle name="Comma 2 2 3" xfId="553"/>
    <cellStyle name="Comma 2 3" xfId="180"/>
    <cellStyle name="Comma 2 3 2" xfId="319"/>
    <cellStyle name="Comma 2 3 3" xfId="552"/>
    <cellStyle name="Comma 2 4" xfId="320"/>
    <cellStyle name="Comma 2 5" xfId="544"/>
    <cellStyle name="Comma 3" xfId="170"/>
    <cellStyle name="Comma 3 2" xfId="186"/>
    <cellStyle name="Comma 3 2 2" xfId="321"/>
    <cellStyle name="Comma 3 2 3" xfId="555"/>
    <cellStyle name="Comma 3 3" xfId="322"/>
    <cellStyle name="Comma 3 4" xfId="546"/>
    <cellStyle name="Comma 4" xfId="468"/>
    <cellStyle name="Comma 5" xfId="400"/>
    <cellStyle name="Comma 5 2" xfId="28742"/>
    <cellStyle name="Comma 6" xfId="1436"/>
    <cellStyle name="Comma 6 2" xfId="29767"/>
    <cellStyle name="Comma 7" xfId="265"/>
    <cellStyle name="Comma 7 2" xfId="28614"/>
    <cellStyle name="CoverTextNotes" xfId="47"/>
    <cellStyle name="Currency [0] 2" xfId="168"/>
    <cellStyle name="Currency [0] 2 2" xfId="182"/>
    <cellStyle name="Currency [0] 2 2 2" xfId="323"/>
    <cellStyle name="Currency [0] 2 2 3" xfId="554"/>
    <cellStyle name="Currency [0] 2 3" xfId="324"/>
    <cellStyle name="Currency [0] 2 4" xfId="545"/>
    <cellStyle name="DataEntry" xfId="143"/>
    <cellStyle name="DataEntry 10" xfId="418"/>
    <cellStyle name="DataEntry 10 10" xfId="6600"/>
    <cellStyle name="DataEntry 10 10 2" xfId="34927"/>
    <cellStyle name="DataEntry 10 11" xfId="6601"/>
    <cellStyle name="DataEntry 10 11 2" xfId="34928"/>
    <cellStyle name="DataEntry 10 12" xfId="6602"/>
    <cellStyle name="DataEntry 10 12 2" xfId="34929"/>
    <cellStyle name="DataEntry 10 13" xfId="6603"/>
    <cellStyle name="DataEntry 10 13 2" xfId="34930"/>
    <cellStyle name="DataEntry 10 14" xfId="6604"/>
    <cellStyle name="DataEntry 10 14 2" xfId="34931"/>
    <cellStyle name="DataEntry 10 15" xfId="6605"/>
    <cellStyle name="DataEntry 10 15 2" xfId="34932"/>
    <cellStyle name="DataEntry 10 16" xfId="6606"/>
    <cellStyle name="DataEntry 10 16 2" xfId="34933"/>
    <cellStyle name="DataEntry 10 17" xfId="6607"/>
    <cellStyle name="DataEntry 10 17 2" xfId="34934"/>
    <cellStyle name="DataEntry 10 18" xfId="6608"/>
    <cellStyle name="DataEntry 10 18 2" xfId="34935"/>
    <cellStyle name="DataEntry 10 19" xfId="28759"/>
    <cellStyle name="DataEntry 10 2" xfId="757"/>
    <cellStyle name="DataEntry 10 2 10" xfId="6609"/>
    <cellStyle name="DataEntry 10 2 10 2" xfId="34936"/>
    <cellStyle name="DataEntry 10 2 11" xfId="6610"/>
    <cellStyle name="DataEntry 10 2 11 2" xfId="34937"/>
    <cellStyle name="DataEntry 10 2 12" xfId="6611"/>
    <cellStyle name="DataEntry 10 2 12 2" xfId="34938"/>
    <cellStyle name="DataEntry 10 2 13" xfId="6612"/>
    <cellStyle name="DataEntry 10 2 13 2" xfId="34939"/>
    <cellStyle name="DataEntry 10 2 14" xfId="6613"/>
    <cellStyle name="DataEntry 10 2 14 2" xfId="34940"/>
    <cellStyle name="DataEntry 10 2 15" xfId="29088"/>
    <cellStyle name="DataEntry 10 2 2" xfId="6614"/>
    <cellStyle name="DataEntry 10 2 2 10" xfId="6615"/>
    <cellStyle name="DataEntry 10 2 2 10 2" xfId="34942"/>
    <cellStyle name="DataEntry 10 2 2 11" xfId="34941"/>
    <cellStyle name="DataEntry 10 2 2 2" xfId="6616"/>
    <cellStyle name="DataEntry 10 2 2 2 10" xfId="6617"/>
    <cellStyle name="DataEntry 10 2 2 2 10 2" xfId="34944"/>
    <cellStyle name="DataEntry 10 2 2 2 11" xfId="34943"/>
    <cellStyle name="DataEntry 10 2 2 2 2" xfId="6618"/>
    <cellStyle name="DataEntry 10 2 2 2 2 2" xfId="34945"/>
    <cellStyle name="DataEntry 10 2 2 2 3" xfId="6619"/>
    <cellStyle name="DataEntry 10 2 2 2 3 2" xfId="34946"/>
    <cellStyle name="DataEntry 10 2 2 2 4" xfId="6620"/>
    <cellStyle name="DataEntry 10 2 2 2 4 2" xfId="34947"/>
    <cellStyle name="DataEntry 10 2 2 2 5" xfId="6621"/>
    <cellStyle name="DataEntry 10 2 2 2 5 2" xfId="34948"/>
    <cellStyle name="DataEntry 10 2 2 2 6" xfId="6622"/>
    <cellStyle name="DataEntry 10 2 2 2 6 2" xfId="34949"/>
    <cellStyle name="DataEntry 10 2 2 2 7" xfId="6623"/>
    <cellStyle name="DataEntry 10 2 2 2 7 2" xfId="34950"/>
    <cellStyle name="DataEntry 10 2 2 2 8" xfId="6624"/>
    <cellStyle name="DataEntry 10 2 2 2 8 2" xfId="34951"/>
    <cellStyle name="DataEntry 10 2 2 2 9" xfId="6625"/>
    <cellStyle name="DataEntry 10 2 2 2 9 2" xfId="34952"/>
    <cellStyle name="DataEntry 10 2 2 3" xfId="6626"/>
    <cellStyle name="DataEntry 10 2 2 3 10" xfId="6627"/>
    <cellStyle name="DataEntry 10 2 2 3 10 2" xfId="34954"/>
    <cellStyle name="DataEntry 10 2 2 3 11" xfId="34953"/>
    <cellStyle name="DataEntry 10 2 2 3 2" xfId="6628"/>
    <cellStyle name="DataEntry 10 2 2 3 2 2" xfId="34955"/>
    <cellStyle name="DataEntry 10 2 2 3 3" xfId="6629"/>
    <cellStyle name="DataEntry 10 2 2 3 3 2" xfId="34956"/>
    <cellStyle name="DataEntry 10 2 2 3 4" xfId="6630"/>
    <cellStyle name="DataEntry 10 2 2 3 4 2" xfId="34957"/>
    <cellStyle name="DataEntry 10 2 2 3 5" xfId="6631"/>
    <cellStyle name="DataEntry 10 2 2 3 5 2" xfId="34958"/>
    <cellStyle name="DataEntry 10 2 2 3 6" xfId="6632"/>
    <cellStyle name="DataEntry 10 2 2 3 6 2" xfId="34959"/>
    <cellStyle name="DataEntry 10 2 2 3 7" xfId="6633"/>
    <cellStyle name="DataEntry 10 2 2 3 7 2" xfId="34960"/>
    <cellStyle name="DataEntry 10 2 2 3 8" xfId="6634"/>
    <cellStyle name="DataEntry 10 2 2 3 8 2" xfId="34961"/>
    <cellStyle name="DataEntry 10 2 2 3 9" xfId="6635"/>
    <cellStyle name="DataEntry 10 2 2 3 9 2" xfId="34962"/>
    <cellStyle name="DataEntry 10 2 2 4" xfId="6636"/>
    <cellStyle name="DataEntry 10 2 2 4 2" xfId="34963"/>
    <cellStyle name="DataEntry 10 2 2 5" xfId="6637"/>
    <cellStyle name="DataEntry 10 2 2 5 2" xfId="34964"/>
    <cellStyle name="DataEntry 10 2 2 6" xfId="6638"/>
    <cellStyle name="DataEntry 10 2 2 6 2" xfId="34965"/>
    <cellStyle name="DataEntry 10 2 2 7" xfId="6639"/>
    <cellStyle name="DataEntry 10 2 2 7 2" xfId="34966"/>
    <cellStyle name="DataEntry 10 2 2 8" xfId="6640"/>
    <cellStyle name="DataEntry 10 2 2 8 2" xfId="34967"/>
    <cellStyle name="DataEntry 10 2 2 9" xfId="6641"/>
    <cellStyle name="DataEntry 10 2 2 9 2" xfId="34968"/>
    <cellStyle name="DataEntry 10 2 3" xfId="6642"/>
    <cellStyle name="DataEntry 10 2 3 10" xfId="6643"/>
    <cellStyle name="DataEntry 10 2 3 10 2" xfId="34970"/>
    <cellStyle name="DataEntry 10 2 3 11" xfId="34969"/>
    <cellStyle name="DataEntry 10 2 3 2" xfId="6644"/>
    <cellStyle name="DataEntry 10 2 3 2 10" xfId="6645"/>
    <cellStyle name="DataEntry 10 2 3 2 10 2" xfId="34972"/>
    <cellStyle name="DataEntry 10 2 3 2 11" xfId="34971"/>
    <cellStyle name="DataEntry 10 2 3 2 2" xfId="6646"/>
    <cellStyle name="DataEntry 10 2 3 2 2 2" xfId="34973"/>
    <cellStyle name="DataEntry 10 2 3 2 3" xfId="6647"/>
    <cellStyle name="DataEntry 10 2 3 2 3 2" xfId="34974"/>
    <cellStyle name="DataEntry 10 2 3 2 4" xfId="6648"/>
    <cellStyle name="DataEntry 10 2 3 2 4 2" xfId="34975"/>
    <cellStyle name="DataEntry 10 2 3 2 5" xfId="6649"/>
    <cellStyle name="DataEntry 10 2 3 2 5 2" xfId="34976"/>
    <cellStyle name="DataEntry 10 2 3 2 6" xfId="6650"/>
    <cellStyle name="DataEntry 10 2 3 2 6 2" xfId="34977"/>
    <cellStyle name="DataEntry 10 2 3 2 7" xfId="6651"/>
    <cellStyle name="DataEntry 10 2 3 2 7 2" xfId="34978"/>
    <cellStyle name="DataEntry 10 2 3 2 8" xfId="6652"/>
    <cellStyle name="DataEntry 10 2 3 2 8 2" xfId="34979"/>
    <cellStyle name="DataEntry 10 2 3 2 9" xfId="6653"/>
    <cellStyle name="DataEntry 10 2 3 2 9 2" xfId="34980"/>
    <cellStyle name="DataEntry 10 2 3 3" xfId="6654"/>
    <cellStyle name="DataEntry 10 2 3 3 10" xfId="6655"/>
    <cellStyle name="DataEntry 10 2 3 3 10 2" xfId="34982"/>
    <cellStyle name="DataEntry 10 2 3 3 11" xfId="34981"/>
    <cellStyle name="DataEntry 10 2 3 3 2" xfId="6656"/>
    <cellStyle name="DataEntry 10 2 3 3 2 2" xfId="34983"/>
    <cellStyle name="DataEntry 10 2 3 3 3" xfId="6657"/>
    <cellStyle name="DataEntry 10 2 3 3 3 2" xfId="34984"/>
    <cellStyle name="DataEntry 10 2 3 3 4" xfId="6658"/>
    <cellStyle name="DataEntry 10 2 3 3 4 2" xfId="34985"/>
    <cellStyle name="DataEntry 10 2 3 3 5" xfId="6659"/>
    <cellStyle name="DataEntry 10 2 3 3 5 2" xfId="34986"/>
    <cellStyle name="DataEntry 10 2 3 3 6" xfId="6660"/>
    <cellStyle name="DataEntry 10 2 3 3 6 2" xfId="34987"/>
    <cellStyle name="DataEntry 10 2 3 3 7" xfId="6661"/>
    <cellStyle name="DataEntry 10 2 3 3 7 2" xfId="34988"/>
    <cellStyle name="DataEntry 10 2 3 3 8" xfId="6662"/>
    <cellStyle name="DataEntry 10 2 3 3 8 2" xfId="34989"/>
    <cellStyle name="DataEntry 10 2 3 3 9" xfId="6663"/>
    <cellStyle name="DataEntry 10 2 3 3 9 2" xfId="34990"/>
    <cellStyle name="DataEntry 10 2 3 4" xfId="6664"/>
    <cellStyle name="DataEntry 10 2 3 4 2" xfId="34991"/>
    <cellStyle name="DataEntry 10 2 3 5" xfId="6665"/>
    <cellStyle name="DataEntry 10 2 3 5 2" xfId="34992"/>
    <cellStyle name="DataEntry 10 2 3 6" xfId="6666"/>
    <cellStyle name="DataEntry 10 2 3 6 2" xfId="34993"/>
    <cellStyle name="DataEntry 10 2 3 7" xfId="6667"/>
    <cellStyle name="DataEntry 10 2 3 7 2" xfId="34994"/>
    <cellStyle name="DataEntry 10 2 3 8" xfId="6668"/>
    <cellStyle name="DataEntry 10 2 3 8 2" xfId="34995"/>
    <cellStyle name="DataEntry 10 2 3 9" xfId="6669"/>
    <cellStyle name="DataEntry 10 2 3 9 2" xfId="34996"/>
    <cellStyle name="DataEntry 10 2 4" xfId="6670"/>
    <cellStyle name="DataEntry 10 2 4 10" xfId="6671"/>
    <cellStyle name="DataEntry 10 2 4 10 2" xfId="34998"/>
    <cellStyle name="DataEntry 10 2 4 11" xfId="34997"/>
    <cellStyle name="DataEntry 10 2 4 2" xfId="6672"/>
    <cellStyle name="DataEntry 10 2 4 2 2" xfId="34999"/>
    <cellStyle name="DataEntry 10 2 4 3" xfId="6673"/>
    <cellStyle name="DataEntry 10 2 4 3 2" xfId="35000"/>
    <cellStyle name="DataEntry 10 2 4 4" xfId="6674"/>
    <cellStyle name="DataEntry 10 2 4 4 2" xfId="35001"/>
    <cellStyle name="DataEntry 10 2 4 5" xfId="6675"/>
    <cellStyle name="DataEntry 10 2 4 5 2" xfId="35002"/>
    <cellStyle name="DataEntry 10 2 4 6" xfId="6676"/>
    <cellStyle name="DataEntry 10 2 4 6 2" xfId="35003"/>
    <cellStyle name="DataEntry 10 2 4 7" xfId="6677"/>
    <cellStyle name="DataEntry 10 2 4 7 2" xfId="35004"/>
    <cellStyle name="DataEntry 10 2 4 8" xfId="6678"/>
    <cellStyle name="DataEntry 10 2 4 8 2" xfId="35005"/>
    <cellStyle name="DataEntry 10 2 4 9" xfId="6679"/>
    <cellStyle name="DataEntry 10 2 4 9 2" xfId="35006"/>
    <cellStyle name="DataEntry 10 2 5" xfId="6680"/>
    <cellStyle name="DataEntry 10 2 5 10" xfId="6681"/>
    <cellStyle name="DataEntry 10 2 5 10 2" xfId="35008"/>
    <cellStyle name="DataEntry 10 2 5 11" xfId="35007"/>
    <cellStyle name="DataEntry 10 2 5 2" xfId="6682"/>
    <cellStyle name="DataEntry 10 2 5 2 2" xfId="35009"/>
    <cellStyle name="DataEntry 10 2 5 3" xfId="6683"/>
    <cellStyle name="DataEntry 10 2 5 3 2" xfId="35010"/>
    <cellStyle name="DataEntry 10 2 5 4" xfId="6684"/>
    <cellStyle name="DataEntry 10 2 5 4 2" xfId="35011"/>
    <cellStyle name="DataEntry 10 2 5 5" xfId="6685"/>
    <cellStyle name="DataEntry 10 2 5 5 2" xfId="35012"/>
    <cellStyle name="DataEntry 10 2 5 6" xfId="6686"/>
    <cellStyle name="DataEntry 10 2 5 6 2" xfId="35013"/>
    <cellStyle name="DataEntry 10 2 5 7" xfId="6687"/>
    <cellStyle name="DataEntry 10 2 5 7 2" xfId="35014"/>
    <cellStyle name="DataEntry 10 2 5 8" xfId="6688"/>
    <cellStyle name="DataEntry 10 2 5 8 2" xfId="35015"/>
    <cellStyle name="DataEntry 10 2 5 9" xfId="6689"/>
    <cellStyle name="DataEntry 10 2 5 9 2" xfId="35016"/>
    <cellStyle name="DataEntry 10 2 6" xfId="6690"/>
    <cellStyle name="DataEntry 10 2 6 2" xfId="35017"/>
    <cellStyle name="DataEntry 10 2 7" xfId="6691"/>
    <cellStyle name="DataEntry 10 2 7 2" xfId="35018"/>
    <cellStyle name="DataEntry 10 2 8" xfId="6692"/>
    <cellStyle name="DataEntry 10 2 8 2" xfId="35019"/>
    <cellStyle name="DataEntry 10 2 9" xfId="6693"/>
    <cellStyle name="DataEntry 10 2 9 2" xfId="35020"/>
    <cellStyle name="DataEntry 10 3" xfId="876"/>
    <cellStyle name="DataEntry 10 3 10" xfId="6694"/>
    <cellStyle name="DataEntry 10 3 10 2" xfId="35021"/>
    <cellStyle name="DataEntry 10 3 11" xfId="6695"/>
    <cellStyle name="DataEntry 10 3 11 2" xfId="35022"/>
    <cellStyle name="DataEntry 10 3 12" xfId="6696"/>
    <cellStyle name="DataEntry 10 3 12 2" xfId="35023"/>
    <cellStyle name="DataEntry 10 3 13" xfId="6697"/>
    <cellStyle name="DataEntry 10 3 13 2" xfId="35024"/>
    <cellStyle name="DataEntry 10 3 14" xfId="6698"/>
    <cellStyle name="DataEntry 10 3 14 2" xfId="35025"/>
    <cellStyle name="DataEntry 10 3 15" xfId="29207"/>
    <cellStyle name="DataEntry 10 3 2" xfId="6699"/>
    <cellStyle name="DataEntry 10 3 2 10" xfId="6700"/>
    <cellStyle name="DataEntry 10 3 2 10 2" xfId="35027"/>
    <cellStyle name="DataEntry 10 3 2 11" xfId="35026"/>
    <cellStyle name="DataEntry 10 3 2 2" xfId="6701"/>
    <cellStyle name="DataEntry 10 3 2 2 10" xfId="6702"/>
    <cellStyle name="DataEntry 10 3 2 2 10 2" xfId="35029"/>
    <cellStyle name="DataEntry 10 3 2 2 11" xfId="35028"/>
    <cellStyle name="DataEntry 10 3 2 2 2" xfId="6703"/>
    <cellStyle name="DataEntry 10 3 2 2 2 2" xfId="35030"/>
    <cellStyle name="DataEntry 10 3 2 2 3" xfId="6704"/>
    <cellStyle name="DataEntry 10 3 2 2 3 2" xfId="35031"/>
    <cellStyle name="DataEntry 10 3 2 2 4" xfId="6705"/>
    <cellStyle name="DataEntry 10 3 2 2 4 2" xfId="35032"/>
    <cellStyle name="DataEntry 10 3 2 2 5" xfId="6706"/>
    <cellStyle name="DataEntry 10 3 2 2 5 2" xfId="35033"/>
    <cellStyle name="DataEntry 10 3 2 2 6" xfId="6707"/>
    <cellStyle name="DataEntry 10 3 2 2 6 2" xfId="35034"/>
    <cellStyle name="DataEntry 10 3 2 2 7" xfId="6708"/>
    <cellStyle name="DataEntry 10 3 2 2 7 2" xfId="35035"/>
    <cellStyle name="DataEntry 10 3 2 2 8" xfId="6709"/>
    <cellStyle name="DataEntry 10 3 2 2 8 2" xfId="35036"/>
    <cellStyle name="DataEntry 10 3 2 2 9" xfId="6710"/>
    <cellStyle name="DataEntry 10 3 2 2 9 2" xfId="35037"/>
    <cellStyle name="DataEntry 10 3 2 3" xfId="6711"/>
    <cellStyle name="DataEntry 10 3 2 3 10" xfId="6712"/>
    <cellStyle name="DataEntry 10 3 2 3 10 2" xfId="35039"/>
    <cellStyle name="DataEntry 10 3 2 3 11" xfId="35038"/>
    <cellStyle name="DataEntry 10 3 2 3 2" xfId="6713"/>
    <cellStyle name="DataEntry 10 3 2 3 2 2" xfId="35040"/>
    <cellStyle name="DataEntry 10 3 2 3 3" xfId="6714"/>
    <cellStyle name="DataEntry 10 3 2 3 3 2" xfId="35041"/>
    <cellStyle name="DataEntry 10 3 2 3 4" xfId="6715"/>
    <cellStyle name="DataEntry 10 3 2 3 4 2" xfId="35042"/>
    <cellStyle name="DataEntry 10 3 2 3 5" xfId="6716"/>
    <cellStyle name="DataEntry 10 3 2 3 5 2" xfId="35043"/>
    <cellStyle name="DataEntry 10 3 2 3 6" xfId="6717"/>
    <cellStyle name="DataEntry 10 3 2 3 6 2" xfId="35044"/>
    <cellStyle name="DataEntry 10 3 2 3 7" xfId="6718"/>
    <cellStyle name="DataEntry 10 3 2 3 7 2" xfId="35045"/>
    <cellStyle name="DataEntry 10 3 2 3 8" xfId="6719"/>
    <cellStyle name="DataEntry 10 3 2 3 8 2" xfId="35046"/>
    <cellStyle name="DataEntry 10 3 2 3 9" xfId="6720"/>
    <cellStyle name="DataEntry 10 3 2 3 9 2" xfId="35047"/>
    <cellStyle name="DataEntry 10 3 2 4" xfId="6721"/>
    <cellStyle name="DataEntry 10 3 2 4 2" xfId="35048"/>
    <cellStyle name="DataEntry 10 3 2 5" xfId="6722"/>
    <cellStyle name="DataEntry 10 3 2 5 2" xfId="35049"/>
    <cellStyle name="DataEntry 10 3 2 6" xfId="6723"/>
    <cellStyle name="DataEntry 10 3 2 6 2" xfId="35050"/>
    <cellStyle name="DataEntry 10 3 2 7" xfId="6724"/>
    <cellStyle name="DataEntry 10 3 2 7 2" xfId="35051"/>
    <cellStyle name="DataEntry 10 3 2 8" xfId="6725"/>
    <cellStyle name="DataEntry 10 3 2 8 2" xfId="35052"/>
    <cellStyle name="DataEntry 10 3 2 9" xfId="6726"/>
    <cellStyle name="DataEntry 10 3 2 9 2" xfId="35053"/>
    <cellStyle name="DataEntry 10 3 3" xfId="6727"/>
    <cellStyle name="DataEntry 10 3 3 10" xfId="6728"/>
    <cellStyle name="DataEntry 10 3 3 10 2" xfId="35055"/>
    <cellStyle name="DataEntry 10 3 3 11" xfId="35054"/>
    <cellStyle name="DataEntry 10 3 3 2" xfId="6729"/>
    <cellStyle name="DataEntry 10 3 3 2 10" xfId="6730"/>
    <cellStyle name="DataEntry 10 3 3 2 10 2" xfId="35057"/>
    <cellStyle name="DataEntry 10 3 3 2 11" xfId="35056"/>
    <cellStyle name="DataEntry 10 3 3 2 2" xfId="6731"/>
    <cellStyle name="DataEntry 10 3 3 2 2 2" xfId="35058"/>
    <cellStyle name="DataEntry 10 3 3 2 3" xfId="6732"/>
    <cellStyle name="DataEntry 10 3 3 2 3 2" xfId="35059"/>
    <cellStyle name="DataEntry 10 3 3 2 4" xfId="6733"/>
    <cellStyle name="DataEntry 10 3 3 2 4 2" xfId="35060"/>
    <cellStyle name="DataEntry 10 3 3 2 5" xfId="6734"/>
    <cellStyle name="DataEntry 10 3 3 2 5 2" xfId="35061"/>
    <cellStyle name="DataEntry 10 3 3 2 6" xfId="6735"/>
    <cellStyle name="DataEntry 10 3 3 2 6 2" xfId="35062"/>
    <cellStyle name="DataEntry 10 3 3 2 7" xfId="6736"/>
    <cellStyle name="DataEntry 10 3 3 2 7 2" xfId="35063"/>
    <cellStyle name="DataEntry 10 3 3 2 8" xfId="6737"/>
    <cellStyle name="DataEntry 10 3 3 2 8 2" xfId="35064"/>
    <cellStyle name="DataEntry 10 3 3 2 9" xfId="6738"/>
    <cellStyle name="DataEntry 10 3 3 2 9 2" xfId="35065"/>
    <cellStyle name="DataEntry 10 3 3 3" xfId="6739"/>
    <cellStyle name="DataEntry 10 3 3 3 10" xfId="6740"/>
    <cellStyle name="DataEntry 10 3 3 3 10 2" xfId="35067"/>
    <cellStyle name="DataEntry 10 3 3 3 11" xfId="35066"/>
    <cellStyle name="DataEntry 10 3 3 3 2" xfId="6741"/>
    <cellStyle name="DataEntry 10 3 3 3 2 2" xfId="35068"/>
    <cellStyle name="DataEntry 10 3 3 3 3" xfId="6742"/>
    <cellStyle name="DataEntry 10 3 3 3 3 2" xfId="35069"/>
    <cellStyle name="DataEntry 10 3 3 3 4" xfId="6743"/>
    <cellStyle name="DataEntry 10 3 3 3 4 2" xfId="35070"/>
    <cellStyle name="DataEntry 10 3 3 3 5" xfId="6744"/>
    <cellStyle name="DataEntry 10 3 3 3 5 2" xfId="35071"/>
    <cellStyle name="DataEntry 10 3 3 3 6" xfId="6745"/>
    <cellStyle name="DataEntry 10 3 3 3 6 2" xfId="35072"/>
    <cellStyle name="DataEntry 10 3 3 3 7" xfId="6746"/>
    <cellStyle name="DataEntry 10 3 3 3 7 2" xfId="35073"/>
    <cellStyle name="DataEntry 10 3 3 3 8" xfId="6747"/>
    <cellStyle name="DataEntry 10 3 3 3 8 2" xfId="35074"/>
    <cellStyle name="DataEntry 10 3 3 3 9" xfId="6748"/>
    <cellStyle name="DataEntry 10 3 3 3 9 2" xfId="35075"/>
    <cellStyle name="DataEntry 10 3 3 4" xfId="6749"/>
    <cellStyle name="DataEntry 10 3 3 4 2" xfId="35076"/>
    <cellStyle name="DataEntry 10 3 3 5" xfId="6750"/>
    <cellStyle name="DataEntry 10 3 3 5 2" xfId="35077"/>
    <cellStyle name="DataEntry 10 3 3 6" xfId="6751"/>
    <cellStyle name="DataEntry 10 3 3 6 2" xfId="35078"/>
    <cellStyle name="DataEntry 10 3 3 7" xfId="6752"/>
    <cellStyle name="DataEntry 10 3 3 7 2" xfId="35079"/>
    <cellStyle name="DataEntry 10 3 3 8" xfId="6753"/>
    <cellStyle name="DataEntry 10 3 3 8 2" xfId="35080"/>
    <cellStyle name="DataEntry 10 3 3 9" xfId="6754"/>
    <cellStyle name="DataEntry 10 3 3 9 2" xfId="35081"/>
    <cellStyle name="DataEntry 10 3 4" xfId="6755"/>
    <cellStyle name="DataEntry 10 3 4 10" xfId="6756"/>
    <cellStyle name="DataEntry 10 3 4 10 2" xfId="35083"/>
    <cellStyle name="DataEntry 10 3 4 11" xfId="35082"/>
    <cellStyle name="DataEntry 10 3 4 2" xfId="6757"/>
    <cellStyle name="DataEntry 10 3 4 2 2" xfId="35084"/>
    <cellStyle name="DataEntry 10 3 4 3" xfId="6758"/>
    <cellStyle name="DataEntry 10 3 4 3 2" xfId="35085"/>
    <cellStyle name="DataEntry 10 3 4 4" xfId="6759"/>
    <cellStyle name="DataEntry 10 3 4 4 2" xfId="35086"/>
    <cellStyle name="DataEntry 10 3 4 5" xfId="6760"/>
    <cellStyle name="DataEntry 10 3 4 5 2" xfId="35087"/>
    <cellStyle name="DataEntry 10 3 4 6" xfId="6761"/>
    <cellStyle name="DataEntry 10 3 4 6 2" xfId="35088"/>
    <cellStyle name="DataEntry 10 3 4 7" xfId="6762"/>
    <cellStyle name="DataEntry 10 3 4 7 2" xfId="35089"/>
    <cellStyle name="DataEntry 10 3 4 8" xfId="6763"/>
    <cellStyle name="DataEntry 10 3 4 8 2" xfId="35090"/>
    <cellStyle name="DataEntry 10 3 4 9" xfId="6764"/>
    <cellStyle name="DataEntry 10 3 4 9 2" xfId="35091"/>
    <cellStyle name="DataEntry 10 3 5" xfId="6765"/>
    <cellStyle name="DataEntry 10 3 5 10" xfId="6766"/>
    <cellStyle name="DataEntry 10 3 5 10 2" xfId="35093"/>
    <cellStyle name="DataEntry 10 3 5 11" xfId="35092"/>
    <cellStyle name="DataEntry 10 3 5 2" xfId="6767"/>
    <cellStyle name="DataEntry 10 3 5 2 2" xfId="35094"/>
    <cellStyle name="DataEntry 10 3 5 3" xfId="6768"/>
    <cellStyle name="DataEntry 10 3 5 3 2" xfId="35095"/>
    <cellStyle name="DataEntry 10 3 5 4" xfId="6769"/>
    <cellStyle name="DataEntry 10 3 5 4 2" xfId="35096"/>
    <cellStyle name="DataEntry 10 3 5 5" xfId="6770"/>
    <cellStyle name="DataEntry 10 3 5 5 2" xfId="35097"/>
    <cellStyle name="DataEntry 10 3 5 6" xfId="6771"/>
    <cellStyle name="DataEntry 10 3 5 6 2" xfId="35098"/>
    <cellStyle name="DataEntry 10 3 5 7" xfId="6772"/>
    <cellStyle name="DataEntry 10 3 5 7 2" xfId="35099"/>
    <cellStyle name="DataEntry 10 3 5 8" xfId="6773"/>
    <cellStyle name="DataEntry 10 3 5 8 2" xfId="35100"/>
    <cellStyle name="DataEntry 10 3 5 9" xfId="6774"/>
    <cellStyle name="DataEntry 10 3 5 9 2" xfId="35101"/>
    <cellStyle name="DataEntry 10 3 6" xfId="6775"/>
    <cellStyle name="DataEntry 10 3 6 2" xfId="35102"/>
    <cellStyle name="DataEntry 10 3 7" xfId="6776"/>
    <cellStyle name="DataEntry 10 3 7 2" xfId="35103"/>
    <cellStyle name="DataEntry 10 3 8" xfId="6777"/>
    <cellStyle name="DataEntry 10 3 8 2" xfId="35104"/>
    <cellStyle name="DataEntry 10 3 9" xfId="6778"/>
    <cellStyle name="DataEntry 10 3 9 2" xfId="35105"/>
    <cellStyle name="DataEntry 10 4" xfId="1519"/>
    <cellStyle name="DataEntry 10 4 10" xfId="6779"/>
    <cellStyle name="DataEntry 10 4 10 2" xfId="35106"/>
    <cellStyle name="DataEntry 10 4 11" xfId="6780"/>
    <cellStyle name="DataEntry 10 4 11 2" xfId="35107"/>
    <cellStyle name="DataEntry 10 4 12" xfId="6781"/>
    <cellStyle name="DataEntry 10 4 12 2" xfId="35108"/>
    <cellStyle name="DataEntry 10 4 13" xfId="6782"/>
    <cellStyle name="DataEntry 10 4 13 2" xfId="35109"/>
    <cellStyle name="DataEntry 10 4 14" xfId="6783"/>
    <cellStyle name="DataEntry 10 4 14 2" xfId="35110"/>
    <cellStyle name="DataEntry 10 4 15" xfId="29849"/>
    <cellStyle name="DataEntry 10 4 2" xfId="6784"/>
    <cellStyle name="DataEntry 10 4 2 10" xfId="6785"/>
    <cellStyle name="DataEntry 10 4 2 10 2" xfId="35112"/>
    <cellStyle name="DataEntry 10 4 2 11" xfId="35111"/>
    <cellStyle name="DataEntry 10 4 2 2" xfId="6786"/>
    <cellStyle name="DataEntry 10 4 2 2 10" xfId="6787"/>
    <cellStyle name="DataEntry 10 4 2 2 10 2" xfId="35114"/>
    <cellStyle name="DataEntry 10 4 2 2 11" xfId="35113"/>
    <cellStyle name="DataEntry 10 4 2 2 2" xfId="6788"/>
    <cellStyle name="DataEntry 10 4 2 2 2 2" xfId="35115"/>
    <cellStyle name="DataEntry 10 4 2 2 3" xfId="6789"/>
    <cellStyle name="DataEntry 10 4 2 2 3 2" xfId="35116"/>
    <cellStyle name="DataEntry 10 4 2 2 4" xfId="6790"/>
    <cellStyle name="DataEntry 10 4 2 2 4 2" xfId="35117"/>
    <cellStyle name="DataEntry 10 4 2 2 5" xfId="6791"/>
    <cellStyle name="DataEntry 10 4 2 2 5 2" xfId="35118"/>
    <cellStyle name="DataEntry 10 4 2 2 6" xfId="6792"/>
    <cellStyle name="DataEntry 10 4 2 2 6 2" xfId="35119"/>
    <cellStyle name="DataEntry 10 4 2 2 7" xfId="6793"/>
    <cellStyle name="DataEntry 10 4 2 2 7 2" xfId="35120"/>
    <cellStyle name="DataEntry 10 4 2 2 8" xfId="6794"/>
    <cellStyle name="DataEntry 10 4 2 2 8 2" xfId="35121"/>
    <cellStyle name="DataEntry 10 4 2 2 9" xfId="6795"/>
    <cellStyle name="DataEntry 10 4 2 2 9 2" xfId="35122"/>
    <cellStyle name="DataEntry 10 4 2 3" xfId="6796"/>
    <cellStyle name="DataEntry 10 4 2 3 10" xfId="6797"/>
    <cellStyle name="DataEntry 10 4 2 3 10 2" xfId="35124"/>
    <cellStyle name="DataEntry 10 4 2 3 11" xfId="35123"/>
    <cellStyle name="DataEntry 10 4 2 3 2" xfId="6798"/>
    <cellStyle name="DataEntry 10 4 2 3 2 2" xfId="35125"/>
    <cellStyle name="DataEntry 10 4 2 3 3" xfId="6799"/>
    <cellStyle name="DataEntry 10 4 2 3 3 2" xfId="35126"/>
    <cellStyle name="DataEntry 10 4 2 3 4" xfId="6800"/>
    <cellStyle name="DataEntry 10 4 2 3 4 2" xfId="35127"/>
    <cellStyle name="DataEntry 10 4 2 3 5" xfId="6801"/>
    <cellStyle name="DataEntry 10 4 2 3 5 2" xfId="35128"/>
    <cellStyle name="DataEntry 10 4 2 3 6" xfId="6802"/>
    <cellStyle name="DataEntry 10 4 2 3 6 2" xfId="35129"/>
    <cellStyle name="DataEntry 10 4 2 3 7" xfId="6803"/>
    <cellStyle name="DataEntry 10 4 2 3 7 2" xfId="35130"/>
    <cellStyle name="DataEntry 10 4 2 3 8" xfId="6804"/>
    <cellStyle name="DataEntry 10 4 2 3 8 2" xfId="35131"/>
    <cellStyle name="DataEntry 10 4 2 3 9" xfId="6805"/>
    <cellStyle name="DataEntry 10 4 2 3 9 2" xfId="35132"/>
    <cellStyle name="DataEntry 10 4 2 4" xfId="6806"/>
    <cellStyle name="DataEntry 10 4 2 4 2" xfId="35133"/>
    <cellStyle name="DataEntry 10 4 2 5" xfId="6807"/>
    <cellStyle name="DataEntry 10 4 2 5 2" xfId="35134"/>
    <cellStyle name="DataEntry 10 4 2 6" xfId="6808"/>
    <cellStyle name="DataEntry 10 4 2 6 2" xfId="35135"/>
    <cellStyle name="DataEntry 10 4 2 7" xfId="6809"/>
    <cellStyle name="DataEntry 10 4 2 7 2" xfId="35136"/>
    <cellStyle name="DataEntry 10 4 2 8" xfId="6810"/>
    <cellStyle name="DataEntry 10 4 2 8 2" xfId="35137"/>
    <cellStyle name="DataEntry 10 4 2 9" xfId="6811"/>
    <cellStyle name="DataEntry 10 4 2 9 2" xfId="35138"/>
    <cellStyle name="DataEntry 10 4 3" xfId="6812"/>
    <cellStyle name="DataEntry 10 4 3 10" xfId="6813"/>
    <cellStyle name="DataEntry 10 4 3 10 2" xfId="35140"/>
    <cellStyle name="DataEntry 10 4 3 11" xfId="35139"/>
    <cellStyle name="DataEntry 10 4 3 2" xfId="6814"/>
    <cellStyle name="DataEntry 10 4 3 2 10" xfId="6815"/>
    <cellStyle name="DataEntry 10 4 3 2 10 2" xfId="35142"/>
    <cellStyle name="DataEntry 10 4 3 2 11" xfId="35141"/>
    <cellStyle name="DataEntry 10 4 3 2 2" xfId="6816"/>
    <cellStyle name="DataEntry 10 4 3 2 2 2" xfId="35143"/>
    <cellStyle name="DataEntry 10 4 3 2 3" xfId="6817"/>
    <cellStyle name="DataEntry 10 4 3 2 3 2" xfId="35144"/>
    <cellStyle name="DataEntry 10 4 3 2 4" xfId="6818"/>
    <cellStyle name="DataEntry 10 4 3 2 4 2" xfId="35145"/>
    <cellStyle name="DataEntry 10 4 3 2 5" xfId="6819"/>
    <cellStyle name="DataEntry 10 4 3 2 5 2" xfId="35146"/>
    <cellStyle name="DataEntry 10 4 3 2 6" xfId="6820"/>
    <cellStyle name="DataEntry 10 4 3 2 6 2" xfId="35147"/>
    <cellStyle name="DataEntry 10 4 3 2 7" xfId="6821"/>
    <cellStyle name="DataEntry 10 4 3 2 7 2" xfId="35148"/>
    <cellStyle name="DataEntry 10 4 3 2 8" xfId="6822"/>
    <cellStyle name="DataEntry 10 4 3 2 8 2" xfId="35149"/>
    <cellStyle name="DataEntry 10 4 3 2 9" xfId="6823"/>
    <cellStyle name="DataEntry 10 4 3 2 9 2" xfId="35150"/>
    <cellStyle name="DataEntry 10 4 3 3" xfId="6824"/>
    <cellStyle name="DataEntry 10 4 3 3 10" xfId="6825"/>
    <cellStyle name="DataEntry 10 4 3 3 10 2" xfId="35152"/>
    <cellStyle name="DataEntry 10 4 3 3 11" xfId="35151"/>
    <cellStyle name="DataEntry 10 4 3 3 2" xfId="6826"/>
    <cellStyle name="DataEntry 10 4 3 3 2 2" xfId="35153"/>
    <cellStyle name="DataEntry 10 4 3 3 3" xfId="6827"/>
    <cellStyle name="DataEntry 10 4 3 3 3 2" xfId="35154"/>
    <cellStyle name="DataEntry 10 4 3 3 4" xfId="6828"/>
    <cellStyle name="DataEntry 10 4 3 3 4 2" xfId="35155"/>
    <cellStyle name="DataEntry 10 4 3 3 5" xfId="6829"/>
    <cellStyle name="DataEntry 10 4 3 3 5 2" xfId="35156"/>
    <cellStyle name="DataEntry 10 4 3 3 6" xfId="6830"/>
    <cellStyle name="DataEntry 10 4 3 3 6 2" xfId="35157"/>
    <cellStyle name="DataEntry 10 4 3 3 7" xfId="6831"/>
    <cellStyle name="DataEntry 10 4 3 3 7 2" xfId="35158"/>
    <cellStyle name="DataEntry 10 4 3 3 8" xfId="6832"/>
    <cellStyle name="DataEntry 10 4 3 3 8 2" xfId="35159"/>
    <cellStyle name="DataEntry 10 4 3 3 9" xfId="6833"/>
    <cellStyle name="DataEntry 10 4 3 3 9 2" xfId="35160"/>
    <cellStyle name="DataEntry 10 4 3 4" xfId="6834"/>
    <cellStyle name="DataEntry 10 4 3 4 2" xfId="35161"/>
    <cellStyle name="DataEntry 10 4 3 5" xfId="6835"/>
    <cellStyle name="DataEntry 10 4 3 5 2" xfId="35162"/>
    <cellStyle name="DataEntry 10 4 3 6" xfId="6836"/>
    <cellStyle name="DataEntry 10 4 3 6 2" xfId="35163"/>
    <cellStyle name="DataEntry 10 4 3 7" xfId="6837"/>
    <cellStyle name="DataEntry 10 4 3 7 2" xfId="35164"/>
    <cellStyle name="DataEntry 10 4 3 8" xfId="6838"/>
    <cellStyle name="DataEntry 10 4 3 8 2" xfId="35165"/>
    <cellStyle name="DataEntry 10 4 3 9" xfId="6839"/>
    <cellStyle name="DataEntry 10 4 3 9 2" xfId="35166"/>
    <cellStyle name="DataEntry 10 4 4" xfId="6840"/>
    <cellStyle name="DataEntry 10 4 4 10" xfId="6841"/>
    <cellStyle name="DataEntry 10 4 4 10 2" xfId="35168"/>
    <cellStyle name="DataEntry 10 4 4 11" xfId="35167"/>
    <cellStyle name="DataEntry 10 4 4 2" xfId="6842"/>
    <cellStyle name="DataEntry 10 4 4 2 2" xfId="35169"/>
    <cellStyle name="DataEntry 10 4 4 3" xfId="6843"/>
    <cellStyle name="DataEntry 10 4 4 3 2" xfId="35170"/>
    <cellStyle name="DataEntry 10 4 4 4" xfId="6844"/>
    <cellStyle name="DataEntry 10 4 4 4 2" xfId="35171"/>
    <cellStyle name="DataEntry 10 4 4 5" xfId="6845"/>
    <cellStyle name="DataEntry 10 4 4 5 2" xfId="35172"/>
    <cellStyle name="DataEntry 10 4 4 6" xfId="6846"/>
    <cellStyle name="DataEntry 10 4 4 6 2" xfId="35173"/>
    <cellStyle name="DataEntry 10 4 4 7" xfId="6847"/>
    <cellStyle name="DataEntry 10 4 4 7 2" xfId="35174"/>
    <cellStyle name="DataEntry 10 4 4 8" xfId="6848"/>
    <cellStyle name="DataEntry 10 4 4 8 2" xfId="35175"/>
    <cellStyle name="DataEntry 10 4 4 9" xfId="6849"/>
    <cellStyle name="DataEntry 10 4 4 9 2" xfId="35176"/>
    <cellStyle name="DataEntry 10 4 5" xfId="6850"/>
    <cellStyle name="DataEntry 10 4 5 10" xfId="6851"/>
    <cellStyle name="DataEntry 10 4 5 10 2" xfId="35178"/>
    <cellStyle name="DataEntry 10 4 5 11" xfId="35177"/>
    <cellStyle name="DataEntry 10 4 5 2" xfId="6852"/>
    <cellStyle name="DataEntry 10 4 5 2 2" xfId="35179"/>
    <cellStyle name="DataEntry 10 4 5 3" xfId="6853"/>
    <cellStyle name="DataEntry 10 4 5 3 2" xfId="35180"/>
    <cellStyle name="DataEntry 10 4 5 4" xfId="6854"/>
    <cellStyle name="DataEntry 10 4 5 4 2" xfId="35181"/>
    <cellStyle name="DataEntry 10 4 5 5" xfId="6855"/>
    <cellStyle name="DataEntry 10 4 5 5 2" xfId="35182"/>
    <cellStyle name="DataEntry 10 4 5 6" xfId="6856"/>
    <cellStyle name="DataEntry 10 4 5 6 2" xfId="35183"/>
    <cellStyle name="DataEntry 10 4 5 7" xfId="6857"/>
    <cellStyle name="DataEntry 10 4 5 7 2" xfId="35184"/>
    <cellStyle name="DataEntry 10 4 5 8" xfId="6858"/>
    <cellStyle name="DataEntry 10 4 5 8 2" xfId="35185"/>
    <cellStyle name="DataEntry 10 4 5 9" xfId="6859"/>
    <cellStyle name="DataEntry 10 4 5 9 2" xfId="35186"/>
    <cellStyle name="DataEntry 10 4 6" xfId="6860"/>
    <cellStyle name="DataEntry 10 4 6 2" xfId="35187"/>
    <cellStyle name="DataEntry 10 4 7" xfId="6861"/>
    <cellStyle name="DataEntry 10 4 7 2" xfId="35188"/>
    <cellStyle name="DataEntry 10 4 8" xfId="6862"/>
    <cellStyle name="DataEntry 10 4 8 2" xfId="35189"/>
    <cellStyle name="DataEntry 10 4 9" xfId="6863"/>
    <cellStyle name="DataEntry 10 4 9 2" xfId="35190"/>
    <cellStyle name="DataEntry 10 5" xfId="1445"/>
    <cellStyle name="DataEntry 10 5 10" xfId="6864"/>
    <cellStyle name="DataEntry 10 5 10 2" xfId="35191"/>
    <cellStyle name="DataEntry 10 5 11" xfId="6865"/>
    <cellStyle name="DataEntry 10 5 11 2" xfId="35192"/>
    <cellStyle name="DataEntry 10 5 12" xfId="6866"/>
    <cellStyle name="DataEntry 10 5 12 2" xfId="35193"/>
    <cellStyle name="DataEntry 10 5 13" xfId="6867"/>
    <cellStyle name="DataEntry 10 5 13 2" xfId="35194"/>
    <cellStyle name="DataEntry 10 5 14" xfId="6868"/>
    <cellStyle name="DataEntry 10 5 14 2" xfId="35195"/>
    <cellStyle name="DataEntry 10 5 15" xfId="29775"/>
    <cellStyle name="DataEntry 10 5 2" xfId="6869"/>
    <cellStyle name="DataEntry 10 5 2 10" xfId="6870"/>
    <cellStyle name="DataEntry 10 5 2 10 2" xfId="35197"/>
    <cellStyle name="DataEntry 10 5 2 11" xfId="35196"/>
    <cellStyle name="DataEntry 10 5 2 2" xfId="6871"/>
    <cellStyle name="DataEntry 10 5 2 2 10" xfId="6872"/>
    <cellStyle name="DataEntry 10 5 2 2 10 2" xfId="35199"/>
    <cellStyle name="DataEntry 10 5 2 2 11" xfId="35198"/>
    <cellStyle name="DataEntry 10 5 2 2 2" xfId="6873"/>
    <cellStyle name="DataEntry 10 5 2 2 2 2" xfId="35200"/>
    <cellStyle name="DataEntry 10 5 2 2 3" xfId="6874"/>
    <cellStyle name="DataEntry 10 5 2 2 3 2" xfId="35201"/>
    <cellStyle name="DataEntry 10 5 2 2 4" xfId="6875"/>
    <cellStyle name="DataEntry 10 5 2 2 4 2" xfId="35202"/>
    <cellStyle name="DataEntry 10 5 2 2 5" xfId="6876"/>
    <cellStyle name="DataEntry 10 5 2 2 5 2" xfId="35203"/>
    <cellStyle name="DataEntry 10 5 2 2 6" xfId="6877"/>
    <cellStyle name="DataEntry 10 5 2 2 6 2" xfId="35204"/>
    <cellStyle name="DataEntry 10 5 2 2 7" xfId="6878"/>
    <cellStyle name="DataEntry 10 5 2 2 7 2" xfId="35205"/>
    <cellStyle name="DataEntry 10 5 2 2 8" xfId="6879"/>
    <cellStyle name="DataEntry 10 5 2 2 8 2" xfId="35206"/>
    <cellStyle name="DataEntry 10 5 2 2 9" xfId="6880"/>
    <cellStyle name="DataEntry 10 5 2 2 9 2" xfId="35207"/>
    <cellStyle name="DataEntry 10 5 2 3" xfId="6881"/>
    <cellStyle name="DataEntry 10 5 2 3 10" xfId="6882"/>
    <cellStyle name="DataEntry 10 5 2 3 10 2" xfId="35209"/>
    <cellStyle name="DataEntry 10 5 2 3 11" xfId="35208"/>
    <cellStyle name="DataEntry 10 5 2 3 2" xfId="6883"/>
    <cellStyle name="DataEntry 10 5 2 3 2 2" xfId="35210"/>
    <cellStyle name="DataEntry 10 5 2 3 3" xfId="6884"/>
    <cellStyle name="DataEntry 10 5 2 3 3 2" xfId="35211"/>
    <cellStyle name="DataEntry 10 5 2 3 4" xfId="6885"/>
    <cellStyle name="DataEntry 10 5 2 3 4 2" xfId="35212"/>
    <cellStyle name="DataEntry 10 5 2 3 5" xfId="6886"/>
    <cellStyle name="DataEntry 10 5 2 3 5 2" xfId="35213"/>
    <cellStyle name="DataEntry 10 5 2 3 6" xfId="6887"/>
    <cellStyle name="DataEntry 10 5 2 3 6 2" xfId="35214"/>
    <cellStyle name="DataEntry 10 5 2 3 7" xfId="6888"/>
    <cellStyle name="DataEntry 10 5 2 3 7 2" xfId="35215"/>
    <cellStyle name="DataEntry 10 5 2 3 8" xfId="6889"/>
    <cellStyle name="DataEntry 10 5 2 3 8 2" xfId="35216"/>
    <cellStyle name="DataEntry 10 5 2 3 9" xfId="6890"/>
    <cellStyle name="DataEntry 10 5 2 3 9 2" xfId="35217"/>
    <cellStyle name="DataEntry 10 5 2 4" xfId="6891"/>
    <cellStyle name="DataEntry 10 5 2 4 2" xfId="35218"/>
    <cellStyle name="DataEntry 10 5 2 5" xfId="6892"/>
    <cellStyle name="DataEntry 10 5 2 5 2" xfId="35219"/>
    <cellStyle name="DataEntry 10 5 2 6" xfId="6893"/>
    <cellStyle name="DataEntry 10 5 2 6 2" xfId="35220"/>
    <cellStyle name="DataEntry 10 5 2 7" xfId="6894"/>
    <cellStyle name="DataEntry 10 5 2 7 2" xfId="35221"/>
    <cellStyle name="DataEntry 10 5 2 8" xfId="6895"/>
    <cellStyle name="DataEntry 10 5 2 8 2" xfId="35222"/>
    <cellStyle name="DataEntry 10 5 2 9" xfId="6896"/>
    <cellStyle name="DataEntry 10 5 2 9 2" xfId="35223"/>
    <cellStyle name="DataEntry 10 5 3" xfId="6897"/>
    <cellStyle name="DataEntry 10 5 3 10" xfId="6898"/>
    <cellStyle name="DataEntry 10 5 3 10 2" xfId="35225"/>
    <cellStyle name="DataEntry 10 5 3 11" xfId="35224"/>
    <cellStyle name="DataEntry 10 5 3 2" xfId="6899"/>
    <cellStyle name="DataEntry 10 5 3 2 10" xfId="6900"/>
    <cellStyle name="DataEntry 10 5 3 2 10 2" xfId="35227"/>
    <cellStyle name="DataEntry 10 5 3 2 11" xfId="35226"/>
    <cellStyle name="DataEntry 10 5 3 2 2" xfId="6901"/>
    <cellStyle name="DataEntry 10 5 3 2 2 2" xfId="35228"/>
    <cellStyle name="DataEntry 10 5 3 2 3" xfId="6902"/>
    <cellStyle name="DataEntry 10 5 3 2 3 2" xfId="35229"/>
    <cellStyle name="DataEntry 10 5 3 2 4" xfId="6903"/>
    <cellStyle name="DataEntry 10 5 3 2 4 2" xfId="35230"/>
    <cellStyle name="DataEntry 10 5 3 2 5" xfId="6904"/>
    <cellStyle name="DataEntry 10 5 3 2 5 2" xfId="35231"/>
    <cellStyle name="DataEntry 10 5 3 2 6" xfId="6905"/>
    <cellStyle name="DataEntry 10 5 3 2 6 2" xfId="35232"/>
    <cellStyle name="DataEntry 10 5 3 2 7" xfId="6906"/>
    <cellStyle name="DataEntry 10 5 3 2 7 2" xfId="35233"/>
    <cellStyle name="DataEntry 10 5 3 2 8" xfId="6907"/>
    <cellStyle name="DataEntry 10 5 3 2 8 2" xfId="35234"/>
    <cellStyle name="DataEntry 10 5 3 2 9" xfId="6908"/>
    <cellStyle name="DataEntry 10 5 3 2 9 2" xfId="35235"/>
    <cellStyle name="DataEntry 10 5 3 3" xfId="6909"/>
    <cellStyle name="DataEntry 10 5 3 3 10" xfId="6910"/>
    <cellStyle name="DataEntry 10 5 3 3 10 2" xfId="35237"/>
    <cellStyle name="DataEntry 10 5 3 3 11" xfId="35236"/>
    <cellStyle name="DataEntry 10 5 3 3 2" xfId="6911"/>
    <cellStyle name="DataEntry 10 5 3 3 2 2" xfId="35238"/>
    <cellStyle name="DataEntry 10 5 3 3 3" xfId="6912"/>
    <cellStyle name="DataEntry 10 5 3 3 3 2" xfId="35239"/>
    <cellStyle name="DataEntry 10 5 3 3 4" xfId="6913"/>
    <cellStyle name="DataEntry 10 5 3 3 4 2" xfId="35240"/>
    <cellStyle name="DataEntry 10 5 3 3 5" xfId="6914"/>
    <cellStyle name="DataEntry 10 5 3 3 5 2" xfId="35241"/>
    <cellStyle name="DataEntry 10 5 3 3 6" xfId="6915"/>
    <cellStyle name="DataEntry 10 5 3 3 6 2" xfId="35242"/>
    <cellStyle name="DataEntry 10 5 3 3 7" xfId="6916"/>
    <cellStyle name="DataEntry 10 5 3 3 7 2" xfId="35243"/>
    <cellStyle name="DataEntry 10 5 3 3 8" xfId="6917"/>
    <cellStyle name="DataEntry 10 5 3 3 8 2" xfId="35244"/>
    <cellStyle name="DataEntry 10 5 3 3 9" xfId="6918"/>
    <cellStyle name="DataEntry 10 5 3 3 9 2" xfId="35245"/>
    <cellStyle name="DataEntry 10 5 3 4" xfId="6919"/>
    <cellStyle name="DataEntry 10 5 3 4 2" xfId="35246"/>
    <cellStyle name="DataEntry 10 5 3 5" xfId="6920"/>
    <cellStyle name="DataEntry 10 5 3 5 2" xfId="35247"/>
    <cellStyle name="DataEntry 10 5 3 6" xfId="6921"/>
    <cellStyle name="DataEntry 10 5 3 6 2" xfId="35248"/>
    <cellStyle name="DataEntry 10 5 3 7" xfId="6922"/>
    <cellStyle name="DataEntry 10 5 3 7 2" xfId="35249"/>
    <cellStyle name="DataEntry 10 5 3 8" xfId="6923"/>
    <cellStyle name="DataEntry 10 5 3 8 2" xfId="35250"/>
    <cellStyle name="DataEntry 10 5 3 9" xfId="6924"/>
    <cellStyle name="DataEntry 10 5 3 9 2" xfId="35251"/>
    <cellStyle name="DataEntry 10 5 4" xfId="6925"/>
    <cellStyle name="DataEntry 10 5 4 10" xfId="6926"/>
    <cellStyle name="DataEntry 10 5 4 10 2" xfId="35253"/>
    <cellStyle name="DataEntry 10 5 4 11" xfId="35252"/>
    <cellStyle name="DataEntry 10 5 4 2" xfId="6927"/>
    <cellStyle name="DataEntry 10 5 4 2 2" xfId="35254"/>
    <cellStyle name="DataEntry 10 5 4 3" xfId="6928"/>
    <cellStyle name="DataEntry 10 5 4 3 2" xfId="35255"/>
    <cellStyle name="DataEntry 10 5 4 4" xfId="6929"/>
    <cellStyle name="DataEntry 10 5 4 4 2" xfId="35256"/>
    <cellStyle name="DataEntry 10 5 4 5" xfId="6930"/>
    <cellStyle name="DataEntry 10 5 4 5 2" xfId="35257"/>
    <cellStyle name="DataEntry 10 5 4 6" xfId="6931"/>
    <cellStyle name="DataEntry 10 5 4 6 2" xfId="35258"/>
    <cellStyle name="DataEntry 10 5 4 7" xfId="6932"/>
    <cellStyle name="DataEntry 10 5 4 7 2" xfId="35259"/>
    <cellStyle name="DataEntry 10 5 4 8" xfId="6933"/>
    <cellStyle name="DataEntry 10 5 4 8 2" xfId="35260"/>
    <cellStyle name="DataEntry 10 5 4 9" xfId="6934"/>
    <cellStyle name="DataEntry 10 5 4 9 2" xfId="35261"/>
    <cellStyle name="DataEntry 10 5 5" xfId="6935"/>
    <cellStyle name="DataEntry 10 5 5 10" xfId="6936"/>
    <cellStyle name="DataEntry 10 5 5 10 2" xfId="35263"/>
    <cellStyle name="DataEntry 10 5 5 11" xfId="35262"/>
    <cellStyle name="DataEntry 10 5 5 2" xfId="6937"/>
    <cellStyle name="DataEntry 10 5 5 2 2" xfId="35264"/>
    <cellStyle name="DataEntry 10 5 5 3" xfId="6938"/>
    <cellStyle name="DataEntry 10 5 5 3 2" xfId="35265"/>
    <cellStyle name="DataEntry 10 5 5 4" xfId="6939"/>
    <cellStyle name="DataEntry 10 5 5 4 2" xfId="35266"/>
    <cellStyle name="DataEntry 10 5 5 5" xfId="6940"/>
    <cellStyle name="DataEntry 10 5 5 5 2" xfId="35267"/>
    <cellStyle name="DataEntry 10 5 5 6" xfId="6941"/>
    <cellStyle name="DataEntry 10 5 5 6 2" xfId="35268"/>
    <cellStyle name="DataEntry 10 5 5 7" xfId="6942"/>
    <cellStyle name="DataEntry 10 5 5 7 2" xfId="35269"/>
    <cellStyle name="DataEntry 10 5 5 8" xfId="6943"/>
    <cellStyle name="DataEntry 10 5 5 8 2" xfId="35270"/>
    <cellStyle name="DataEntry 10 5 5 9" xfId="6944"/>
    <cellStyle name="DataEntry 10 5 5 9 2" xfId="35271"/>
    <cellStyle name="DataEntry 10 5 6" xfId="6945"/>
    <cellStyle name="DataEntry 10 5 6 2" xfId="35272"/>
    <cellStyle name="DataEntry 10 5 7" xfId="6946"/>
    <cellStyle name="DataEntry 10 5 7 2" xfId="35273"/>
    <cellStyle name="DataEntry 10 5 8" xfId="6947"/>
    <cellStyle name="DataEntry 10 5 8 2" xfId="35274"/>
    <cellStyle name="DataEntry 10 5 9" xfId="6948"/>
    <cellStyle name="DataEntry 10 5 9 2" xfId="35275"/>
    <cellStyle name="DataEntry 10 6" xfId="6949"/>
    <cellStyle name="DataEntry 10 6 10" xfId="6950"/>
    <cellStyle name="DataEntry 10 6 10 2" xfId="35277"/>
    <cellStyle name="DataEntry 10 6 11" xfId="35276"/>
    <cellStyle name="DataEntry 10 6 2" xfId="6951"/>
    <cellStyle name="DataEntry 10 6 2 10" xfId="6952"/>
    <cellStyle name="DataEntry 10 6 2 10 2" xfId="35279"/>
    <cellStyle name="DataEntry 10 6 2 11" xfId="35278"/>
    <cellStyle name="DataEntry 10 6 2 2" xfId="6953"/>
    <cellStyle name="DataEntry 10 6 2 2 2" xfId="35280"/>
    <cellStyle name="DataEntry 10 6 2 3" xfId="6954"/>
    <cellStyle name="DataEntry 10 6 2 3 2" xfId="35281"/>
    <cellStyle name="DataEntry 10 6 2 4" xfId="6955"/>
    <cellStyle name="DataEntry 10 6 2 4 2" xfId="35282"/>
    <cellStyle name="DataEntry 10 6 2 5" xfId="6956"/>
    <cellStyle name="DataEntry 10 6 2 5 2" xfId="35283"/>
    <cellStyle name="DataEntry 10 6 2 6" xfId="6957"/>
    <cellStyle name="DataEntry 10 6 2 6 2" xfId="35284"/>
    <cellStyle name="DataEntry 10 6 2 7" xfId="6958"/>
    <cellStyle name="DataEntry 10 6 2 7 2" xfId="35285"/>
    <cellStyle name="DataEntry 10 6 2 8" xfId="6959"/>
    <cellStyle name="DataEntry 10 6 2 8 2" xfId="35286"/>
    <cellStyle name="DataEntry 10 6 2 9" xfId="6960"/>
    <cellStyle name="DataEntry 10 6 2 9 2" xfId="35287"/>
    <cellStyle name="DataEntry 10 6 3" xfId="6961"/>
    <cellStyle name="DataEntry 10 6 3 10" xfId="6962"/>
    <cellStyle name="DataEntry 10 6 3 10 2" xfId="35289"/>
    <cellStyle name="DataEntry 10 6 3 11" xfId="35288"/>
    <cellStyle name="DataEntry 10 6 3 2" xfId="6963"/>
    <cellStyle name="DataEntry 10 6 3 2 2" xfId="35290"/>
    <cellStyle name="DataEntry 10 6 3 3" xfId="6964"/>
    <cellStyle name="DataEntry 10 6 3 3 2" xfId="35291"/>
    <cellStyle name="DataEntry 10 6 3 4" xfId="6965"/>
    <cellStyle name="DataEntry 10 6 3 4 2" xfId="35292"/>
    <cellStyle name="DataEntry 10 6 3 5" xfId="6966"/>
    <cellStyle name="DataEntry 10 6 3 5 2" xfId="35293"/>
    <cellStyle name="DataEntry 10 6 3 6" xfId="6967"/>
    <cellStyle name="DataEntry 10 6 3 6 2" xfId="35294"/>
    <cellStyle name="DataEntry 10 6 3 7" xfId="6968"/>
    <cellStyle name="DataEntry 10 6 3 7 2" xfId="35295"/>
    <cellStyle name="DataEntry 10 6 3 8" xfId="6969"/>
    <cellStyle name="DataEntry 10 6 3 8 2" xfId="35296"/>
    <cellStyle name="DataEntry 10 6 3 9" xfId="6970"/>
    <cellStyle name="DataEntry 10 6 3 9 2" xfId="35297"/>
    <cellStyle name="DataEntry 10 6 4" xfId="6971"/>
    <cellStyle name="DataEntry 10 6 4 2" xfId="35298"/>
    <cellStyle name="DataEntry 10 6 5" xfId="6972"/>
    <cellStyle name="DataEntry 10 6 5 2" xfId="35299"/>
    <cellStyle name="DataEntry 10 6 6" xfId="6973"/>
    <cellStyle name="DataEntry 10 6 6 2" xfId="35300"/>
    <cellStyle name="DataEntry 10 6 7" xfId="6974"/>
    <cellStyle name="DataEntry 10 6 7 2" xfId="35301"/>
    <cellStyle name="DataEntry 10 6 8" xfId="6975"/>
    <cellStyle name="DataEntry 10 6 8 2" xfId="35302"/>
    <cellStyle name="DataEntry 10 6 9" xfId="6976"/>
    <cellStyle name="DataEntry 10 6 9 2" xfId="35303"/>
    <cellStyle name="DataEntry 10 7" xfId="6977"/>
    <cellStyle name="DataEntry 10 7 10" xfId="6978"/>
    <cellStyle name="DataEntry 10 7 10 2" xfId="35305"/>
    <cellStyle name="DataEntry 10 7 11" xfId="35304"/>
    <cellStyle name="DataEntry 10 7 2" xfId="6979"/>
    <cellStyle name="DataEntry 10 7 2 10" xfId="6980"/>
    <cellStyle name="DataEntry 10 7 2 10 2" xfId="35307"/>
    <cellStyle name="DataEntry 10 7 2 11" xfId="35306"/>
    <cellStyle name="DataEntry 10 7 2 2" xfId="6981"/>
    <cellStyle name="DataEntry 10 7 2 2 2" xfId="35308"/>
    <cellStyle name="DataEntry 10 7 2 3" xfId="6982"/>
    <cellStyle name="DataEntry 10 7 2 3 2" xfId="35309"/>
    <cellStyle name="DataEntry 10 7 2 4" xfId="6983"/>
    <cellStyle name="DataEntry 10 7 2 4 2" xfId="35310"/>
    <cellStyle name="DataEntry 10 7 2 5" xfId="6984"/>
    <cellStyle name="DataEntry 10 7 2 5 2" xfId="35311"/>
    <cellStyle name="DataEntry 10 7 2 6" xfId="6985"/>
    <cellStyle name="DataEntry 10 7 2 6 2" xfId="35312"/>
    <cellStyle name="DataEntry 10 7 2 7" xfId="6986"/>
    <cellStyle name="DataEntry 10 7 2 7 2" xfId="35313"/>
    <cellStyle name="DataEntry 10 7 2 8" xfId="6987"/>
    <cellStyle name="DataEntry 10 7 2 8 2" xfId="35314"/>
    <cellStyle name="DataEntry 10 7 2 9" xfId="6988"/>
    <cellStyle name="DataEntry 10 7 2 9 2" xfId="35315"/>
    <cellStyle name="DataEntry 10 7 3" xfId="6989"/>
    <cellStyle name="DataEntry 10 7 3 10" xfId="6990"/>
    <cellStyle name="DataEntry 10 7 3 10 2" xfId="35317"/>
    <cellStyle name="DataEntry 10 7 3 11" xfId="35316"/>
    <cellStyle name="DataEntry 10 7 3 2" xfId="6991"/>
    <cellStyle name="DataEntry 10 7 3 2 2" xfId="35318"/>
    <cellStyle name="DataEntry 10 7 3 3" xfId="6992"/>
    <cellStyle name="DataEntry 10 7 3 3 2" xfId="35319"/>
    <cellStyle name="DataEntry 10 7 3 4" xfId="6993"/>
    <cellStyle name="DataEntry 10 7 3 4 2" xfId="35320"/>
    <cellStyle name="DataEntry 10 7 3 5" xfId="6994"/>
    <cellStyle name="DataEntry 10 7 3 5 2" xfId="35321"/>
    <cellStyle name="DataEntry 10 7 3 6" xfId="6995"/>
    <cellStyle name="DataEntry 10 7 3 6 2" xfId="35322"/>
    <cellStyle name="DataEntry 10 7 3 7" xfId="6996"/>
    <cellStyle name="DataEntry 10 7 3 7 2" xfId="35323"/>
    <cellStyle name="DataEntry 10 7 3 8" xfId="6997"/>
    <cellStyle name="DataEntry 10 7 3 8 2" xfId="35324"/>
    <cellStyle name="DataEntry 10 7 3 9" xfId="6998"/>
    <cellStyle name="DataEntry 10 7 3 9 2" xfId="35325"/>
    <cellStyle name="DataEntry 10 7 4" xfId="6999"/>
    <cellStyle name="DataEntry 10 7 4 2" xfId="35326"/>
    <cellStyle name="DataEntry 10 7 5" xfId="7000"/>
    <cellStyle name="DataEntry 10 7 5 2" xfId="35327"/>
    <cellStyle name="DataEntry 10 7 6" xfId="7001"/>
    <cellStyle name="DataEntry 10 7 6 2" xfId="35328"/>
    <cellStyle name="DataEntry 10 7 7" xfId="7002"/>
    <cellStyle name="DataEntry 10 7 7 2" xfId="35329"/>
    <cellStyle name="DataEntry 10 7 8" xfId="7003"/>
    <cellStyle name="DataEntry 10 7 8 2" xfId="35330"/>
    <cellStyle name="DataEntry 10 7 9" xfId="7004"/>
    <cellStyle name="DataEntry 10 7 9 2" xfId="35331"/>
    <cellStyle name="DataEntry 10 8" xfId="7005"/>
    <cellStyle name="DataEntry 10 8 10" xfId="7006"/>
    <cellStyle name="DataEntry 10 8 10 2" xfId="35333"/>
    <cellStyle name="DataEntry 10 8 11" xfId="35332"/>
    <cellStyle name="DataEntry 10 8 2" xfId="7007"/>
    <cellStyle name="DataEntry 10 8 2 2" xfId="35334"/>
    <cellStyle name="DataEntry 10 8 3" xfId="7008"/>
    <cellStyle name="DataEntry 10 8 3 2" xfId="35335"/>
    <cellStyle name="DataEntry 10 8 4" xfId="7009"/>
    <cellStyle name="DataEntry 10 8 4 2" xfId="35336"/>
    <cellStyle name="DataEntry 10 8 5" xfId="7010"/>
    <cellStyle name="DataEntry 10 8 5 2" xfId="35337"/>
    <cellStyle name="DataEntry 10 8 6" xfId="7011"/>
    <cellStyle name="DataEntry 10 8 6 2" xfId="35338"/>
    <cellStyle name="DataEntry 10 8 7" xfId="7012"/>
    <cellStyle name="DataEntry 10 8 7 2" xfId="35339"/>
    <cellStyle name="DataEntry 10 8 8" xfId="7013"/>
    <cellStyle name="DataEntry 10 8 8 2" xfId="35340"/>
    <cellStyle name="DataEntry 10 8 9" xfId="7014"/>
    <cellStyle name="DataEntry 10 8 9 2" xfId="35341"/>
    <cellStyle name="DataEntry 10 9" xfId="7015"/>
    <cellStyle name="DataEntry 10 9 10" xfId="7016"/>
    <cellStyle name="DataEntry 10 9 10 2" xfId="35343"/>
    <cellStyle name="DataEntry 10 9 11" xfId="35342"/>
    <cellStyle name="DataEntry 10 9 2" xfId="7017"/>
    <cellStyle name="DataEntry 10 9 2 2" xfId="35344"/>
    <cellStyle name="DataEntry 10 9 3" xfId="7018"/>
    <cellStyle name="DataEntry 10 9 3 2" xfId="35345"/>
    <cellStyle name="DataEntry 10 9 4" xfId="7019"/>
    <cellStyle name="DataEntry 10 9 4 2" xfId="35346"/>
    <cellStyle name="DataEntry 10 9 5" xfId="7020"/>
    <cellStyle name="DataEntry 10 9 5 2" xfId="35347"/>
    <cellStyle name="DataEntry 10 9 6" xfId="7021"/>
    <cellStyle name="DataEntry 10 9 6 2" xfId="35348"/>
    <cellStyle name="DataEntry 10 9 7" xfId="7022"/>
    <cellStyle name="DataEntry 10 9 7 2" xfId="35349"/>
    <cellStyle name="DataEntry 10 9 8" xfId="7023"/>
    <cellStyle name="DataEntry 10 9 8 2" xfId="35350"/>
    <cellStyle name="DataEntry 10 9 9" xfId="7024"/>
    <cellStyle name="DataEntry 10 9 9 2" xfId="35351"/>
    <cellStyle name="DataEntry 11" xfId="599"/>
    <cellStyle name="DataEntry 11 10" xfId="7025"/>
    <cellStyle name="DataEntry 11 10 2" xfId="35352"/>
    <cellStyle name="DataEntry 11 11" xfId="7026"/>
    <cellStyle name="DataEntry 11 11 2" xfId="35353"/>
    <cellStyle name="DataEntry 11 12" xfId="7027"/>
    <cellStyle name="DataEntry 11 12 2" xfId="35354"/>
    <cellStyle name="DataEntry 11 13" xfId="7028"/>
    <cellStyle name="DataEntry 11 13 2" xfId="35355"/>
    <cellStyle name="DataEntry 11 14" xfId="7029"/>
    <cellStyle name="DataEntry 11 14 2" xfId="35356"/>
    <cellStyle name="DataEntry 11 15" xfId="7030"/>
    <cellStyle name="DataEntry 11 15 2" xfId="35357"/>
    <cellStyle name="DataEntry 11 16" xfId="7031"/>
    <cellStyle name="DataEntry 11 16 2" xfId="35358"/>
    <cellStyle name="DataEntry 11 17" xfId="7032"/>
    <cellStyle name="DataEntry 11 17 2" xfId="35359"/>
    <cellStyle name="DataEntry 11 18" xfId="7033"/>
    <cellStyle name="DataEntry 11 18 2" xfId="35360"/>
    <cellStyle name="DataEntry 11 19" xfId="28930"/>
    <cellStyle name="DataEntry 11 2" xfId="750"/>
    <cellStyle name="DataEntry 11 2 10" xfId="7034"/>
    <cellStyle name="DataEntry 11 2 10 2" xfId="35361"/>
    <cellStyle name="DataEntry 11 2 11" xfId="7035"/>
    <cellStyle name="DataEntry 11 2 11 2" xfId="35362"/>
    <cellStyle name="DataEntry 11 2 12" xfId="7036"/>
    <cellStyle name="DataEntry 11 2 12 2" xfId="35363"/>
    <cellStyle name="DataEntry 11 2 13" xfId="7037"/>
    <cellStyle name="DataEntry 11 2 13 2" xfId="35364"/>
    <cellStyle name="DataEntry 11 2 14" xfId="7038"/>
    <cellStyle name="DataEntry 11 2 14 2" xfId="35365"/>
    <cellStyle name="DataEntry 11 2 15" xfId="29081"/>
    <cellStyle name="DataEntry 11 2 2" xfId="7039"/>
    <cellStyle name="DataEntry 11 2 2 10" xfId="7040"/>
    <cellStyle name="DataEntry 11 2 2 10 2" xfId="35367"/>
    <cellStyle name="DataEntry 11 2 2 11" xfId="35366"/>
    <cellStyle name="DataEntry 11 2 2 2" xfId="7041"/>
    <cellStyle name="DataEntry 11 2 2 2 10" xfId="7042"/>
    <cellStyle name="DataEntry 11 2 2 2 10 2" xfId="35369"/>
    <cellStyle name="DataEntry 11 2 2 2 11" xfId="35368"/>
    <cellStyle name="DataEntry 11 2 2 2 2" xfId="7043"/>
    <cellStyle name="DataEntry 11 2 2 2 2 2" xfId="35370"/>
    <cellStyle name="DataEntry 11 2 2 2 3" xfId="7044"/>
    <cellStyle name="DataEntry 11 2 2 2 3 2" xfId="35371"/>
    <cellStyle name="DataEntry 11 2 2 2 4" xfId="7045"/>
    <cellStyle name="DataEntry 11 2 2 2 4 2" xfId="35372"/>
    <cellStyle name="DataEntry 11 2 2 2 5" xfId="7046"/>
    <cellStyle name="DataEntry 11 2 2 2 5 2" xfId="35373"/>
    <cellStyle name="DataEntry 11 2 2 2 6" xfId="7047"/>
    <cellStyle name="DataEntry 11 2 2 2 6 2" xfId="35374"/>
    <cellStyle name="DataEntry 11 2 2 2 7" xfId="7048"/>
    <cellStyle name="DataEntry 11 2 2 2 7 2" xfId="35375"/>
    <cellStyle name="DataEntry 11 2 2 2 8" xfId="7049"/>
    <cellStyle name="DataEntry 11 2 2 2 8 2" xfId="35376"/>
    <cellStyle name="DataEntry 11 2 2 2 9" xfId="7050"/>
    <cellStyle name="DataEntry 11 2 2 2 9 2" xfId="35377"/>
    <cellStyle name="DataEntry 11 2 2 3" xfId="7051"/>
    <cellStyle name="DataEntry 11 2 2 3 10" xfId="7052"/>
    <cellStyle name="DataEntry 11 2 2 3 10 2" xfId="35379"/>
    <cellStyle name="DataEntry 11 2 2 3 11" xfId="35378"/>
    <cellStyle name="DataEntry 11 2 2 3 2" xfId="7053"/>
    <cellStyle name="DataEntry 11 2 2 3 2 2" xfId="35380"/>
    <cellStyle name="DataEntry 11 2 2 3 3" xfId="7054"/>
    <cellStyle name="DataEntry 11 2 2 3 3 2" xfId="35381"/>
    <cellStyle name="DataEntry 11 2 2 3 4" xfId="7055"/>
    <cellStyle name="DataEntry 11 2 2 3 4 2" xfId="35382"/>
    <cellStyle name="DataEntry 11 2 2 3 5" xfId="7056"/>
    <cellStyle name="DataEntry 11 2 2 3 5 2" xfId="35383"/>
    <cellStyle name="DataEntry 11 2 2 3 6" xfId="7057"/>
    <cellStyle name="DataEntry 11 2 2 3 6 2" xfId="35384"/>
    <cellStyle name="DataEntry 11 2 2 3 7" xfId="7058"/>
    <cellStyle name="DataEntry 11 2 2 3 7 2" xfId="35385"/>
    <cellStyle name="DataEntry 11 2 2 3 8" xfId="7059"/>
    <cellStyle name="DataEntry 11 2 2 3 8 2" xfId="35386"/>
    <cellStyle name="DataEntry 11 2 2 3 9" xfId="7060"/>
    <cellStyle name="DataEntry 11 2 2 3 9 2" xfId="35387"/>
    <cellStyle name="DataEntry 11 2 2 4" xfId="7061"/>
    <cellStyle name="DataEntry 11 2 2 4 2" xfId="35388"/>
    <cellStyle name="DataEntry 11 2 2 5" xfId="7062"/>
    <cellStyle name="DataEntry 11 2 2 5 2" xfId="35389"/>
    <cellStyle name="DataEntry 11 2 2 6" xfId="7063"/>
    <cellStyle name="DataEntry 11 2 2 6 2" xfId="35390"/>
    <cellStyle name="DataEntry 11 2 2 7" xfId="7064"/>
    <cellStyle name="DataEntry 11 2 2 7 2" xfId="35391"/>
    <cellStyle name="DataEntry 11 2 2 8" xfId="7065"/>
    <cellStyle name="DataEntry 11 2 2 8 2" xfId="35392"/>
    <cellStyle name="DataEntry 11 2 2 9" xfId="7066"/>
    <cellStyle name="DataEntry 11 2 2 9 2" xfId="35393"/>
    <cellStyle name="DataEntry 11 2 3" xfId="7067"/>
    <cellStyle name="DataEntry 11 2 3 10" xfId="7068"/>
    <cellStyle name="DataEntry 11 2 3 10 2" xfId="35395"/>
    <cellStyle name="DataEntry 11 2 3 11" xfId="35394"/>
    <cellStyle name="DataEntry 11 2 3 2" xfId="7069"/>
    <cellStyle name="DataEntry 11 2 3 2 10" xfId="7070"/>
    <cellStyle name="DataEntry 11 2 3 2 10 2" xfId="35397"/>
    <cellStyle name="DataEntry 11 2 3 2 11" xfId="35396"/>
    <cellStyle name="DataEntry 11 2 3 2 2" xfId="7071"/>
    <cellStyle name="DataEntry 11 2 3 2 2 2" xfId="35398"/>
    <cellStyle name="DataEntry 11 2 3 2 3" xfId="7072"/>
    <cellStyle name="DataEntry 11 2 3 2 3 2" xfId="35399"/>
    <cellStyle name="DataEntry 11 2 3 2 4" xfId="7073"/>
    <cellStyle name="DataEntry 11 2 3 2 4 2" xfId="35400"/>
    <cellStyle name="DataEntry 11 2 3 2 5" xfId="7074"/>
    <cellStyle name="DataEntry 11 2 3 2 5 2" xfId="35401"/>
    <cellStyle name="DataEntry 11 2 3 2 6" xfId="7075"/>
    <cellStyle name="DataEntry 11 2 3 2 6 2" xfId="35402"/>
    <cellStyle name="DataEntry 11 2 3 2 7" xfId="7076"/>
    <cellStyle name="DataEntry 11 2 3 2 7 2" xfId="35403"/>
    <cellStyle name="DataEntry 11 2 3 2 8" xfId="7077"/>
    <cellStyle name="DataEntry 11 2 3 2 8 2" xfId="35404"/>
    <cellStyle name="DataEntry 11 2 3 2 9" xfId="7078"/>
    <cellStyle name="DataEntry 11 2 3 2 9 2" xfId="35405"/>
    <cellStyle name="DataEntry 11 2 3 3" xfId="7079"/>
    <cellStyle name="DataEntry 11 2 3 3 10" xfId="7080"/>
    <cellStyle name="DataEntry 11 2 3 3 10 2" xfId="35407"/>
    <cellStyle name="DataEntry 11 2 3 3 11" xfId="35406"/>
    <cellStyle name="DataEntry 11 2 3 3 2" xfId="7081"/>
    <cellStyle name="DataEntry 11 2 3 3 2 2" xfId="35408"/>
    <cellStyle name="DataEntry 11 2 3 3 3" xfId="7082"/>
    <cellStyle name="DataEntry 11 2 3 3 3 2" xfId="35409"/>
    <cellStyle name="DataEntry 11 2 3 3 4" xfId="7083"/>
    <cellStyle name="DataEntry 11 2 3 3 4 2" xfId="35410"/>
    <cellStyle name="DataEntry 11 2 3 3 5" xfId="7084"/>
    <cellStyle name="DataEntry 11 2 3 3 5 2" xfId="35411"/>
    <cellStyle name="DataEntry 11 2 3 3 6" xfId="7085"/>
    <cellStyle name="DataEntry 11 2 3 3 6 2" xfId="35412"/>
    <cellStyle name="DataEntry 11 2 3 3 7" xfId="7086"/>
    <cellStyle name="DataEntry 11 2 3 3 7 2" xfId="35413"/>
    <cellStyle name="DataEntry 11 2 3 3 8" xfId="7087"/>
    <cellStyle name="DataEntry 11 2 3 3 8 2" xfId="35414"/>
    <cellStyle name="DataEntry 11 2 3 3 9" xfId="7088"/>
    <cellStyle name="DataEntry 11 2 3 3 9 2" xfId="35415"/>
    <cellStyle name="DataEntry 11 2 3 4" xfId="7089"/>
    <cellStyle name="DataEntry 11 2 3 4 2" xfId="35416"/>
    <cellStyle name="DataEntry 11 2 3 5" xfId="7090"/>
    <cellStyle name="DataEntry 11 2 3 5 2" xfId="35417"/>
    <cellStyle name="DataEntry 11 2 3 6" xfId="7091"/>
    <cellStyle name="DataEntry 11 2 3 6 2" xfId="35418"/>
    <cellStyle name="DataEntry 11 2 3 7" xfId="7092"/>
    <cellStyle name="DataEntry 11 2 3 7 2" xfId="35419"/>
    <cellStyle name="DataEntry 11 2 3 8" xfId="7093"/>
    <cellStyle name="DataEntry 11 2 3 8 2" xfId="35420"/>
    <cellStyle name="DataEntry 11 2 3 9" xfId="7094"/>
    <cellStyle name="DataEntry 11 2 3 9 2" xfId="35421"/>
    <cellStyle name="DataEntry 11 2 4" xfId="7095"/>
    <cellStyle name="DataEntry 11 2 4 10" xfId="7096"/>
    <cellStyle name="DataEntry 11 2 4 10 2" xfId="35423"/>
    <cellStyle name="DataEntry 11 2 4 11" xfId="35422"/>
    <cellStyle name="DataEntry 11 2 4 2" xfId="7097"/>
    <cellStyle name="DataEntry 11 2 4 2 2" xfId="35424"/>
    <cellStyle name="DataEntry 11 2 4 3" xfId="7098"/>
    <cellStyle name="DataEntry 11 2 4 3 2" xfId="35425"/>
    <cellStyle name="DataEntry 11 2 4 4" xfId="7099"/>
    <cellStyle name="DataEntry 11 2 4 4 2" xfId="35426"/>
    <cellStyle name="DataEntry 11 2 4 5" xfId="7100"/>
    <cellStyle name="DataEntry 11 2 4 5 2" xfId="35427"/>
    <cellStyle name="DataEntry 11 2 4 6" xfId="7101"/>
    <cellStyle name="DataEntry 11 2 4 6 2" xfId="35428"/>
    <cellStyle name="DataEntry 11 2 4 7" xfId="7102"/>
    <cellStyle name="DataEntry 11 2 4 7 2" xfId="35429"/>
    <cellStyle name="DataEntry 11 2 4 8" xfId="7103"/>
    <cellStyle name="DataEntry 11 2 4 8 2" xfId="35430"/>
    <cellStyle name="DataEntry 11 2 4 9" xfId="7104"/>
    <cellStyle name="DataEntry 11 2 4 9 2" xfId="35431"/>
    <cellStyle name="DataEntry 11 2 5" xfId="7105"/>
    <cellStyle name="DataEntry 11 2 5 10" xfId="7106"/>
    <cellStyle name="DataEntry 11 2 5 10 2" xfId="35433"/>
    <cellStyle name="DataEntry 11 2 5 11" xfId="35432"/>
    <cellStyle name="DataEntry 11 2 5 2" xfId="7107"/>
    <cellStyle name="DataEntry 11 2 5 2 2" xfId="35434"/>
    <cellStyle name="DataEntry 11 2 5 3" xfId="7108"/>
    <cellStyle name="DataEntry 11 2 5 3 2" xfId="35435"/>
    <cellStyle name="DataEntry 11 2 5 4" xfId="7109"/>
    <cellStyle name="DataEntry 11 2 5 4 2" xfId="35436"/>
    <cellStyle name="DataEntry 11 2 5 5" xfId="7110"/>
    <cellStyle name="DataEntry 11 2 5 5 2" xfId="35437"/>
    <cellStyle name="DataEntry 11 2 5 6" xfId="7111"/>
    <cellStyle name="DataEntry 11 2 5 6 2" xfId="35438"/>
    <cellStyle name="DataEntry 11 2 5 7" xfId="7112"/>
    <cellStyle name="DataEntry 11 2 5 7 2" xfId="35439"/>
    <cellStyle name="DataEntry 11 2 5 8" xfId="7113"/>
    <cellStyle name="DataEntry 11 2 5 8 2" xfId="35440"/>
    <cellStyle name="DataEntry 11 2 5 9" xfId="7114"/>
    <cellStyle name="DataEntry 11 2 5 9 2" xfId="35441"/>
    <cellStyle name="DataEntry 11 2 6" xfId="7115"/>
    <cellStyle name="DataEntry 11 2 6 2" xfId="35442"/>
    <cellStyle name="DataEntry 11 2 7" xfId="7116"/>
    <cellStyle name="DataEntry 11 2 7 2" xfId="35443"/>
    <cellStyle name="DataEntry 11 2 8" xfId="7117"/>
    <cellStyle name="DataEntry 11 2 8 2" xfId="35444"/>
    <cellStyle name="DataEntry 11 2 9" xfId="7118"/>
    <cellStyle name="DataEntry 11 2 9 2" xfId="35445"/>
    <cellStyle name="DataEntry 11 3" xfId="7119"/>
    <cellStyle name="DataEntry 11 3 10" xfId="7120"/>
    <cellStyle name="DataEntry 11 3 10 2" xfId="35447"/>
    <cellStyle name="DataEntry 11 3 11" xfId="7121"/>
    <cellStyle name="DataEntry 11 3 11 2" xfId="35448"/>
    <cellStyle name="DataEntry 11 3 12" xfId="7122"/>
    <cellStyle name="DataEntry 11 3 12 2" xfId="35449"/>
    <cellStyle name="DataEntry 11 3 13" xfId="7123"/>
    <cellStyle name="DataEntry 11 3 13 2" xfId="35450"/>
    <cellStyle name="DataEntry 11 3 14" xfId="7124"/>
    <cellStyle name="DataEntry 11 3 14 2" xfId="35451"/>
    <cellStyle name="DataEntry 11 3 15" xfId="35446"/>
    <cellStyle name="DataEntry 11 3 2" xfId="7125"/>
    <cellStyle name="DataEntry 11 3 2 10" xfId="7126"/>
    <cellStyle name="DataEntry 11 3 2 10 2" xfId="35453"/>
    <cellStyle name="DataEntry 11 3 2 11" xfId="35452"/>
    <cellStyle name="DataEntry 11 3 2 2" xfId="7127"/>
    <cellStyle name="DataEntry 11 3 2 2 10" xfId="7128"/>
    <cellStyle name="DataEntry 11 3 2 2 10 2" xfId="35455"/>
    <cellStyle name="DataEntry 11 3 2 2 11" xfId="35454"/>
    <cellStyle name="DataEntry 11 3 2 2 2" xfId="7129"/>
    <cellStyle name="DataEntry 11 3 2 2 2 2" xfId="35456"/>
    <cellStyle name="DataEntry 11 3 2 2 3" xfId="7130"/>
    <cellStyle name="DataEntry 11 3 2 2 3 2" xfId="35457"/>
    <cellStyle name="DataEntry 11 3 2 2 4" xfId="7131"/>
    <cellStyle name="DataEntry 11 3 2 2 4 2" xfId="35458"/>
    <cellStyle name="DataEntry 11 3 2 2 5" xfId="7132"/>
    <cellStyle name="DataEntry 11 3 2 2 5 2" xfId="35459"/>
    <cellStyle name="DataEntry 11 3 2 2 6" xfId="7133"/>
    <cellStyle name="DataEntry 11 3 2 2 6 2" xfId="35460"/>
    <cellStyle name="DataEntry 11 3 2 2 7" xfId="7134"/>
    <cellStyle name="DataEntry 11 3 2 2 7 2" xfId="35461"/>
    <cellStyle name="DataEntry 11 3 2 2 8" xfId="7135"/>
    <cellStyle name="DataEntry 11 3 2 2 8 2" xfId="35462"/>
    <cellStyle name="DataEntry 11 3 2 2 9" xfId="7136"/>
    <cellStyle name="DataEntry 11 3 2 2 9 2" xfId="35463"/>
    <cellStyle name="DataEntry 11 3 2 3" xfId="7137"/>
    <cellStyle name="DataEntry 11 3 2 3 10" xfId="7138"/>
    <cellStyle name="DataEntry 11 3 2 3 10 2" xfId="35465"/>
    <cellStyle name="DataEntry 11 3 2 3 11" xfId="35464"/>
    <cellStyle name="DataEntry 11 3 2 3 2" xfId="7139"/>
    <cellStyle name="DataEntry 11 3 2 3 2 2" xfId="35466"/>
    <cellStyle name="DataEntry 11 3 2 3 3" xfId="7140"/>
    <cellStyle name="DataEntry 11 3 2 3 3 2" xfId="35467"/>
    <cellStyle name="DataEntry 11 3 2 3 4" xfId="7141"/>
    <cellStyle name="DataEntry 11 3 2 3 4 2" xfId="35468"/>
    <cellStyle name="DataEntry 11 3 2 3 5" xfId="7142"/>
    <cellStyle name="DataEntry 11 3 2 3 5 2" xfId="35469"/>
    <cellStyle name="DataEntry 11 3 2 3 6" xfId="7143"/>
    <cellStyle name="DataEntry 11 3 2 3 6 2" xfId="35470"/>
    <cellStyle name="DataEntry 11 3 2 3 7" xfId="7144"/>
    <cellStyle name="DataEntry 11 3 2 3 7 2" xfId="35471"/>
    <cellStyle name="DataEntry 11 3 2 3 8" xfId="7145"/>
    <cellStyle name="DataEntry 11 3 2 3 8 2" xfId="35472"/>
    <cellStyle name="DataEntry 11 3 2 3 9" xfId="7146"/>
    <cellStyle name="DataEntry 11 3 2 3 9 2" xfId="35473"/>
    <cellStyle name="DataEntry 11 3 2 4" xfId="7147"/>
    <cellStyle name="DataEntry 11 3 2 4 2" xfId="35474"/>
    <cellStyle name="DataEntry 11 3 2 5" xfId="7148"/>
    <cellStyle name="DataEntry 11 3 2 5 2" xfId="35475"/>
    <cellStyle name="DataEntry 11 3 2 6" xfId="7149"/>
    <cellStyle name="DataEntry 11 3 2 6 2" xfId="35476"/>
    <cellStyle name="DataEntry 11 3 2 7" xfId="7150"/>
    <cellStyle name="DataEntry 11 3 2 7 2" xfId="35477"/>
    <cellStyle name="DataEntry 11 3 2 8" xfId="7151"/>
    <cellStyle name="DataEntry 11 3 2 8 2" xfId="35478"/>
    <cellStyle name="DataEntry 11 3 2 9" xfId="7152"/>
    <cellStyle name="DataEntry 11 3 2 9 2" xfId="35479"/>
    <cellStyle name="DataEntry 11 3 3" xfId="7153"/>
    <cellStyle name="DataEntry 11 3 3 10" xfId="7154"/>
    <cellStyle name="DataEntry 11 3 3 10 2" xfId="35481"/>
    <cellStyle name="DataEntry 11 3 3 11" xfId="35480"/>
    <cellStyle name="DataEntry 11 3 3 2" xfId="7155"/>
    <cellStyle name="DataEntry 11 3 3 2 10" xfId="7156"/>
    <cellStyle name="DataEntry 11 3 3 2 10 2" xfId="35483"/>
    <cellStyle name="DataEntry 11 3 3 2 11" xfId="35482"/>
    <cellStyle name="DataEntry 11 3 3 2 2" xfId="7157"/>
    <cellStyle name="DataEntry 11 3 3 2 2 2" xfId="35484"/>
    <cellStyle name="DataEntry 11 3 3 2 3" xfId="7158"/>
    <cellStyle name="DataEntry 11 3 3 2 3 2" xfId="35485"/>
    <cellStyle name="DataEntry 11 3 3 2 4" xfId="7159"/>
    <cellStyle name="DataEntry 11 3 3 2 4 2" xfId="35486"/>
    <cellStyle name="DataEntry 11 3 3 2 5" xfId="7160"/>
    <cellStyle name="DataEntry 11 3 3 2 5 2" xfId="35487"/>
    <cellStyle name="DataEntry 11 3 3 2 6" xfId="7161"/>
    <cellStyle name="DataEntry 11 3 3 2 6 2" xfId="35488"/>
    <cellStyle name="DataEntry 11 3 3 2 7" xfId="7162"/>
    <cellStyle name="DataEntry 11 3 3 2 7 2" xfId="35489"/>
    <cellStyle name="DataEntry 11 3 3 2 8" xfId="7163"/>
    <cellStyle name="DataEntry 11 3 3 2 8 2" xfId="35490"/>
    <cellStyle name="DataEntry 11 3 3 2 9" xfId="7164"/>
    <cellStyle name="DataEntry 11 3 3 2 9 2" xfId="35491"/>
    <cellStyle name="DataEntry 11 3 3 3" xfId="7165"/>
    <cellStyle name="DataEntry 11 3 3 3 10" xfId="7166"/>
    <cellStyle name="DataEntry 11 3 3 3 10 2" xfId="35493"/>
    <cellStyle name="DataEntry 11 3 3 3 11" xfId="35492"/>
    <cellStyle name="DataEntry 11 3 3 3 2" xfId="7167"/>
    <cellStyle name="DataEntry 11 3 3 3 2 2" xfId="35494"/>
    <cellStyle name="DataEntry 11 3 3 3 3" xfId="7168"/>
    <cellStyle name="DataEntry 11 3 3 3 3 2" xfId="35495"/>
    <cellStyle name="DataEntry 11 3 3 3 4" xfId="7169"/>
    <cellStyle name="DataEntry 11 3 3 3 4 2" xfId="35496"/>
    <cellStyle name="DataEntry 11 3 3 3 5" xfId="7170"/>
    <cellStyle name="DataEntry 11 3 3 3 5 2" xfId="35497"/>
    <cellStyle name="DataEntry 11 3 3 3 6" xfId="7171"/>
    <cellStyle name="DataEntry 11 3 3 3 6 2" xfId="35498"/>
    <cellStyle name="DataEntry 11 3 3 3 7" xfId="7172"/>
    <cellStyle name="DataEntry 11 3 3 3 7 2" xfId="35499"/>
    <cellStyle name="DataEntry 11 3 3 3 8" xfId="7173"/>
    <cellStyle name="DataEntry 11 3 3 3 8 2" xfId="35500"/>
    <cellStyle name="DataEntry 11 3 3 3 9" xfId="7174"/>
    <cellStyle name="DataEntry 11 3 3 3 9 2" xfId="35501"/>
    <cellStyle name="DataEntry 11 3 3 4" xfId="7175"/>
    <cellStyle name="DataEntry 11 3 3 4 2" xfId="35502"/>
    <cellStyle name="DataEntry 11 3 3 5" xfId="7176"/>
    <cellStyle name="DataEntry 11 3 3 5 2" xfId="35503"/>
    <cellStyle name="DataEntry 11 3 3 6" xfId="7177"/>
    <cellStyle name="DataEntry 11 3 3 6 2" xfId="35504"/>
    <cellStyle name="DataEntry 11 3 3 7" xfId="7178"/>
    <cellStyle name="DataEntry 11 3 3 7 2" xfId="35505"/>
    <cellStyle name="DataEntry 11 3 3 8" xfId="7179"/>
    <cellStyle name="DataEntry 11 3 3 8 2" xfId="35506"/>
    <cellStyle name="DataEntry 11 3 3 9" xfId="7180"/>
    <cellStyle name="DataEntry 11 3 3 9 2" xfId="35507"/>
    <cellStyle name="DataEntry 11 3 4" xfId="7181"/>
    <cellStyle name="DataEntry 11 3 4 10" xfId="7182"/>
    <cellStyle name="DataEntry 11 3 4 10 2" xfId="35509"/>
    <cellStyle name="DataEntry 11 3 4 11" xfId="35508"/>
    <cellStyle name="DataEntry 11 3 4 2" xfId="7183"/>
    <cellStyle name="DataEntry 11 3 4 2 2" xfId="35510"/>
    <cellStyle name="DataEntry 11 3 4 3" xfId="7184"/>
    <cellStyle name="DataEntry 11 3 4 3 2" xfId="35511"/>
    <cellStyle name="DataEntry 11 3 4 4" xfId="7185"/>
    <cellStyle name="DataEntry 11 3 4 4 2" xfId="35512"/>
    <cellStyle name="DataEntry 11 3 4 5" xfId="7186"/>
    <cellStyle name="DataEntry 11 3 4 5 2" xfId="35513"/>
    <cellStyle name="DataEntry 11 3 4 6" xfId="7187"/>
    <cellStyle name="DataEntry 11 3 4 6 2" xfId="35514"/>
    <cellStyle name="DataEntry 11 3 4 7" xfId="7188"/>
    <cellStyle name="DataEntry 11 3 4 7 2" xfId="35515"/>
    <cellStyle name="DataEntry 11 3 4 8" xfId="7189"/>
    <cellStyle name="DataEntry 11 3 4 8 2" xfId="35516"/>
    <cellStyle name="DataEntry 11 3 4 9" xfId="7190"/>
    <cellStyle name="DataEntry 11 3 4 9 2" xfId="35517"/>
    <cellStyle name="DataEntry 11 3 5" xfId="7191"/>
    <cellStyle name="DataEntry 11 3 5 10" xfId="7192"/>
    <cellStyle name="DataEntry 11 3 5 10 2" xfId="35519"/>
    <cellStyle name="DataEntry 11 3 5 11" xfId="35518"/>
    <cellStyle name="DataEntry 11 3 5 2" xfId="7193"/>
    <cellStyle name="DataEntry 11 3 5 2 2" xfId="35520"/>
    <cellStyle name="DataEntry 11 3 5 3" xfId="7194"/>
    <cellStyle name="DataEntry 11 3 5 3 2" xfId="35521"/>
    <cellStyle name="DataEntry 11 3 5 4" xfId="7195"/>
    <cellStyle name="DataEntry 11 3 5 4 2" xfId="35522"/>
    <cellStyle name="DataEntry 11 3 5 5" xfId="7196"/>
    <cellStyle name="DataEntry 11 3 5 5 2" xfId="35523"/>
    <cellStyle name="DataEntry 11 3 5 6" xfId="7197"/>
    <cellStyle name="DataEntry 11 3 5 6 2" xfId="35524"/>
    <cellStyle name="DataEntry 11 3 5 7" xfId="7198"/>
    <cellStyle name="DataEntry 11 3 5 7 2" xfId="35525"/>
    <cellStyle name="DataEntry 11 3 5 8" xfId="7199"/>
    <cellStyle name="DataEntry 11 3 5 8 2" xfId="35526"/>
    <cellStyle name="DataEntry 11 3 5 9" xfId="7200"/>
    <cellStyle name="DataEntry 11 3 5 9 2" xfId="35527"/>
    <cellStyle name="DataEntry 11 3 6" xfId="7201"/>
    <cellStyle name="DataEntry 11 3 6 2" xfId="35528"/>
    <cellStyle name="DataEntry 11 3 7" xfId="7202"/>
    <cellStyle name="DataEntry 11 3 7 2" xfId="35529"/>
    <cellStyle name="DataEntry 11 3 8" xfId="7203"/>
    <cellStyle name="DataEntry 11 3 8 2" xfId="35530"/>
    <cellStyle name="DataEntry 11 3 9" xfId="7204"/>
    <cellStyle name="DataEntry 11 3 9 2" xfId="35531"/>
    <cellStyle name="DataEntry 11 4" xfId="7205"/>
    <cellStyle name="DataEntry 11 4 10" xfId="7206"/>
    <cellStyle name="DataEntry 11 4 10 2" xfId="35533"/>
    <cellStyle name="DataEntry 11 4 11" xfId="7207"/>
    <cellStyle name="DataEntry 11 4 11 2" xfId="35534"/>
    <cellStyle name="DataEntry 11 4 12" xfId="7208"/>
    <cellStyle name="DataEntry 11 4 12 2" xfId="35535"/>
    <cellStyle name="DataEntry 11 4 13" xfId="7209"/>
    <cellStyle name="DataEntry 11 4 13 2" xfId="35536"/>
    <cellStyle name="DataEntry 11 4 14" xfId="7210"/>
    <cellStyle name="DataEntry 11 4 14 2" xfId="35537"/>
    <cellStyle name="DataEntry 11 4 15" xfId="35532"/>
    <cellStyle name="DataEntry 11 4 2" xfId="7211"/>
    <cellStyle name="DataEntry 11 4 2 10" xfId="7212"/>
    <cellStyle name="DataEntry 11 4 2 10 2" xfId="35539"/>
    <cellStyle name="DataEntry 11 4 2 11" xfId="35538"/>
    <cellStyle name="DataEntry 11 4 2 2" xfId="7213"/>
    <cellStyle name="DataEntry 11 4 2 2 10" xfId="7214"/>
    <cellStyle name="DataEntry 11 4 2 2 10 2" xfId="35541"/>
    <cellStyle name="DataEntry 11 4 2 2 11" xfId="35540"/>
    <cellStyle name="DataEntry 11 4 2 2 2" xfId="7215"/>
    <cellStyle name="DataEntry 11 4 2 2 2 2" xfId="35542"/>
    <cellStyle name="DataEntry 11 4 2 2 3" xfId="7216"/>
    <cellStyle name="DataEntry 11 4 2 2 3 2" xfId="35543"/>
    <cellStyle name="DataEntry 11 4 2 2 4" xfId="7217"/>
    <cellStyle name="DataEntry 11 4 2 2 4 2" xfId="35544"/>
    <cellStyle name="DataEntry 11 4 2 2 5" xfId="7218"/>
    <cellStyle name="DataEntry 11 4 2 2 5 2" xfId="35545"/>
    <cellStyle name="DataEntry 11 4 2 2 6" xfId="7219"/>
    <cellStyle name="DataEntry 11 4 2 2 6 2" xfId="35546"/>
    <cellStyle name="DataEntry 11 4 2 2 7" xfId="7220"/>
    <cellStyle name="DataEntry 11 4 2 2 7 2" xfId="35547"/>
    <cellStyle name="DataEntry 11 4 2 2 8" xfId="7221"/>
    <cellStyle name="DataEntry 11 4 2 2 8 2" xfId="35548"/>
    <cellStyle name="DataEntry 11 4 2 2 9" xfId="7222"/>
    <cellStyle name="DataEntry 11 4 2 2 9 2" xfId="35549"/>
    <cellStyle name="DataEntry 11 4 2 3" xfId="7223"/>
    <cellStyle name="DataEntry 11 4 2 3 10" xfId="7224"/>
    <cellStyle name="DataEntry 11 4 2 3 10 2" xfId="35551"/>
    <cellStyle name="DataEntry 11 4 2 3 11" xfId="35550"/>
    <cellStyle name="DataEntry 11 4 2 3 2" xfId="7225"/>
    <cellStyle name="DataEntry 11 4 2 3 2 2" xfId="35552"/>
    <cellStyle name="DataEntry 11 4 2 3 3" xfId="7226"/>
    <cellStyle name="DataEntry 11 4 2 3 3 2" xfId="35553"/>
    <cellStyle name="DataEntry 11 4 2 3 4" xfId="7227"/>
    <cellStyle name="DataEntry 11 4 2 3 4 2" xfId="35554"/>
    <cellStyle name="DataEntry 11 4 2 3 5" xfId="7228"/>
    <cellStyle name="DataEntry 11 4 2 3 5 2" xfId="35555"/>
    <cellStyle name="DataEntry 11 4 2 3 6" xfId="7229"/>
    <cellStyle name="DataEntry 11 4 2 3 6 2" xfId="35556"/>
    <cellStyle name="DataEntry 11 4 2 3 7" xfId="7230"/>
    <cellStyle name="DataEntry 11 4 2 3 7 2" xfId="35557"/>
    <cellStyle name="DataEntry 11 4 2 3 8" xfId="7231"/>
    <cellStyle name="DataEntry 11 4 2 3 8 2" xfId="35558"/>
    <cellStyle name="DataEntry 11 4 2 3 9" xfId="7232"/>
    <cellStyle name="DataEntry 11 4 2 3 9 2" xfId="35559"/>
    <cellStyle name="DataEntry 11 4 2 4" xfId="7233"/>
    <cellStyle name="DataEntry 11 4 2 4 2" xfId="35560"/>
    <cellStyle name="DataEntry 11 4 2 5" xfId="7234"/>
    <cellStyle name="DataEntry 11 4 2 5 2" xfId="35561"/>
    <cellStyle name="DataEntry 11 4 2 6" xfId="7235"/>
    <cellStyle name="DataEntry 11 4 2 6 2" xfId="35562"/>
    <cellStyle name="DataEntry 11 4 2 7" xfId="7236"/>
    <cellStyle name="DataEntry 11 4 2 7 2" xfId="35563"/>
    <cellStyle name="DataEntry 11 4 2 8" xfId="7237"/>
    <cellStyle name="DataEntry 11 4 2 8 2" xfId="35564"/>
    <cellStyle name="DataEntry 11 4 2 9" xfId="7238"/>
    <cellStyle name="DataEntry 11 4 2 9 2" xfId="35565"/>
    <cellStyle name="DataEntry 11 4 3" xfId="7239"/>
    <cellStyle name="DataEntry 11 4 3 10" xfId="7240"/>
    <cellStyle name="DataEntry 11 4 3 10 2" xfId="35567"/>
    <cellStyle name="DataEntry 11 4 3 11" xfId="35566"/>
    <cellStyle name="DataEntry 11 4 3 2" xfId="7241"/>
    <cellStyle name="DataEntry 11 4 3 2 10" xfId="7242"/>
    <cellStyle name="DataEntry 11 4 3 2 10 2" xfId="35569"/>
    <cellStyle name="DataEntry 11 4 3 2 11" xfId="35568"/>
    <cellStyle name="DataEntry 11 4 3 2 2" xfId="7243"/>
    <cellStyle name="DataEntry 11 4 3 2 2 2" xfId="35570"/>
    <cellStyle name="DataEntry 11 4 3 2 3" xfId="7244"/>
    <cellStyle name="DataEntry 11 4 3 2 3 2" xfId="35571"/>
    <cellStyle name="DataEntry 11 4 3 2 4" xfId="7245"/>
    <cellStyle name="DataEntry 11 4 3 2 4 2" xfId="35572"/>
    <cellStyle name="DataEntry 11 4 3 2 5" xfId="7246"/>
    <cellStyle name="DataEntry 11 4 3 2 5 2" xfId="35573"/>
    <cellStyle name="DataEntry 11 4 3 2 6" xfId="7247"/>
    <cellStyle name="DataEntry 11 4 3 2 6 2" xfId="35574"/>
    <cellStyle name="DataEntry 11 4 3 2 7" xfId="7248"/>
    <cellStyle name="DataEntry 11 4 3 2 7 2" xfId="35575"/>
    <cellStyle name="DataEntry 11 4 3 2 8" xfId="7249"/>
    <cellStyle name="DataEntry 11 4 3 2 8 2" xfId="35576"/>
    <cellStyle name="DataEntry 11 4 3 2 9" xfId="7250"/>
    <cellStyle name="DataEntry 11 4 3 2 9 2" xfId="35577"/>
    <cellStyle name="DataEntry 11 4 3 3" xfId="7251"/>
    <cellStyle name="DataEntry 11 4 3 3 10" xfId="7252"/>
    <cellStyle name="DataEntry 11 4 3 3 10 2" xfId="35579"/>
    <cellStyle name="DataEntry 11 4 3 3 11" xfId="35578"/>
    <cellStyle name="DataEntry 11 4 3 3 2" xfId="7253"/>
    <cellStyle name="DataEntry 11 4 3 3 2 2" xfId="35580"/>
    <cellStyle name="DataEntry 11 4 3 3 3" xfId="7254"/>
    <cellStyle name="DataEntry 11 4 3 3 3 2" xfId="35581"/>
    <cellStyle name="DataEntry 11 4 3 3 4" xfId="7255"/>
    <cellStyle name="DataEntry 11 4 3 3 4 2" xfId="35582"/>
    <cellStyle name="DataEntry 11 4 3 3 5" xfId="7256"/>
    <cellStyle name="DataEntry 11 4 3 3 5 2" xfId="35583"/>
    <cellStyle name="DataEntry 11 4 3 3 6" xfId="7257"/>
    <cellStyle name="DataEntry 11 4 3 3 6 2" xfId="35584"/>
    <cellStyle name="DataEntry 11 4 3 3 7" xfId="7258"/>
    <cellStyle name="DataEntry 11 4 3 3 7 2" xfId="35585"/>
    <cellStyle name="DataEntry 11 4 3 3 8" xfId="7259"/>
    <cellStyle name="DataEntry 11 4 3 3 8 2" xfId="35586"/>
    <cellStyle name="DataEntry 11 4 3 3 9" xfId="7260"/>
    <cellStyle name="DataEntry 11 4 3 3 9 2" xfId="35587"/>
    <cellStyle name="DataEntry 11 4 3 4" xfId="7261"/>
    <cellStyle name="DataEntry 11 4 3 4 2" xfId="35588"/>
    <cellStyle name="DataEntry 11 4 3 5" xfId="7262"/>
    <cellStyle name="DataEntry 11 4 3 5 2" xfId="35589"/>
    <cellStyle name="DataEntry 11 4 3 6" xfId="7263"/>
    <cellStyle name="DataEntry 11 4 3 6 2" xfId="35590"/>
    <cellStyle name="DataEntry 11 4 3 7" xfId="7264"/>
    <cellStyle name="DataEntry 11 4 3 7 2" xfId="35591"/>
    <cellStyle name="DataEntry 11 4 3 8" xfId="7265"/>
    <cellStyle name="DataEntry 11 4 3 8 2" xfId="35592"/>
    <cellStyle name="DataEntry 11 4 3 9" xfId="7266"/>
    <cellStyle name="DataEntry 11 4 3 9 2" xfId="35593"/>
    <cellStyle name="DataEntry 11 4 4" xfId="7267"/>
    <cellStyle name="DataEntry 11 4 4 10" xfId="7268"/>
    <cellStyle name="DataEntry 11 4 4 10 2" xfId="35595"/>
    <cellStyle name="DataEntry 11 4 4 11" xfId="35594"/>
    <cellStyle name="DataEntry 11 4 4 2" xfId="7269"/>
    <cellStyle name="DataEntry 11 4 4 2 2" xfId="35596"/>
    <cellStyle name="DataEntry 11 4 4 3" xfId="7270"/>
    <cellStyle name="DataEntry 11 4 4 3 2" xfId="35597"/>
    <cellStyle name="DataEntry 11 4 4 4" xfId="7271"/>
    <cellStyle name="DataEntry 11 4 4 4 2" xfId="35598"/>
    <cellStyle name="DataEntry 11 4 4 5" xfId="7272"/>
    <cellStyle name="DataEntry 11 4 4 5 2" xfId="35599"/>
    <cellStyle name="DataEntry 11 4 4 6" xfId="7273"/>
    <cellStyle name="DataEntry 11 4 4 6 2" xfId="35600"/>
    <cellStyle name="DataEntry 11 4 4 7" xfId="7274"/>
    <cellStyle name="DataEntry 11 4 4 7 2" xfId="35601"/>
    <cellStyle name="DataEntry 11 4 4 8" xfId="7275"/>
    <cellStyle name="DataEntry 11 4 4 8 2" xfId="35602"/>
    <cellStyle name="DataEntry 11 4 4 9" xfId="7276"/>
    <cellStyle name="DataEntry 11 4 4 9 2" xfId="35603"/>
    <cellStyle name="DataEntry 11 4 5" xfId="7277"/>
    <cellStyle name="DataEntry 11 4 5 10" xfId="7278"/>
    <cellStyle name="DataEntry 11 4 5 10 2" xfId="35605"/>
    <cellStyle name="DataEntry 11 4 5 11" xfId="35604"/>
    <cellStyle name="DataEntry 11 4 5 2" xfId="7279"/>
    <cellStyle name="DataEntry 11 4 5 2 2" xfId="35606"/>
    <cellStyle name="DataEntry 11 4 5 3" xfId="7280"/>
    <cellStyle name="DataEntry 11 4 5 3 2" xfId="35607"/>
    <cellStyle name="DataEntry 11 4 5 4" xfId="7281"/>
    <cellStyle name="DataEntry 11 4 5 4 2" xfId="35608"/>
    <cellStyle name="DataEntry 11 4 5 5" xfId="7282"/>
    <cellStyle name="DataEntry 11 4 5 5 2" xfId="35609"/>
    <cellStyle name="DataEntry 11 4 5 6" xfId="7283"/>
    <cellStyle name="DataEntry 11 4 5 6 2" xfId="35610"/>
    <cellStyle name="DataEntry 11 4 5 7" xfId="7284"/>
    <cellStyle name="DataEntry 11 4 5 7 2" xfId="35611"/>
    <cellStyle name="DataEntry 11 4 5 8" xfId="7285"/>
    <cellStyle name="DataEntry 11 4 5 8 2" xfId="35612"/>
    <cellStyle name="DataEntry 11 4 5 9" xfId="7286"/>
    <cellStyle name="DataEntry 11 4 5 9 2" xfId="35613"/>
    <cellStyle name="DataEntry 11 4 6" xfId="7287"/>
    <cellStyle name="DataEntry 11 4 6 2" xfId="35614"/>
    <cellStyle name="DataEntry 11 4 7" xfId="7288"/>
    <cellStyle name="DataEntry 11 4 7 2" xfId="35615"/>
    <cellStyle name="DataEntry 11 4 8" xfId="7289"/>
    <cellStyle name="DataEntry 11 4 8 2" xfId="35616"/>
    <cellStyle name="DataEntry 11 4 9" xfId="7290"/>
    <cellStyle name="DataEntry 11 4 9 2" xfId="35617"/>
    <cellStyle name="DataEntry 11 5" xfId="7291"/>
    <cellStyle name="DataEntry 11 5 10" xfId="7292"/>
    <cellStyle name="DataEntry 11 5 10 2" xfId="35619"/>
    <cellStyle name="DataEntry 11 5 11" xfId="7293"/>
    <cellStyle name="DataEntry 11 5 11 2" xfId="35620"/>
    <cellStyle name="DataEntry 11 5 12" xfId="7294"/>
    <cellStyle name="DataEntry 11 5 12 2" xfId="35621"/>
    <cellStyle name="DataEntry 11 5 13" xfId="7295"/>
    <cellStyle name="DataEntry 11 5 13 2" xfId="35622"/>
    <cellStyle name="DataEntry 11 5 14" xfId="7296"/>
    <cellStyle name="DataEntry 11 5 14 2" xfId="35623"/>
    <cellStyle name="DataEntry 11 5 15" xfId="35618"/>
    <cellStyle name="DataEntry 11 5 2" xfId="7297"/>
    <cellStyle name="DataEntry 11 5 2 10" xfId="7298"/>
    <cellStyle name="DataEntry 11 5 2 10 2" xfId="35625"/>
    <cellStyle name="DataEntry 11 5 2 11" xfId="35624"/>
    <cellStyle name="DataEntry 11 5 2 2" xfId="7299"/>
    <cellStyle name="DataEntry 11 5 2 2 10" xfId="7300"/>
    <cellStyle name="DataEntry 11 5 2 2 10 2" xfId="35627"/>
    <cellStyle name="DataEntry 11 5 2 2 11" xfId="35626"/>
    <cellStyle name="DataEntry 11 5 2 2 2" xfId="7301"/>
    <cellStyle name="DataEntry 11 5 2 2 2 2" xfId="35628"/>
    <cellStyle name="DataEntry 11 5 2 2 3" xfId="7302"/>
    <cellStyle name="DataEntry 11 5 2 2 3 2" xfId="35629"/>
    <cellStyle name="DataEntry 11 5 2 2 4" xfId="7303"/>
    <cellStyle name="DataEntry 11 5 2 2 4 2" xfId="35630"/>
    <cellStyle name="DataEntry 11 5 2 2 5" xfId="7304"/>
    <cellStyle name="DataEntry 11 5 2 2 5 2" xfId="35631"/>
    <cellStyle name="DataEntry 11 5 2 2 6" xfId="7305"/>
    <cellStyle name="DataEntry 11 5 2 2 6 2" xfId="35632"/>
    <cellStyle name="DataEntry 11 5 2 2 7" xfId="7306"/>
    <cellStyle name="DataEntry 11 5 2 2 7 2" xfId="35633"/>
    <cellStyle name="DataEntry 11 5 2 2 8" xfId="7307"/>
    <cellStyle name="DataEntry 11 5 2 2 8 2" xfId="35634"/>
    <cellStyle name="DataEntry 11 5 2 2 9" xfId="7308"/>
    <cellStyle name="DataEntry 11 5 2 2 9 2" xfId="35635"/>
    <cellStyle name="DataEntry 11 5 2 3" xfId="7309"/>
    <cellStyle name="DataEntry 11 5 2 3 10" xfId="7310"/>
    <cellStyle name="DataEntry 11 5 2 3 10 2" xfId="35637"/>
    <cellStyle name="DataEntry 11 5 2 3 11" xfId="35636"/>
    <cellStyle name="DataEntry 11 5 2 3 2" xfId="7311"/>
    <cellStyle name="DataEntry 11 5 2 3 2 2" xfId="35638"/>
    <cellStyle name="DataEntry 11 5 2 3 3" xfId="7312"/>
    <cellStyle name="DataEntry 11 5 2 3 3 2" xfId="35639"/>
    <cellStyle name="DataEntry 11 5 2 3 4" xfId="7313"/>
    <cellStyle name="DataEntry 11 5 2 3 4 2" xfId="35640"/>
    <cellStyle name="DataEntry 11 5 2 3 5" xfId="7314"/>
    <cellStyle name="DataEntry 11 5 2 3 5 2" xfId="35641"/>
    <cellStyle name="DataEntry 11 5 2 3 6" xfId="7315"/>
    <cellStyle name="DataEntry 11 5 2 3 6 2" xfId="35642"/>
    <cellStyle name="DataEntry 11 5 2 3 7" xfId="7316"/>
    <cellStyle name="DataEntry 11 5 2 3 7 2" xfId="35643"/>
    <cellStyle name="DataEntry 11 5 2 3 8" xfId="7317"/>
    <cellStyle name="DataEntry 11 5 2 3 8 2" xfId="35644"/>
    <cellStyle name="DataEntry 11 5 2 3 9" xfId="7318"/>
    <cellStyle name="DataEntry 11 5 2 3 9 2" xfId="35645"/>
    <cellStyle name="DataEntry 11 5 2 4" xfId="7319"/>
    <cellStyle name="DataEntry 11 5 2 4 2" xfId="35646"/>
    <cellStyle name="DataEntry 11 5 2 5" xfId="7320"/>
    <cellStyle name="DataEntry 11 5 2 5 2" xfId="35647"/>
    <cellStyle name="DataEntry 11 5 2 6" xfId="7321"/>
    <cellStyle name="DataEntry 11 5 2 6 2" xfId="35648"/>
    <cellStyle name="DataEntry 11 5 2 7" xfId="7322"/>
    <cellStyle name="DataEntry 11 5 2 7 2" xfId="35649"/>
    <cellStyle name="DataEntry 11 5 2 8" xfId="7323"/>
    <cellStyle name="DataEntry 11 5 2 8 2" xfId="35650"/>
    <cellStyle name="DataEntry 11 5 2 9" xfId="7324"/>
    <cellStyle name="DataEntry 11 5 2 9 2" xfId="35651"/>
    <cellStyle name="DataEntry 11 5 3" xfId="7325"/>
    <cellStyle name="DataEntry 11 5 3 10" xfId="7326"/>
    <cellStyle name="DataEntry 11 5 3 10 2" xfId="35653"/>
    <cellStyle name="DataEntry 11 5 3 11" xfId="35652"/>
    <cellStyle name="DataEntry 11 5 3 2" xfId="7327"/>
    <cellStyle name="DataEntry 11 5 3 2 10" xfId="7328"/>
    <cellStyle name="DataEntry 11 5 3 2 10 2" xfId="35655"/>
    <cellStyle name="DataEntry 11 5 3 2 11" xfId="35654"/>
    <cellStyle name="DataEntry 11 5 3 2 2" xfId="7329"/>
    <cellStyle name="DataEntry 11 5 3 2 2 2" xfId="35656"/>
    <cellStyle name="DataEntry 11 5 3 2 3" xfId="7330"/>
    <cellStyle name="DataEntry 11 5 3 2 3 2" xfId="35657"/>
    <cellStyle name="DataEntry 11 5 3 2 4" xfId="7331"/>
    <cellStyle name="DataEntry 11 5 3 2 4 2" xfId="35658"/>
    <cellStyle name="DataEntry 11 5 3 2 5" xfId="7332"/>
    <cellStyle name="DataEntry 11 5 3 2 5 2" xfId="35659"/>
    <cellStyle name="DataEntry 11 5 3 2 6" xfId="7333"/>
    <cellStyle name="DataEntry 11 5 3 2 6 2" xfId="35660"/>
    <cellStyle name="DataEntry 11 5 3 2 7" xfId="7334"/>
    <cellStyle name="DataEntry 11 5 3 2 7 2" xfId="35661"/>
    <cellStyle name="DataEntry 11 5 3 2 8" xfId="7335"/>
    <cellStyle name="DataEntry 11 5 3 2 8 2" xfId="35662"/>
    <cellStyle name="DataEntry 11 5 3 2 9" xfId="7336"/>
    <cellStyle name="DataEntry 11 5 3 2 9 2" xfId="35663"/>
    <cellStyle name="DataEntry 11 5 3 3" xfId="7337"/>
    <cellStyle name="DataEntry 11 5 3 3 10" xfId="7338"/>
    <cellStyle name="DataEntry 11 5 3 3 10 2" xfId="35665"/>
    <cellStyle name="DataEntry 11 5 3 3 11" xfId="35664"/>
    <cellStyle name="DataEntry 11 5 3 3 2" xfId="7339"/>
    <cellStyle name="DataEntry 11 5 3 3 2 2" xfId="35666"/>
    <cellStyle name="DataEntry 11 5 3 3 3" xfId="7340"/>
    <cellStyle name="DataEntry 11 5 3 3 3 2" xfId="35667"/>
    <cellStyle name="DataEntry 11 5 3 3 4" xfId="7341"/>
    <cellStyle name="DataEntry 11 5 3 3 4 2" xfId="35668"/>
    <cellStyle name="DataEntry 11 5 3 3 5" xfId="7342"/>
    <cellStyle name="DataEntry 11 5 3 3 5 2" xfId="35669"/>
    <cellStyle name="DataEntry 11 5 3 3 6" xfId="7343"/>
    <cellStyle name="DataEntry 11 5 3 3 6 2" xfId="35670"/>
    <cellStyle name="DataEntry 11 5 3 3 7" xfId="7344"/>
    <cellStyle name="DataEntry 11 5 3 3 7 2" xfId="35671"/>
    <cellStyle name="DataEntry 11 5 3 3 8" xfId="7345"/>
    <cellStyle name="DataEntry 11 5 3 3 8 2" xfId="35672"/>
    <cellStyle name="DataEntry 11 5 3 3 9" xfId="7346"/>
    <cellStyle name="DataEntry 11 5 3 3 9 2" xfId="35673"/>
    <cellStyle name="DataEntry 11 5 3 4" xfId="7347"/>
    <cellStyle name="DataEntry 11 5 3 4 2" xfId="35674"/>
    <cellStyle name="DataEntry 11 5 3 5" xfId="7348"/>
    <cellStyle name="DataEntry 11 5 3 5 2" xfId="35675"/>
    <cellStyle name="DataEntry 11 5 3 6" xfId="7349"/>
    <cellStyle name="DataEntry 11 5 3 6 2" xfId="35676"/>
    <cellStyle name="DataEntry 11 5 3 7" xfId="7350"/>
    <cellStyle name="DataEntry 11 5 3 7 2" xfId="35677"/>
    <cellStyle name="DataEntry 11 5 3 8" xfId="7351"/>
    <cellStyle name="DataEntry 11 5 3 8 2" xfId="35678"/>
    <cellStyle name="DataEntry 11 5 3 9" xfId="7352"/>
    <cellStyle name="DataEntry 11 5 3 9 2" xfId="35679"/>
    <cellStyle name="DataEntry 11 5 4" xfId="7353"/>
    <cellStyle name="DataEntry 11 5 4 10" xfId="7354"/>
    <cellStyle name="DataEntry 11 5 4 10 2" xfId="35681"/>
    <cellStyle name="DataEntry 11 5 4 11" xfId="35680"/>
    <cellStyle name="DataEntry 11 5 4 2" xfId="7355"/>
    <cellStyle name="DataEntry 11 5 4 2 2" xfId="35682"/>
    <cellStyle name="DataEntry 11 5 4 3" xfId="7356"/>
    <cellStyle name="DataEntry 11 5 4 3 2" xfId="35683"/>
    <cellStyle name="DataEntry 11 5 4 4" xfId="7357"/>
    <cellStyle name="DataEntry 11 5 4 4 2" xfId="35684"/>
    <cellStyle name="DataEntry 11 5 4 5" xfId="7358"/>
    <cellStyle name="DataEntry 11 5 4 5 2" xfId="35685"/>
    <cellStyle name="DataEntry 11 5 4 6" xfId="7359"/>
    <cellStyle name="DataEntry 11 5 4 6 2" xfId="35686"/>
    <cellStyle name="DataEntry 11 5 4 7" xfId="7360"/>
    <cellStyle name="DataEntry 11 5 4 7 2" xfId="35687"/>
    <cellStyle name="DataEntry 11 5 4 8" xfId="7361"/>
    <cellStyle name="DataEntry 11 5 4 8 2" xfId="35688"/>
    <cellStyle name="DataEntry 11 5 4 9" xfId="7362"/>
    <cellStyle name="DataEntry 11 5 4 9 2" xfId="35689"/>
    <cellStyle name="DataEntry 11 5 5" xfId="7363"/>
    <cellStyle name="DataEntry 11 5 5 10" xfId="7364"/>
    <cellStyle name="DataEntry 11 5 5 10 2" xfId="35691"/>
    <cellStyle name="DataEntry 11 5 5 11" xfId="35690"/>
    <cellStyle name="DataEntry 11 5 5 2" xfId="7365"/>
    <cellStyle name="DataEntry 11 5 5 2 2" xfId="35692"/>
    <cellStyle name="DataEntry 11 5 5 3" xfId="7366"/>
    <cellStyle name="DataEntry 11 5 5 3 2" xfId="35693"/>
    <cellStyle name="DataEntry 11 5 5 4" xfId="7367"/>
    <cellStyle name="DataEntry 11 5 5 4 2" xfId="35694"/>
    <cellStyle name="DataEntry 11 5 5 5" xfId="7368"/>
    <cellStyle name="DataEntry 11 5 5 5 2" xfId="35695"/>
    <cellStyle name="DataEntry 11 5 5 6" xfId="7369"/>
    <cellStyle name="DataEntry 11 5 5 6 2" xfId="35696"/>
    <cellStyle name="DataEntry 11 5 5 7" xfId="7370"/>
    <cellStyle name="DataEntry 11 5 5 7 2" xfId="35697"/>
    <cellStyle name="DataEntry 11 5 5 8" xfId="7371"/>
    <cellStyle name="DataEntry 11 5 5 8 2" xfId="35698"/>
    <cellStyle name="DataEntry 11 5 5 9" xfId="7372"/>
    <cellStyle name="DataEntry 11 5 5 9 2" xfId="35699"/>
    <cellStyle name="DataEntry 11 5 6" xfId="7373"/>
    <cellStyle name="DataEntry 11 5 6 2" xfId="35700"/>
    <cellStyle name="DataEntry 11 5 7" xfId="7374"/>
    <cellStyle name="DataEntry 11 5 7 2" xfId="35701"/>
    <cellStyle name="DataEntry 11 5 8" xfId="7375"/>
    <cellStyle name="DataEntry 11 5 8 2" xfId="35702"/>
    <cellStyle name="DataEntry 11 5 9" xfId="7376"/>
    <cellStyle name="DataEntry 11 5 9 2" xfId="35703"/>
    <cellStyle name="DataEntry 11 6" xfId="7377"/>
    <cellStyle name="DataEntry 11 6 10" xfId="7378"/>
    <cellStyle name="DataEntry 11 6 10 2" xfId="35705"/>
    <cellStyle name="DataEntry 11 6 11" xfId="35704"/>
    <cellStyle name="DataEntry 11 6 2" xfId="7379"/>
    <cellStyle name="DataEntry 11 6 2 10" xfId="7380"/>
    <cellStyle name="DataEntry 11 6 2 10 2" xfId="35707"/>
    <cellStyle name="DataEntry 11 6 2 11" xfId="35706"/>
    <cellStyle name="DataEntry 11 6 2 2" xfId="7381"/>
    <cellStyle name="DataEntry 11 6 2 2 2" xfId="35708"/>
    <cellStyle name="DataEntry 11 6 2 3" xfId="7382"/>
    <cellStyle name="DataEntry 11 6 2 3 2" xfId="35709"/>
    <cellStyle name="DataEntry 11 6 2 4" xfId="7383"/>
    <cellStyle name="DataEntry 11 6 2 4 2" xfId="35710"/>
    <cellStyle name="DataEntry 11 6 2 5" xfId="7384"/>
    <cellStyle name="DataEntry 11 6 2 5 2" xfId="35711"/>
    <cellStyle name="DataEntry 11 6 2 6" xfId="7385"/>
    <cellStyle name="DataEntry 11 6 2 6 2" xfId="35712"/>
    <cellStyle name="DataEntry 11 6 2 7" xfId="7386"/>
    <cellStyle name="DataEntry 11 6 2 7 2" xfId="35713"/>
    <cellStyle name="DataEntry 11 6 2 8" xfId="7387"/>
    <cellStyle name="DataEntry 11 6 2 8 2" xfId="35714"/>
    <cellStyle name="DataEntry 11 6 2 9" xfId="7388"/>
    <cellStyle name="DataEntry 11 6 2 9 2" xfId="35715"/>
    <cellStyle name="DataEntry 11 6 3" xfId="7389"/>
    <cellStyle name="DataEntry 11 6 3 10" xfId="7390"/>
    <cellStyle name="DataEntry 11 6 3 10 2" xfId="35717"/>
    <cellStyle name="DataEntry 11 6 3 11" xfId="35716"/>
    <cellStyle name="DataEntry 11 6 3 2" xfId="7391"/>
    <cellStyle name="DataEntry 11 6 3 2 2" xfId="35718"/>
    <cellStyle name="DataEntry 11 6 3 3" xfId="7392"/>
    <cellStyle name="DataEntry 11 6 3 3 2" xfId="35719"/>
    <cellStyle name="DataEntry 11 6 3 4" xfId="7393"/>
    <cellStyle name="DataEntry 11 6 3 4 2" xfId="35720"/>
    <cellStyle name="DataEntry 11 6 3 5" xfId="7394"/>
    <cellStyle name="DataEntry 11 6 3 5 2" xfId="35721"/>
    <cellStyle name="DataEntry 11 6 3 6" xfId="7395"/>
    <cellStyle name="DataEntry 11 6 3 6 2" xfId="35722"/>
    <cellStyle name="DataEntry 11 6 3 7" xfId="7396"/>
    <cellStyle name="DataEntry 11 6 3 7 2" xfId="35723"/>
    <cellStyle name="DataEntry 11 6 3 8" xfId="7397"/>
    <cellStyle name="DataEntry 11 6 3 8 2" xfId="35724"/>
    <cellStyle name="DataEntry 11 6 3 9" xfId="7398"/>
    <cellStyle name="DataEntry 11 6 3 9 2" xfId="35725"/>
    <cellStyle name="DataEntry 11 6 4" xfId="7399"/>
    <cellStyle name="DataEntry 11 6 4 2" xfId="35726"/>
    <cellStyle name="DataEntry 11 6 5" xfId="7400"/>
    <cellStyle name="DataEntry 11 6 5 2" xfId="35727"/>
    <cellStyle name="DataEntry 11 6 6" xfId="7401"/>
    <cellStyle name="DataEntry 11 6 6 2" xfId="35728"/>
    <cellStyle name="DataEntry 11 6 7" xfId="7402"/>
    <cellStyle name="DataEntry 11 6 7 2" xfId="35729"/>
    <cellStyle name="DataEntry 11 6 8" xfId="7403"/>
    <cellStyle name="DataEntry 11 6 8 2" xfId="35730"/>
    <cellStyle name="DataEntry 11 6 9" xfId="7404"/>
    <cellStyle name="DataEntry 11 6 9 2" xfId="35731"/>
    <cellStyle name="DataEntry 11 7" xfId="7405"/>
    <cellStyle name="DataEntry 11 7 10" xfId="7406"/>
    <cellStyle name="DataEntry 11 7 10 2" xfId="35733"/>
    <cellStyle name="DataEntry 11 7 11" xfId="35732"/>
    <cellStyle name="DataEntry 11 7 2" xfId="7407"/>
    <cellStyle name="DataEntry 11 7 2 10" xfId="7408"/>
    <cellStyle name="DataEntry 11 7 2 10 2" xfId="35735"/>
    <cellStyle name="DataEntry 11 7 2 11" xfId="35734"/>
    <cellStyle name="DataEntry 11 7 2 2" xfId="7409"/>
    <cellStyle name="DataEntry 11 7 2 2 2" xfId="35736"/>
    <cellStyle name="DataEntry 11 7 2 3" xfId="7410"/>
    <cellStyle name="DataEntry 11 7 2 3 2" xfId="35737"/>
    <cellStyle name="DataEntry 11 7 2 4" xfId="7411"/>
    <cellStyle name="DataEntry 11 7 2 4 2" xfId="35738"/>
    <cellStyle name="DataEntry 11 7 2 5" xfId="7412"/>
    <cellStyle name="DataEntry 11 7 2 5 2" xfId="35739"/>
    <cellStyle name="DataEntry 11 7 2 6" xfId="7413"/>
    <cellStyle name="DataEntry 11 7 2 6 2" xfId="35740"/>
    <cellStyle name="DataEntry 11 7 2 7" xfId="7414"/>
    <cellStyle name="DataEntry 11 7 2 7 2" xfId="35741"/>
    <cellStyle name="DataEntry 11 7 2 8" xfId="7415"/>
    <cellStyle name="DataEntry 11 7 2 8 2" xfId="35742"/>
    <cellStyle name="DataEntry 11 7 2 9" xfId="7416"/>
    <cellStyle name="DataEntry 11 7 2 9 2" xfId="35743"/>
    <cellStyle name="DataEntry 11 7 3" xfId="7417"/>
    <cellStyle name="DataEntry 11 7 3 10" xfId="7418"/>
    <cellStyle name="DataEntry 11 7 3 10 2" xfId="35745"/>
    <cellStyle name="DataEntry 11 7 3 11" xfId="35744"/>
    <cellStyle name="DataEntry 11 7 3 2" xfId="7419"/>
    <cellStyle name="DataEntry 11 7 3 2 2" xfId="35746"/>
    <cellStyle name="DataEntry 11 7 3 3" xfId="7420"/>
    <cellStyle name="DataEntry 11 7 3 3 2" xfId="35747"/>
    <cellStyle name="DataEntry 11 7 3 4" xfId="7421"/>
    <cellStyle name="DataEntry 11 7 3 4 2" xfId="35748"/>
    <cellStyle name="DataEntry 11 7 3 5" xfId="7422"/>
    <cellStyle name="DataEntry 11 7 3 5 2" xfId="35749"/>
    <cellStyle name="DataEntry 11 7 3 6" xfId="7423"/>
    <cellStyle name="DataEntry 11 7 3 6 2" xfId="35750"/>
    <cellStyle name="DataEntry 11 7 3 7" xfId="7424"/>
    <cellStyle name="DataEntry 11 7 3 7 2" xfId="35751"/>
    <cellStyle name="DataEntry 11 7 3 8" xfId="7425"/>
    <cellStyle name="DataEntry 11 7 3 8 2" xfId="35752"/>
    <cellStyle name="DataEntry 11 7 3 9" xfId="7426"/>
    <cellStyle name="DataEntry 11 7 3 9 2" xfId="35753"/>
    <cellStyle name="DataEntry 11 7 4" xfId="7427"/>
    <cellStyle name="DataEntry 11 7 4 2" xfId="35754"/>
    <cellStyle name="DataEntry 11 7 5" xfId="7428"/>
    <cellStyle name="DataEntry 11 7 5 2" xfId="35755"/>
    <cellStyle name="DataEntry 11 7 6" xfId="7429"/>
    <cellStyle name="DataEntry 11 7 6 2" xfId="35756"/>
    <cellStyle name="DataEntry 11 7 7" xfId="7430"/>
    <cellStyle name="DataEntry 11 7 7 2" xfId="35757"/>
    <cellStyle name="DataEntry 11 7 8" xfId="7431"/>
    <cellStyle name="DataEntry 11 7 8 2" xfId="35758"/>
    <cellStyle name="DataEntry 11 7 9" xfId="7432"/>
    <cellStyle name="DataEntry 11 7 9 2" xfId="35759"/>
    <cellStyle name="DataEntry 11 8" xfId="7433"/>
    <cellStyle name="DataEntry 11 8 10" xfId="7434"/>
    <cellStyle name="DataEntry 11 8 10 2" xfId="35761"/>
    <cellStyle name="DataEntry 11 8 11" xfId="35760"/>
    <cellStyle name="DataEntry 11 8 2" xfId="7435"/>
    <cellStyle name="DataEntry 11 8 2 2" xfId="35762"/>
    <cellStyle name="DataEntry 11 8 3" xfId="7436"/>
    <cellStyle name="DataEntry 11 8 3 2" xfId="35763"/>
    <cellStyle name="DataEntry 11 8 4" xfId="7437"/>
    <cellStyle name="DataEntry 11 8 4 2" xfId="35764"/>
    <cellStyle name="DataEntry 11 8 5" xfId="7438"/>
    <cellStyle name="DataEntry 11 8 5 2" xfId="35765"/>
    <cellStyle name="DataEntry 11 8 6" xfId="7439"/>
    <cellStyle name="DataEntry 11 8 6 2" xfId="35766"/>
    <cellStyle name="DataEntry 11 8 7" xfId="7440"/>
    <cellStyle name="DataEntry 11 8 7 2" xfId="35767"/>
    <cellStyle name="DataEntry 11 8 8" xfId="7441"/>
    <cellStyle name="DataEntry 11 8 8 2" xfId="35768"/>
    <cellStyle name="DataEntry 11 8 9" xfId="7442"/>
    <cellStyle name="DataEntry 11 8 9 2" xfId="35769"/>
    <cellStyle name="DataEntry 11 9" xfId="7443"/>
    <cellStyle name="DataEntry 11 9 10" xfId="7444"/>
    <cellStyle name="DataEntry 11 9 10 2" xfId="35771"/>
    <cellStyle name="DataEntry 11 9 11" xfId="35770"/>
    <cellStyle name="DataEntry 11 9 2" xfId="7445"/>
    <cellStyle name="DataEntry 11 9 2 2" xfId="35772"/>
    <cellStyle name="DataEntry 11 9 3" xfId="7446"/>
    <cellStyle name="DataEntry 11 9 3 2" xfId="35773"/>
    <cellStyle name="DataEntry 11 9 4" xfId="7447"/>
    <cellStyle name="DataEntry 11 9 4 2" xfId="35774"/>
    <cellStyle name="DataEntry 11 9 5" xfId="7448"/>
    <cellStyle name="DataEntry 11 9 5 2" xfId="35775"/>
    <cellStyle name="DataEntry 11 9 6" xfId="7449"/>
    <cellStyle name="DataEntry 11 9 6 2" xfId="35776"/>
    <cellStyle name="DataEntry 11 9 7" xfId="7450"/>
    <cellStyle name="DataEntry 11 9 7 2" xfId="35777"/>
    <cellStyle name="DataEntry 11 9 8" xfId="7451"/>
    <cellStyle name="DataEntry 11 9 8 2" xfId="35778"/>
    <cellStyle name="DataEntry 11 9 9" xfId="7452"/>
    <cellStyle name="DataEntry 11 9 9 2" xfId="35779"/>
    <cellStyle name="DataEntry 12" xfId="470"/>
    <cellStyle name="DataEntry 12 10" xfId="7453"/>
    <cellStyle name="DataEntry 12 10 2" xfId="35780"/>
    <cellStyle name="DataEntry 12 11" xfId="7454"/>
    <cellStyle name="DataEntry 12 11 2" xfId="35781"/>
    <cellStyle name="DataEntry 12 12" xfId="7455"/>
    <cellStyle name="DataEntry 12 12 2" xfId="35782"/>
    <cellStyle name="DataEntry 12 13" xfId="28810"/>
    <cellStyle name="DataEntry 12 2" xfId="7456"/>
    <cellStyle name="DataEntry 12 2 10" xfId="7457"/>
    <cellStyle name="DataEntry 12 2 10 2" xfId="35784"/>
    <cellStyle name="DataEntry 12 2 11" xfId="35783"/>
    <cellStyle name="DataEntry 12 2 2" xfId="7458"/>
    <cellStyle name="DataEntry 12 2 2 10" xfId="7459"/>
    <cellStyle name="DataEntry 12 2 2 10 2" xfId="35786"/>
    <cellStyle name="DataEntry 12 2 2 11" xfId="35785"/>
    <cellStyle name="DataEntry 12 2 2 2" xfId="7460"/>
    <cellStyle name="DataEntry 12 2 2 2 2" xfId="35787"/>
    <cellStyle name="DataEntry 12 2 2 3" xfId="7461"/>
    <cellStyle name="DataEntry 12 2 2 3 2" xfId="35788"/>
    <cellStyle name="DataEntry 12 2 2 4" xfId="7462"/>
    <cellStyle name="DataEntry 12 2 2 4 2" xfId="35789"/>
    <cellStyle name="DataEntry 12 2 2 5" xfId="7463"/>
    <cellStyle name="DataEntry 12 2 2 5 2" xfId="35790"/>
    <cellStyle name="DataEntry 12 2 2 6" xfId="7464"/>
    <cellStyle name="DataEntry 12 2 2 6 2" xfId="35791"/>
    <cellStyle name="DataEntry 12 2 2 7" xfId="7465"/>
    <cellStyle name="DataEntry 12 2 2 7 2" xfId="35792"/>
    <cellStyle name="DataEntry 12 2 2 8" xfId="7466"/>
    <cellStyle name="DataEntry 12 2 2 8 2" xfId="35793"/>
    <cellStyle name="DataEntry 12 2 2 9" xfId="7467"/>
    <cellStyle name="DataEntry 12 2 2 9 2" xfId="35794"/>
    <cellStyle name="DataEntry 12 2 3" xfId="7468"/>
    <cellStyle name="DataEntry 12 2 3 10" xfId="7469"/>
    <cellStyle name="DataEntry 12 2 3 10 2" xfId="35796"/>
    <cellStyle name="DataEntry 12 2 3 11" xfId="35795"/>
    <cellStyle name="DataEntry 12 2 3 2" xfId="7470"/>
    <cellStyle name="DataEntry 12 2 3 2 2" xfId="35797"/>
    <cellStyle name="DataEntry 12 2 3 3" xfId="7471"/>
    <cellStyle name="DataEntry 12 2 3 3 2" xfId="35798"/>
    <cellStyle name="DataEntry 12 2 3 4" xfId="7472"/>
    <cellStyle name="DataEntry 12 2 3 4 2" xfId="35799"/>
    <cellStyle name="DataEntry 12 2 3 5" xfId="7473"/>
    <cellStyle name="DataEntry 12 2 3 5 2" xfId="35800"/>
    <cellStyle name="DataEntry 12 2 3 6" xfId="7474"/>
    <cellStyle name="DataEntry 12 2 3 6 2" xfId="35801"/>
    <cellStyle name="DataEntry 12 2 3 7" xfId="7475"/>
    <cellStyle name="DataEntry 12 2 3 7 2" xfId="35802"/>
    <cellStyle name="DataEntry 12 2 3 8" xfId="7476"/>
    <cellStyle name="DataEntry 12 2 3 8 2" xfId="35803"/>
    <cellStyle name="DataEntry 12 2 3 9" xfId="7477"/>
    <cellStyle name="DataEntry 12 2 3 9 2" xfId="35804"/>
    <cellStyle name="DataEntry 12 2 4" xfId="7478"/>
    <cellStyle name="DataEntry 12 2 4 2" xfId="35805"/>
    <cellStyle name="DataEntry 12 2 5" xfId="7479"/>
    <cellStyle name="DataEntry 12 2 5 2" xfId="35806"/>
    <cellStyle name="DataEntry 12 2 6" xfId="7480"/>
    <cellStyle name="DataEntry 12 2 6 2" xfId="35807"/>
    <cellStyle name="DataEntry 12 2 7" xfId="7481"/>
    <cellStyle name="DataEntry 12 2 7 2" xfId="35808"/>
    <cellStyle name="DataEntry 12 2 8" xfId="7482"/>
    <cellStyle name="DataEntry 12 2 8 2" xfId="35809"/>
    <cellStyle name="DataEntry 12 2 9" xfId="7483"/>
    <cellStyle name="DataEntry 12 2 9 2" xfId="35810"/>
    <cellStyle name="DataEntry 12 3" xfId="7484"/>
    <cellStyle name="DataEntry 12 3 10" xfId="7485"/>
    <cellStyle name="DataEntry 12 3 10 2" xfId="35812"/>
    <cellStyle name="DataEntry 12 3 11" xfId="35811"/>
    <cellStyle name="DataEntry 12 3 2" xfId="7486"/>
    <cellStyle name="DataEntry 12 3 2 10" xfId="7487"/>
    <cellStyle name="DataEntry 12 3 2 10 2" xfId="35814"/>
    <cellStyle name="DataEntry 12 3 2 11" xfId="35813"/>
    <cellStyle name="DataEntry 12 3 2 2" xfId="7488"/>
    <cellStyle name="DataEntry 12 3 2 2 2" xfId="35815"/>
    <cellStyle name="DataEntry 12 3 2 3" xfId="7489"/>
    <cellStyle name="DataEntry 12 3 2 3 2" xfId="35816"/>
    <cellStyle name="DataEntry 12 3 2 4" xfId="7490"/>
    <cellStyle name="DataEntry 12 3 2 4 2" xfId="35817"/>
    <cellStyle name="DataEntry 12 3 2 5" xfId="7491"/>
    <cellStyle name="DataEntry 12 3 2 5 2" xfId="35818"/>
    <cellStyle name="DataEntry 12 3 2 6" xfId="7492"/>
    <cellStyle name="DataEntry 12 3 2 6 2" xfId="35819"/>
    <cellStyle name="DataEntry 12 3 2 7" xfId="7493"/>
    <cellStyle name="DataEntry 12 3 2 7 2" xfId="35820"/>
    <cellStyle name="DataEntry 12 3 2 8" xfId="7494"/>
    <cellStyle name="DataEntry 12 3 2 8 2" xfId="35821"/>
    <cellStyle name="DataEntry 12 3 2 9" xfId="7495"/>
    <cellStyle name="DataEntry 12 3 2 9 2" xfId="35822"/>
    <cellStyle name="DataEntry 12 3 3" xfId="7496"/>
    <cellStyle name="DataEntry 12 3 3 10" xfId="7497"/>
    <cellStyle name="DataEntry 12 3 3 10 2" xfId="35824"/>
    <cellStyle name="DataEntry 12 3 3 11" xfId="35823"/>
    <cellStyle name="DataEntry 12 3 3 2" xfId="7498"/>
    <cellStyle name="DataEntry 12 3 3 2 2" xfId="35825"/>
    <cellStyle name="DataEntry 12 3 3 3" xfId="7499"/>
    <cellStyle name="DataEntry 12 3 3 3 2" xfId="35826"/>
    <cellStyle name="DataEntry 12 3 3 4" xfId="7500"/>
    <cellStyle name="DataEntry 12 3 3 4 2" xfId="35827"/>
    <cellStyle name="DataEntry 12 3 3 5" xfId="7501"/>
    <cellStyle name="DataEntry 12 3 3 5 2" xfId="35828"/>
    <cellStyle name="DataEntry 12 3 3 6" xfId="7502"/>
    <cellStyle name="DataEntry 12 3 3 6 2" xfId="35829"/>
    <cellStyle name="DataEntry 12 3 3 7" xfId="7503"/>
    <cellStyle name="DataEntry 12 3 3 7 2" xfId="35830"/>
    <cellStyle name="DataEntry 12 3 3 8" xfId="7504"/>
    <cellStyle name="DataEntry 12 3 3 8 2" xfId="35831"/>
    <cellStyle name="DataEntry 12 3 3 9" xfId="7505"/>
    <cellStyle name="DataEntry 12 3 3 9 2" xfId="35832"/>
    <cellStyle name="DataEntry 12 3 4" xfId="7506"/>
    <cellStyle name="DataEntry 12 3 4 2" xfId="35833"/>
    <cellStyle name="DataEntry 12 3 5" xfId="7507"/>
    <cellStyle name="DataEntry 12 3 5 2" xfId="35834"/>
    <cellStyle name="DataEntry 12 3 6" xfId="7508"/>
    <cellStyle name="DataEntry 12 3 6 2" xfId="35835"/>
    <cellStyle name="DataEntry 12 3 7" xfId="7509"/>
    <cellStyle name="DataEntry 12 3 7 2" xfId="35836"/>
    <cellStyle name="DataEntry 12 3 8" xfId="7510"/>
    <cellStyle name="DataEntry 12 3 8 2" xfId="35837"/>
    <cellStyle name="DataEntry 12 3 9" xfId="7511"/>
    <cellStyle name="DataEntry 12 3 9 2" xfId="35838"/>
    <cellStyle name="DataEntry 12 4" xfId="7512"/>
    <cellStyle name="DataEntry 12 4 10" xfId="7513"/>
    <cellStyle name="DataEntry 12 4 10 2" xfId="35840"/>
    <cellStyle name="DataEntry 12 4 11" xfId="35839"/>
    <cellStyle name="DataEntry 12 4 2" xfId="7514"/>
    <cellStyle name="DataEntry 12 4 2 2" xfId="35841"/>
    <cellStyle name="DataEntry 12 4 3" xfId="7515"/>
    <cellStyle name="DataEntry 12 4 3 2" xfId="35842"/>
    <cellStyle name="DataEntry 12 4 4" xfId="7516"/>
    <cellStyle name="DataEntry 12 4 4 2" xfId="35843"/>
    <cellStyle name="DataEntry 12 4 5" xfId="7517"/>
    <cellStyle name="DataEntry 12 4 5 2" xfId="35844"/>
    <cellStyle name="DataEntry 12 4 6" xfId="7518"/>
    <cellStyle name="DataEntry 12 4 6 2" xfId="35845"/>
    <cellStyle name="DataEntry 12 4 7" xfId="7519"/>
    <cellStyle name="DataEntry 12 4 7 2" xfId="35846"/>
    <cellStyle name="DataEntry 12 4 8" xfId="7520"/>
    <cellStyle name="DataEntry 12 4 8 2" xfId="35847"/>
    <cellStyle name="DataEntry 12 4 9" xfId="7521"/>
    <cellStyle name="DataEntry 12 4 9 2" xfId="35848"/>
    <cellStyle name="DataEntry 12 5" xfId="7522"/>
    <cellStyle name="DataEntry 12 5 10" xfId="7523"/>
    <cellStyle name="DataEntry 12 5 10 2" xfId="35850"/>
    <cellStyle name="DataEntry 12 5 11" xfId="35849"/>
    <cellStyle name="DataEntry 12 5 2" xfId="7524"/>
    <cellStyle name="DataEntry 12 5 2 2" xfId="35851"/>
    <cellStyle name="DataEntry 12 5 3" xfId="7525"/>
    <cellStyle name="DataEntry 12 5 3 2" xfId="35852"/>
    <cellStyle name="DataEntry 12 5 4" xfId="7526"/>
    <cellStyle name="DataEntry 12 5 4 2" xfId="35853"/>
    <cellStyle name="DataEntry 12 5 5" xfId="7527"/>
    <cellStyle name="DataEntry 12 5 5 2" xfId="35854"/>
    <cellStyle name="DataEntry 12 5 6" xfId="7528"/>
    <cellStyle name="DataEntry 12 5 6 2" xfId="35855"/>
    <cellStyle name="DataEntry 12 5 7" xfId="7529"/>
    <cellStyle name="DataEntry 12 5 7 2" xfId="35856"/>
    <cellStyle name="DataEntry 12 5 8" xfId="7530"/>
    <cellStyle name="DataEntry 12 5 8 2" xfId="35857"/>
    <cellStyle name="DataEntry 12 5 9" xfId="7531"/>
    <cellStyle name="DataEntry 12 5 9 2" xfId="35858"/>
    <cellStyle name="DataEntry 12 6" xfId="7532"/>
    <cellStyle name="DataEntry 12 6 2" xfId="35859"/>
    <cellStyle name="DataEntry 12 7" xfId="7533"/>
    <cellStyle name="DataEntry 12 7 2" xfId="35860"/>
    <cellStyle name="DataEntry 12 8" xfId="7534"/>
    <cellStyle name="DataEntry 12 8 2" xfId="35861"/>
    <cellStyle name="DataEntry 12 9" xfId="7535"/>
    <cellStyle name="DataEntry 12 9 2" xfId="35862"/>
    <cellStyle name="DataEntry 13" xfId="586"/>
    <cellStyle name="DataEntry 13 10" xfId="7536"/>
    <cellStyle name="DataEntry 13 10 2" xfId="35863"/>
    <cellStyle name="DataEntry 13 11" xfId="7537"/>
    <cellStyle name="DataEntry 13 11 2" xfId="35864"/>
    <cellStyle name="DataEntry 13 12" xfId="7538"/>
    <cellStyle name="DataEntry 13 12 2" xfId="35865"/>
    <cellStyle name="DataEntry 13 13" xfId="28917"/>
    <cellStyle name="DataEntry 13 2" xfId="7539"/>
    <cellStyle name="DataEntry 13 2 10" xfId="7540"/>
    <cellStyle name="DataEntry 13 2 10 2" xfId="35867"/>
    <cellStyle name="DataEntry 13 2 11" xfId="35866"/>
    <cellStyle name="DataEntry 13 2 2" xfId="7541"/>
    <cellStyle name="DataEntry 13 2 2 10" xfId="7542"/>
    <cellStyle name="DataEntry 13 2 2 10 2" xfId="35869"/>
    <cellStyle name="DataEntry 13 2 2 11" xfId="35868"/>
    <cellStyle name="DataEntry 13 2 2 2" xfId="7543"/>
    <cellStyle name="DataEntry 13 2 2 2 2" xfId="35870"/>
    <cellStyle name="DataEntry 13 2 2 3" xfId="7544"/>
    <cellStyle name="DataEntry 13 2 2 3 2" xfId="35871"/>
    <cellStyle name="DataEntry 13 2 2 4" xfId="7545"/>
    <cellStyle name="DataEntry 13 2 2 4 2" xfId="35872"/>
    <cellStyle name="DataEntry 13 2 2 5" xfId="7546"/>
    <cellStyle name="DataEntry 13 2 2 5 2" xfId="35873"/>
    <cellStyle name="DataEntry 13 2 2 6" xfId="7547"/>
    <cellStyle name="DataEntry 13 2 2 6 2" xfId="35874"/>
    <cellStyle name="DataEntry 13 2 2 7" xfId="7548"/>
    <cellStyle name="DataEntry 13 2 2 7 2" xfId="35875"/>
    <cellStyle name="DataEntry 13 2 2 8" xfId="7549"/>
    <cellStyle name="DataEntry 13 2 2 8 2" xfId="35876"/>
    <cellStyle name="DataEntry 13 2 2 9" xfId="7550"/>
    <cellStyle name="DataEntry 13 2 2 9 2" xfId="35877"/>
    <cellStyle name="DataEntry 13 2 3" xfId="7551"/>
    <cellStyle name="DataEntry 13 2 3 10" xfId="7552"/>
    <cellStyle name="DataEntry 13 2 3 10 2" xfId="35879"/>
    <cellStyle name="DataEntry 13 2 3 11" xfId="35878"/>
    <cellStyle name="DataEntry 13 2 3 2" xfId="7553"/>
    <cellStyle name="DataEntry 13 2 3 2 2" xfId="35880"/>
    <cellStyle name="DataEntry 13 2 3 3" xfId="7554"/>
    <cellStyle name="DataEntry 13 2 3 3 2" xfId="35881"/>
    <cellStyle name="DataEntry 13 2 3 4" xfId="7555"/>
    <cellStyle name="DataEntry 13 2 3 4 2" xfId="35882"/>
    <cellStyle name="DataEntry 13 2 3 5" xfId="7556"/>
    <cellStyle name="DataEntry 13 2 3 5 2" xfId="35883"/>
    <cellStyle name="DataEntry 13 2 3 6" xfId="7557"/>
    <cellStyle name="DataEntry 13 2 3 6 2" xfId="35884"/>
    <cellStyle name="DataEntry 13 2 3 7" xfId="7558"/>
    <cellStyle name="DataEntry 13 2 3 7 2" xfId="35885"/>
    <cellStyle name="DataEntry 13 2 3 8" xfId="7559"/>
    <cellStyle name="DataEntry 13 2 3 8 2" xfId="35886"/>
    <cellStyle name="DataEntry 13 2 3 9" xfId="7560"/>
    <cellStyle name="DataEntry 13 2 3 9 2" xfId="35887"/>
    <cellStyle name="DataEntry 13 2 4" xfId="7561"/>
    <cellStyle name="DataEntry 13 2 4 2" xfId="35888"/>
    <cellStyle name="DataEntry 13 2 5" xfId="7562"/>
    <cellStyle name="DataEntry 13 2 5 2" xfId="35889"/>
    <cellStyle name="DataEntry 13 2 6" xfId="7563"/>
    <cellStyle name="DataEntry 13 2 6 2" xfId="35890"/>
    <cellStyle name="DataEntry 13 2 7" xfId="7564"/>
    <cellStyle name="DataEntry 13 2 7 2" xfId="35891"/>
    <cellStyle name="DataEntry 13 2 8" xfId="7565"/>
    <cellStyle name="DataEntry 13 2 8 2" xfId="35892"/>
    <cellStyle name="DataEntry 13 2 9" xfId="7566"/>
    <cellStyle name="DataEntry 13 2 9 2" xfId="35893"/>
    <cellStyle name="DataEntry 13 3" xfId="7567"/>
    <cellStyle name="DataEntry 13 3 10" xfId="7568"/>
    <cellStyle name="DataEntry 13 3 10 2" xfId="35895"/>
    <cellStyle name="DataEntry 13 3 11" xfId="35894"/>
    <cellStyle name="DataEntry 13 3 2" xfId="7569"/>
    <cellStyle name="DataEntry 13 3 2 10" xfId="7570"/>
    <cellStyle name="DataEntry 13 3 2 10 2" xfId="35897"/>
    <cellStyle name="DataEntry 13 3 2 11" xfId="35896"/>
    <cellStyle name="DataEntry 13 3 2 2" xfId="7571"/>
    <cellStyle name="DataEntry 13 3 2 2 2" xfId="35898"/>
    <cellStyle name="DataEntry 13 3 2 3" xfId="7572"/>
    <cellStyle name="DataEntry 13 3 2 3 2" xfId="35899"/>
    <cellStyle name="DataEntry 13 3 2 4" xfId="7573"/>
    <cellStyle name="DataEntry 13 3 2 4 2" xfId="35900"/>
    <cellStyle name="DataEntry 13 3 2 5" xfId="7574"/>
    <cellStyle name="DataEntry 13 3 2 5 2" xfId="35901"/>
    <cellStyle name="DataEntry 13 3 2 6" xfId="7575"/>
    <cellStyle name="DataEntry 13 3 2 6 2" xfId="35902"/>
    <cellStyle name="DataEntry 13 3 2 7" xfId="7576"/>
    <cellStyle name="DataEntry 13 3 2 7 2" xfId="35903"/>
    <cellStyle name="DataEntry 13 3 2 8" xfId="7577"/>
    <cellStyle name="DataEntry 13 3 2 8 2" xfId="35904"/>
    <cellStyle name="DataEntry 13 3 2 9" xfId="7578"/>
    <cellStyle name="DataEntry 13 3 2 9 2" xfId="35905"/>
    <cellStyle name="DataEntry 13 3 3" xfId="7579"/>
    <cellStyle name="DataEntry 13 3 3 10" xfId="7580"/>
    <cellStyle name="DataEntry 13 3 3 10 2" xfId="35907"/>
    <cellStyle name="DataEntry 13 3 3 11" xfId="35906"/>
    <cellStyle name="DataEntry 13 3 3 2" xfId="7581"/>
    <cellStyle name="DataEntry 13 3 3 2 2" xfId="35908"/>
    <cellStyle name="DataEntry 13 3 3 3" xfId="7582"/>
    <cellStyle name="DataEntry 13 3 3 3 2" xfId="35909"/>
    <cellStyle name="DataEntry 13 3 3 4" xfId="7583"/>
    <cellStyle name="DataEntry 13 3 3 4 2" xfId="35910"/>
    <cellStyle name="DataEntry 13 3 3 5" xfId="7584"/>
    <cellStyle name="DataEntry 13 3 3 5 2" xfId="35911"/>
    <cellStyle name="DataEntry 13 3 3 6" xfId="7585"/>
    <cellStyle name="DataEntry 13 3 3 6 2" xfId="35912"/>
    <cellStyle name="DataEntry 13 3 3 7" xfId="7586"/>
    <cellStyle name="DataEntry 13 3 3 7 2" xfId="35913"/>
    <cellStyle name="DataEntry 13 3 3 8" xfId="7587"/>
    <cellStyle name="DataEntry 13 3 3 8 2" xfId="35914"/>
    <cellStyle name="DataEntry 13 3 3 9" xfId="7588"/>
    <cellStyle name="DataEntry 13 3 3 9 2" xfId="35915"/>
    <cellStyle name="DataEntry 13 3 4" xfId="7589"/>
    <cellStyle name="DataEntry 13 3 4 2" xfId="35916"/>
    <cellStyle name="DataEntry 13 3 5" xfId="7590"/>
    <cellStyle name="DataEntry 13 3 5 2" xfId="35917"/>
    <cellStyle name="DataEntry 13 3 6" xfId="7591"/>
    <cellStyle name="DataEntry 13 3 6 2" xfId="35918"/>
    <cellStyle name="DataEntry 13 3 7" xfId="7592"/>
    <cellStyle name="DataEntry 13 3 7 2" xfId="35919"/>
    <cellStyle name="DataEntry 13 3 8" xfId="7593"/>
    <cellStyle name="DataEntry 13 3 8 2" xfId="35920"/>
    <cellStyle name="DataEntry 13 3 9" xfId="7594"/>
    <cellStyle name="DataEntry 13 3 9 2" xfId="35921"/>
    <cellStyle name="DataEntry 13 4" xfId="7595"/>
    <cellStyle name="DataEntry 13 4 10" xfId="7596"/>
    <cellStyle name="DataEntry 13 4 10 2" xfId="35923"/>
    <cellStyle name="DataEntry 13 4 11" xfId="35922"/>
    <cellStyle name="DataEntry 13 4 2" xfId="7597"/>
    <cellStyle name="DataEntry 13 4 2 2" xfId="35924"/>
    <cellStyle name="DataEntry 13 4 3" xfId="7598"/>
    <cellStyle name="DataEntry 13 4 3 2" xfId="35925"/>
    <cellStyle name="DataEntry 13 4 4" xfId="7599"/>
    <cellStyle name="DataEntry 13 4 4 2" xfId="35926"/>
    <cellStyle name="DataEntry 13 4 5" xfId="7600"/>
    <cellStyle name="DataEntry 13 4 5 2" xfId="35927"/>
    <cellStyle name="DataEntry 13 4 6" xfId="7601"/>
    <cellStyle name="DataEntry 13 4 6 2" xfId="35928"/>
    <cellStyle name="DataEntry 13 4 7" xfId="7602"/>
    <cellStyle name="DataEntry 13 4 7 2" xfId="35929"/>
    <cellStyle name="DataEntry 13 4 8" xfId="7603"/>
    <cellStyle name="DataEntry 13 4 8 2" xfId="35930"/>
    <cellStyle name="DataEntry 13 4 9" xfId="7604"/>
    <cellStyle name="DataEntry 13 4 9 2" xfId="35931"/>
    <cellStyle name="DataEntry 13 5" xfId="7605"/>
    <cellStyle name="DataEntry 13 5 10" xfId="7606"/>
    <cellStyle name="DataEntry 13 5 10 2" xfId="35933"/>
    <cellStyle name="DataEntry 13 5 11" xfId="35932"/>
    <cellStyle name="DataEntry 13 5 2" xfId="7607"/>
    <cellStyle name="DataEntry 13 5 2 2" xfId="35934"/>
    <cellStyle name="DataEntry 13 5 3" xfId="7608"/>
    <cellStyle name="DataEntry 13 5 3 2" xfId="35935"/>
    <cellStyle name="DataEntry 13 5 4" xfId="7609"/>
    <cellStyle name="DataEntry 13 5 4 2" xfId="35936"/>
    <cellStyle name="DataEntry 13 5 5" xfId="7610"/>
    <cellStyle name="DataEntry 13 5 5 2" xfId="35937"/>
    <cellStyle name="DataEntry 13 5 6" xfId="7611"/>
    <cellStyle name="DataEntry 13 5 6 2" xfId="35938"/>
    <cellStyle name="DataEntry 13 5 7" xfId="7612"/>
    <cellStyle name="DataEntry 13 5 7 2" xfId="35939"/>
    <cellStyle name="DataEntry 13 5 8" xfId="7613"/>
    <cellStyle name="DataEntry 13 5 8 2" xfId="35940"/>
    <cellStyle name="DataEntry 13 5 9" xfId="7614"/>
    <cellStyle name="DataEntry 13 5 9 2" xfId="35941"/>
    <cellStyle name="DataEntry 13 6" xfId="7615"/>
    <cellStyle name="DataEntry 13 6 2" xfId="35942"/>
    <cellStyle name="DataEntry 13 7" xfId="7616"/>
    <cellStyle name="DataEntry 13 7 2" xfId="35943"/>
    <cellStyle name="DataEntry 13 8" xfId="7617"/>
    <cellStyle name="DataEntry 13 8 2" xfId="35944"/>
    <cellStyle name="DataEntry 13 9" xfId="7618"/>
    <cellStyle name="DataEntry 13 9 2" xfId="35945"/>
    <cellStyle name="DataEntry 14" xfId="921"/>
    <cellStyle name="DataEntry 14 10" xfId="7619"/>
    <cellStyle name="DataEntry 14 10 2" xfId="35946"/>
    <cellStyle name="DataEntry 14 11" xfId="7620"/>
    <cellStyle name="DataEntry 14 11 2" xfId="35947"/>
    <cellStyle name="DataEntry 14 12" xfId="7621"/>
    <cellStyle name="DataEntry 14 12 2" xfId="35948"/>
    <cellStyle name="DataEntry 14 13" xfId="7622"/>
    <cellStyle name="DataEntry 14 13 2" xfId="35949"/>
    <cellStyle name="DataEntry 14 14" xfId="7623"/>
    <cellStyle name="DataEntry 14 14 2" xfId="35950"/>
    <cellStyle name="DataEntry 14 15" xfId="7624"/>
    <cellStyle name="DataEntry 14 15 2" xfId="35951"/>
    <cellStyle name="DataEntry 14 16" xfId="29252"/>
    <cellStyle name="DataEntry 14 2" xfId="7625"/>
    <cellStyle name="DataEntry 14 2 10" xfId="7626"/>
    <cellStyle name="DataEntry 14 2 10 2" xfId="35953"/>
    <cellStyle name="DataEntry 14 2 11" xfId="35952"/>
    <cellStyle name="DataEntry 14 2 2" xfId="7627"/>
    <cellStyle name="DataEntry 14 2 2 10" xfId="7628"/>
    <cellStyle name="DataEntry 14 2 2 10 2" xfId="35955"/>
    <cellStyle name="DataEntry 14 2 2 11" xfId="35954"/>
    <cellStyle name="DataEntry 14 2 2 2" xfId="7629"/>
    <cellStyle name="DataEntry 14 2 2 2 2" xfId="35956"/>
    <cellStyle name="DataEntry 14 2 2 3" xfId="7630"/>
    <cellStyle name="DataEntry 14 2 2 3 2" xfId="35957"/>
    <cellStyle name="DataEntry 14 2 2 4" xfId="7631"/>
    <cellStyle name="DataEntry 14 2 2 4 2" xfId="35958"/>
    <cellStyle name="DataEntry 14 2 2 5" xfId="7632"/>
    <cellStyle name="DataEntry 14 2 2 5 2" xfId="35959"/>
    <cellStyle name="DataEntry 14 2 2 6" xfId="7633"/>
    <cellStyle name="DataEntry 14 2 2 6 2" xfId="35960"/>
    <cellStyle name="DataEntry 14 2 2 7" xfId="7634"/>
    <cellStyle name="DataEntry 14 2 2 7 2" xfId="35961"/>
    <cellStyle name="DataEntry 14 2 2 8" xfId="7635"/>
    <cellStyle name="DataEntry 14 2 2 8 2" xfId="35962"/>
    <cellStyle name="DataEntry 14 2 2 9" xfId="7636"/>
    <cellStyle name="DataEntry 14 2 2 9 2" xfId="35963"/>
    <cellStyle name="DataEntry 14 2 3" xfId="7637"/>
    <cellStyle name="DataEntry 14 2 3 10" xfId="7638"/>
    <cellStyle name="DataEntry 14 2 3 10 2" xfId="35965"/>
    <cellStyle name="DataEntry 14 2 3 11" xfId="35964"/>
    <cellStyle name="DataEntry 14 2 3 2" xfId="7639"/>
    <cellStyle name="DataEntry 14 2 3 2 2" xfId="35966"/>
    <cellStyle name="DataEntry 14 2 3 3" xfId="7640"/>
    <cellStyle name="DataEntry 14 2 3 3 2" xfId="35967"/>
    <cellStyle name="DataEntry 14 2 3 4" xfId="7641"/>
    <cellStyle name="DataEntry 14 2 3 4 2" xfId="35968"/>
    <cellStyle name="DataEntry 14 2 3 5" xfId="7642"/>
    <cellStyle name="DataEntry 14 2 3 5 2" xfId="35969"/>
    <cellStyle name="DataEntry 14 2 3 6" xfId="7643"/>
    <cellStyle name="DataEntry 14 2 3 6 2" xfId="35970"/>
    <cellStyle name="DataEntry 14 2 3 7" xfId="7644"/>
    <cellStyle name="DataEntry 14 2 3 7 2" xfId="35971"/>
    <cellStyle name="DataEntry 14 2 3 8" xfId="7645"/>
    <cellStyle name="DataEntry 14 2 3 8 2" xfId="35972"/>
    <cellStyle name="DataEntry 14 2 3 9" xfId="7646"/>
    <cellStyle name="DataEntry 14 2 3 9 2" xfId="35973"/>
    <cellStyle name="DataEntry 14 2 4" xfId="7647"/>
    <cellStyle name="DataEntry 14 2 4 2" xfId="35974"/>
    <cellStyle name="DataEntry 14 2 5" xfId="7648"/>
    <cellStyle name="DataEntry 14 2 5 2" xfId="35975"/>
    <cellStyle name="DataEntry 14 2 6" xfId="7649"/>
    <cellStyle name="DataEntry 14 2 6 2" xfId="35976"/>
    <cellStyle name="DataEntry 14 2 7" xfId="7650"/>
    <cellStyle name="DataEntry 14 2 7 2" xfId="35977"/>
    <cellStyle name="DataEntry 14 2 8" xfId="7651"/>
    <cellStyle name="DataEntry 14 2 8 2" xfId="35978"/>
    <cellStyle name="DataEntry 14 2 9" xfId="7652"/>
    <cellStyle name="DataEntry 14 2 9 2" xfId="35979"/>
    <cellStyle name="DataEntry 14 3" xfId="7653"/>
    <cellStyle name="DataEntry 14 3 10" xfId="7654"/>
    <cellStyle name="DataEntry 14 3 10 2" xfId="35981"/>
    <cellStyle name="DataEntry 14 3 11" xfId="35980"/>
    <cellStyle name="DataEntry 14 3 2" xfId="7655"/>
    <cellStyle name="DataEntry 14 3 2 10" xfId="7656"/>
    <cellStyle name="DataEntry 14 3 2 10 2" xfId="35983"/>
    <cellStyle name="DataEntry 14 3 2 11" xfId="35982"/>
    <cellStyle name="DataEntry 14 3 2 2" xfId="7657"/>
    <cellStyle name="DataEntry 14 3 2 2 2" xfId="35984"/>
    <cellStyle name="DataEntry 14 3 2 3" xfId="7658"/>
    <cellStyle name="DataEntry 14 3 2 3 2" xfId="35985"/>
    <cellStyle name="DataEntry 14 3 2 4" xfId="7659"/>
    <cellStyle name="DataEntry 14 3 2 4 2" xfId="35986"/>
    <cellStyle name="DataEntry 14 3 2 5" xfId="7660"/>
    <cellStyle name="DataEntry 14 3 2 5 2" xfId="35987"/>
    <cellStyle name="DataEntry 14 3 2 6" xfId="7661"/>
    <cellStyle name="DataEntry 14 3 2 6 2" xfId="35988"/>
    <cellStyle name="DataEntry 14 3 2 7" xfId="7662"/>
    <cellStyle name="DataEntry 14 3 2 7 2" xfId="35989"/>
    <cellStyle name="DataEntry 14 3 2 8" xfId="7663"/>
    <cellStyle name="DataEntry 14 3 2 8 2" xfId="35990"/>
    <cellStyle name="DataEntry 14 3 2 9" xfId="7664"/>
    <cellStyle name="DataEntry 14 3 2 9 2" xfId="35991"/>
    <cellStyle name="DataEntry 14 3 3" xfId="7665"/>
    <cellStyle name="DataEntry 14 3 3 10" xfId="7666"/>
    <cellStyle name="DataEntry 14 3 3 10 2" xfId="35993"/>
    <cellStyle name="DataEntry 14 3 3 11" xfId="35992"/>
    <cellStyle name="DataEntry 14 3 3 2" xfId="7667"/>
    <cellStyle name="DataEntry 14 3 3 2 2" xfId="35994"/>
    <cellStyle name="DataEntry 14 3 3 3" xfId="7668"/>
    <cellStyle name="DataEntry 14 3 3 3 2" xfId="35995"/>
    <cellStyle name="DataEntry 14 3 3 4" xfId="7669"/>
    <cellStyle name="DataEntry 14 3 3 4 2" xfId="35996"/>
    <cellStyle name="DataEntry 14 3 3 5" xfId="7670"/>
    <cellStyle name="DataEntry 14 3 3 5 2" xfId="35997"/>
    <cellStyle name="DataEntry 14 3 3 6" xfId="7671"/>
    <cellStyle name="DataEntry 14 3 3 6 2" xfId="35998"/>
    <cellStyle name="DataEntry 14 3 3 7" xfId="7672"/>
    <cellStyle name="DataEntry 14 3 3 7 2" xfId="35999"/>
    <cellStyle name="DataEntry 14 3 3 8" xfId="7673"/>
    <cellStyle name="DataEntry 14 3 3 8 2" xfId="36000"/>
    <cellStyle name="DataEntry 14 3 3 9" xfId="7674"/>
    <cellStyle name="DataEntry 14 3 3 9 2" xfId="36001"/>
    <cellStyle name="DataEntry 14 3 4" xfId="7675"/>
    <cellStyle name="DataEntry 14 3 4 2" xfId="36002"/>
    <cellStyle name="DataEntry 14 3 5" xfId="7676"/>
    <cellStyle name="DataEntry 14 3 5 2" xfId="36003"/>
    <cellStyle name="DataEntry 14 3 6" xfId="7677"/>
    <cellStyle name="DataEntry 14 3 6 2" xfId="36004"/>
    <cellStyle name="DataEntry 14 3 7" xfId="7678"/>
    <cellStyle name="DataEntry 14 3 7 2" xfId="36005"/>
    <cellStyle name="DataEntry 14 3 8" xfId="7679"/>
    <cellStyle name="DataEntry 14 3 8 2" xfId="36006"/>
    <cellStyle name="DataEntry 14 3 9" xfId="7680"/>
    <cellStyle name="DataEntry 14 3 9 2" xfId="36007"/>
    <cellStyle name="DataEntry 14 4" xfId="7681"/>
    <cellStyle name="DataEntry 14 4 10" xfId="7682"/>
    <cellStyle name="DataEntry 14 4 10 2" xfId="36009"/>
    <cellStyle name="DataEntry 14 4 11" xfId="36008"/>
    <cellStyle name="DataEntry 14 4 2" xfId="7683"/>
    <cellStyle name="DataEntry 14 4 2 2" xfId="36010"/>
    <cellStyle name="DataEntry 14 4 3" xfId="7684"/>
    <cellStyle name="DataEntry 14 4 3 2" xfId="36011"/>
    <cellStyle name="DataEntry 14 4 4" xfId="7685"/>
    <cellStyle name="DataEntry 14 4 4 2" xfId="36012"/>
    <cellStyle name="DataEntry 14 4 5" xfId="7686"/>
    <cellStyle name="DataEntry 14 4 5 2" xfId="36013"/>
    <cellStyle name="DataEntry 14 4 6" xfId="7687"/>
    <cellStyle name="DataEntry 14 4 6 2" xfId="36014"/>
    <cellStyle name="DataEntry 14 4 7" xfId="7688"/>
    <cellStyle name="DataEntry 14 4 7 2" xfId="36015"/>
    <cellStyle name="DataEntry 14 4 8" xfId="7689"/>
    <cellStyle name="DataEntry 14 4 8 2" xfId="36016"/>
    <cellStyle name="DataEntry 14 4 9" xfId="7690"/>
    <cellStyle name="DataEntry 14 4 9 2" xfId="36017"/>
    <cellStyle name="DataEntry 14 5" xfId="7691"/>
    <cellStyle name="DataEntry 14 5 10" xfId="7692"/>
    <cellStyle name="DataEntry 14 5 10 2" xfId="36019"/>
    <cellStyle name="DataEntry 14 5 11" xfId="36018"/>
    <cellStyle name="DataEntry 14 5 2" xfId="7693"/>
    <cellStyle name="DataEntry 14 5 2 2" xfId="36020"/>
    <cellStyle name="DataEntry 14 5 3" xfId="7694"/>
    <cellStyle name="DataEntry 14 5 3 2" xfId="36021"/>
    <cellStyle name="DataEntry 14 5 4" xfId="7695"/>
    <cellStyle name="DataEntry 14 5 4 2" xfId="36022"/>
    <cellStyle name="DataEntry 14 5 5" xfId="7696"/>
    <cellStyle name="DataEntry 14 5 5 2" xfId="36023"/>
    <cellStyle name="DataEntry 14 5 6" xfId="7697"/>
    <cellStyle name="DataEntry 14 5 6 2" xfId="36024"/>
    <cellStyle name="DataEntry 14 5 7" xfId="7698"/>
    <cellStyle name="DataEntry 14 5 7 2" xfId="36025"/>
    <cellStyle name="DataEntry 14 5 8" xfId="7699"/>
    <cellStyle name="DataEntry 14 5 8 2" xfId="36026"/>
    <cellStyle name="DataEntry 14 5 9" xfId="7700"/>
    <cellStyle name="DataEntry 14 5 9 2" xfId="36027"/>
    <cellStyle name="DataEntry 14 6" xfId="7701"/>
    <cellStyle name="DataEntry 14 6 2" xfId="36028"/>
    <cellStyle name="DataEntry 14 7" xfId="7702"/>
    <cellStyle name="DataEntry 14 7 2" xfId="36029"/>
    <cellStyle name="DataEntry 14 8" xfId="7703"/>
    <cellStyle name="DataEntry 14 8 2" xfId="36030"/>
    <cellStyle name="DataEntry 14 9" xfId="7704"/>
    <cellStyle name="DataEntry 14 9 2" xfId="36031"/>
    <cellStyle name="DataEntry 15" xfId="950"/>
    <cellStyle name="DataEntry 15 10" xfId="7705"/>
    <cellStyle name="DataEntry 15 10 2" xfId="36032"/>
    <cellStyle name="DataEntry 15 11" xfId="29281"/>
    <cellStyle name="DataEntry 15 2" xfId="7706"/>
    <cellStyle name="DataEntry 15 2 10" xfId="7707"/>
    <cellStyle name="DataEntry 15 2 10 2" xfId="36034"/>
    <cellStyle name="DataEntry 15 2 11" xfId="36033"/>
    <cellStyle name="DataEntry 15 2 2" xfId="7708"/>
    <cellStyle name="DataEntry 15 2 2 2" xfId="36035"/>
    <cellStyle name="DataEntry 15 2 3" xfId="7709"/>
    <cellStyle name="DataEntry 15 2 3 2" xfId="36036"/>
    <cellStyle name="DataEntry 15 2 4" xfId="7710"/>
    <cellStyle name="DataEntry 15 2 4 2" xfId="36037"/>
    <cellStyle name="DataEntry 15 2 5" xfId="7711"/>
    <cellStyle name="DataEntry 15 2 5 2" xfId="36038"/>
    <cellStyle name="DataEntry 15 2 6" xfId="7712"/>
    <cellStyle name="DataEntry 15 2 6 2" xfId="36039"/>
    <cellStyle name="DataEntry 15 2 7" xfId="7713"/>
    <cellStyle name="DataEntry 15 2 7 2" xfId="36040"/>
    <cellStyle name="DataEntry 15 2 8" xfId="7714"/>
    <cellStyle name="DataEntry 15 2 8 2" xfId="36041"/>
    <cellStyle name="DataEntry 15 2 9" xfId="7715"/>
    <cellStyle name="DataEntry 15 2 9 2" xfId="36042"/>
    <cellStyle name="DataEntry 15 3" xfId="7716"/>
    <cellStyle name="DataEntry 15 3 10" xfId="7717"/>
    <cellStyle name="DataEntry 15 3 10 2" xfId="36044"/>
    <cellStyle name="DataEntry 15 3 11" xfId="36043"/>
    <cellStyle name="DataEntry 15 3 2" xfId="7718"/>
    <cellStyle name="DataEntry 15 3 2 2" xfId="36045"/>
    <cellStyle name="DataEntry 15 3 3" xfId="7719"/>
    <cellStyle name="DataEntry 15 3 3 2" xfId="36046"/>
    <cellStyle name="DataEntry 15 3 4" xfId="7720"/>
    <cellStyle name="DataEntry 15 3 4 2" xfId="36047"/>
    <cellStyle name="DataEntry 15 3 5" xfId="7721"/>
    <cellStyle name="DataEntry 15 3 5 2" xfId="36048"/>
    <cellStyle name="DataEntry 15 3 6" xfId="7722"/>
    <cellStyle name="DataEntry 15 3 6 2" xfId="36049"/>
    <cellStyle name="DataEntry 15 3 7" xfId="7723"/>
    <cellStyle name="DataEntry 15 3 7 2" xfId="36050"/>
    <cellStyle name="DataEntry 15 3 8" xfId="7724"/>
    <cellStyle name="DataEntry 15 3 8 2" xfId="36051"/>
    <cellStyle name="DataEntry 15 3 9" xfId="7725"/>
    <cellStyle name="DataEntry 15 3 9 2" xfId="36052"/>
    <cellStyle name="DataEntry 15 4" xfId="7726"/>
    <cellStyle name="DataEntry 15 4 2" xfId="36053"/>
    <cellStyle name="DataEntry 15 5" xfId="7727"/>
    <cellStyle name="DataEntry 15 5 2" xfId="36054"/>
    <cellStyle name="DataEntry 15 6" xfId="7728"/>
    <cellStyle name="DataEntry 15 6 2" xfId="36055"/>
    <cellStyle name="DataEntry 15 7" xfId="7729"/>
    <cellStyle name="DataEntry 15 7 2" xfId="36056"/>
    <cellStyle name="DataEntry 15 8" xfId="7730"/>
    <cellStyle name="DataEntry 15 8 2" xfId="36057"/>
    <cellStyle name="DataEntry 15 9" xfId="7731"/>
    <cellStyle name="DataEntry 15 9 2" xfId="36058"/>
    <cellStyle name="DataEntry 16" xfId="969"/>
    <cellStyle name="DataEntry 16 10" xfId="7732"/>
    <cellStyle name="DataEntry 16 10 2" xfId="36059"/>
    <cellStyle name="DataEntry 16 11" xfId="29300"/>
    <cellStyle name="DataEntry 16 2" xfId="7733"/>
    <cellStyle name="DataEntry 16 2 10" xfId="7734"/>
    <cellStyle name="DataEntry 16 2 10 2" xfId="36061"/>
    <cellStyle name="DataEntry 16 2 11" xfId="36060"/>
    <cellStyle name="DataEntry 16 2 2" xfId="7735"/>
    <cellStyle name="DataEntry 16 2 2 2" xfId="36062"/>
    <cellStyle name="DataEntry 16 2 3" xfId="7736"/>
    <cellStyle name="DataEntry 16 2 3 2" xfId="36063"/>
    <cellStyle name="DataEntry 16 2 4" xfId="7737"/>
    <cellStyle name="DataEntry 16 2 4 2" xfId="36064"/>
    <cellStyle name="DataEntry 16 2 5" xfId="7738"/>
    <cellStyle name="DataEntry 16 2 5 2" xfId="36065"/>
    <cellStyle name="DataEntry 16 2 6" xfId="7739"/>
    <cellStyle name="DataEntry 16 2 6 2" xfId="36066"/>
    <cellStyle name="DataEntry 16 2 7" xfId="7740"/>
    <cellStyle name="DataEntry 16 2 7 2" xfId="36067"/>
    <cellStyle name="DataEntry 16 2 8" xfId="7741"/>
    <cellStyle name="DataEntry 16 2 8 2" xfId="36068"/>
    <cellStyle name="DataEntry 16 2 9" xfId="7742"/>
    <cellStyle name="DataEntry 16 2 9 2" xfId="36069"/>
    <cellStyle name="DataEntry 16 3" xfId="7743"/>
    <cellStyle name="DataEntry 16 3 10" xfId="7744"/>
    <cellStyle name="DataEntry 16 3 10 2" xfId="36071"/>
    <cellStyle name="DataEntry 16 3 11" xfId="36070"/>
    <cellStyle name="DataEntry 16 3 2" xfId="7745"/>
    <cellStyle name="DataEntry 16 3 2 2" xfId="36072"/>
    <cellStyle name="DataEntry 16 3 3" xfId="7746"/>
    <cellStyle name="DataEntry 16 3 3 2" xfId="36073"/>
    <cellStyle name="DataEntry 16 3 4" xfId="7747"/>
    <cellStyle name="DataEntry 16 3 4 2" xfId="36074"/>
    <cellStyle name="DataEntry 16 3 5" xfId="7748"/>
    <cellStyle name="DataEntry 16 3 5 2" xfId="36075"/>
    <cellStyle name="DataEntry 16 3 6" xfId="7749"/>
    <cellStyle name="DataEntry 16 3 6 2" xfId="36076"/>
    <cellStyle name="DataEntry 16 3 7" xfId="7750"/>
    <cellStyle name="DataEntry 16 3 7 2" xfId="36077"/>
    <cellStyle name="DataEntry 16 3 8" xfId="7751"/>
    <cellStyle name="DataEntry 16 3 8 2" xfId="36078"/>
    <cellStyle name="DataEntry 16 3 9" xfId="7752"/>
    <cellStyle name="DataEntry 16 3 9 2" xfId="36079"/>
    <cellStyle name="DataEntry 16 4" xfId="7753"/>
    <cellStyle name="DataEntry 16 4 2" xfId="36080"/>
    <cellStyle name="DataEntry 16 5" xfId="7754"/>
    <cellStyle name="DataEntry 16 5 2" xfId="36081"/>
    <cellStyle name="DataEntry 16 6" xfId="7755"/>
    <cellStyle name="DataEntry 16 6 2" xfId="36082"/>
    <cellStyle name="DataEntry 16 7" xfId="7756"/>
    <cellStyle name="DataEntry 16 7 2" xfId="36083"/>
    <cellStyle name="DataEntry 16 8" xfId="7757"/>
    <cellStyle name="DataEntry 16 8 2" xfId="36084"/>
    <cellStyle name="DataEntry 16 9" xfId="7758"/>
    <cellStyle name="DataEntry 16 9 2" xfId="36085"/>
    <cellStyle name="DataEntry 17" xfId="786"/>
    <cellStyle name="DataEntry 17 10" xfId="7759"/>
    <cellStyle name="DataEntry 17 10 2" xfId="36086"/>
    <cellStyle name="DataEntry 17 11" xfId="29117"/>
    <cellStyle name="DataEntry 17 2" xfId="7760"/>
    <cellStyle name="DataEntry 17 2 2" xfId="36087"/>
    <cellStyle name="DataEntry 17 3" xfId="7761"/>
    <cellStyle name="DataEntry 17 3 2" xfId="36088"/>
    <cellStyle name="DataEntry 17 4" xfId="7762"/>
    <cellStyle name="DataEntry 17 4 2" xfId="36089"/>
    <cellStyle name="DataEntry 17 5" xfId="7763"/>
    <cellStyle name="DataEntry 17 5 2" xfId="36090"/>
    <cellStyle name="DataEntry 17 6" xfId="7764"/>
    <cellStyle name="DataEntry 17 6 2" xfId="36091"/>
    <cellStyle name="DataEntry 17 7" xfId="7765"/>
    <cellStyle name="DataEntry 17 7 2" xfId="36092"/>
    <cellStyle name="DataEntry 17 8" xfId="7766"/>
    <cellStyle name="DataEntry 17 8 2" xfId="36093"/>
    <cellStyle name="DataEntry 17 9" xfId="7767"/>
    <cellStyle name="DataEntry 17 9 2" xfId="36094"/>
    <cellStyle name="DataEntry 18" xfId="1003"/>
    <cellStyle name="DataEntry 18 2" xfId="29334"/>
    <cellStyle name="DataEntry 19" xfId="790"/>
    <cellStyle name="DataEntry 19 2" xfId="29121"/>
    <cellStyle name="DataEntry 2" xfId="326"/>
    <cellStyle name="DataEntry 2 10" xfId="7768"/>
    <cellStyle name="DataEntry 2 10 2" xfId="36095"/>
    <cellStyle name="DataEntry 2 11" xfId="7769"/>
    <cellStyle name="DataEntry 2 11 2" xfId="36096"/>
    <cellStyle name="DataEntry 2 12" xfId="7770"/>
    <cellStyle name="DataEntry 2 12 2" xfId="36097"/>
    <cellStyle name="DataEntry 2 13" xfId="7771"/>
    <cellStyle name="DataEntry 2 13 2" xfId="36098"/>
    <cellStyle name="DataEntry 2 14" xfId="7772"/>
    <cellStyle name="DataEntry 2 14 2" xfId="36099"/>
    <cellStyle name="DataEntry 2 15" xfId="7773"/>
    <cellStyle name="DataEntry 2 15 2" xfId="36100"/>
    <cellStyle name="DataEntry 2 16" xfId="7774"/>
    <cellStyle name="DataEntry 2 16 2" xfId="36101"/>
    <cellStyle name="DataEntry 2 17" xfId="28668"/>
    <cellStyle name="DataEntry 2 2" xfId="615"/>
    <cellStyle name="DataEntry 2 2 10" xfId="7775"/>
    <cellStyle name="DataEntry 2 2 10 2" xfId="36102"/>
    <cellStyle name="DataEntry 2 2 11" xfId="7776"/>
    <cellStyle name="DataEntry 2 2 11 2" xfId="36103"/>
    <cellStyle name="DataEntry 2 2 12" xfId="7777"/>
    <cellStyle name="DataEntry 2 2 12 2" xfId="36104"/>
    <cellStyle name="DataEntry 2 2 13" xfId="7778"/>
    <cellStyle name="DataEntry 2 2 13 2" xfId="36105"/>
    <cellStyle name="DataEntry 2 2 14" xfId="7779"/>
    <cellStyle name="DataEntry 2 2 14 2" xfId="36106"/>
    <cellStyle name="DataEntry 2 2 15" xfId="28946"/>
    <cellStyle name="DataEntry 2 2 2" xfId="646"/>
    <cellStyle name="DataEntry 2 2 2 10" xfId="7780"/>
    <cellStyle name="DataEntry 2 2 2 10 2" xfId="36107"/>
    <cellStyle name="DataEntry 2 2 2 11" xfId="28977"/>
    <cellStyle name="DataEntry 2 2 2 2" xfId="7781"/>
    <cellStyle name="DataEntry 2 2 2 2 10" xfId="7782"/>
    <cellStyle name="DataEntry 2 2 2 2 10 2" xfId="36109"/>
    <cellStyle name="DataEntry 2 2 2 2 11" xfId="36108"/>
    <cellStyle name="DataEntry 2 2 2 2 2" xfId="7783"/>
    <cellStyle name="DataEntry 2 2 2 2 2 2" xfId="36110"/>
    <cellStyle name="DataEntry 2 2 2 2 3" xfId="7784"/>
    <cellStyle name="DataEntry 2 2 2 2 3 2" xfId="36111"/>
    <cellStyle name="DataEntry 2 2 2 2 4" xfId="7785"/>
    <cellStyle name="DataEntry 2 2 2 2 4 2" xfId="36112"/>
    <cellStyle name="DataEntry 2 2 2 2 5" xfId="7786"/>
    <cellStyle name="DataEntry 2 2 2 2 5 2" xfId="36113"/>
    <cellStyle name="DataEntry 2 2 2 2 6" xfId="7787"/>
    <cellStyle name="DataEntry 2 2 2 2 6 2" xfId="36114"/>
    <cellStyle name="DataEntry 2 2 2 2 7" xfId="7788"/>
    <cellStyle name="DataEntry 2 2 2 2 7 2" xfId="36115"/>
    <cellStyle name="DataEntry 2 2 2 2 8" xfId="7789"/>
    <cellStyle name="DataEntry 2 2 2 2 8 2" xfId="36116"/>
    <cellStyle name="DataEntry 2 2 2 2 9" xfId="7790"/>
    <cellStyle name="DataEntry 2 2 2 2 9 2" xfId="36117"/>
    <cellStyle name="DataEntry 2 2 2 3" xfId="7791"/>
    <cellStyle name="DataEntry 2 2 2 3 10" xfId="7792"/>
    <cellStyle name="DataEntry 2 2 2 3 10 2" xfId="36119"/>
    <cellStyle name="DataEntry 2 2 2 3 11" xfId="36118"/>
    <cellStyle name="DataEntry 2 2 2 3 2" xfId="7793"/>
    <cellStyle name="DataEntry 2 2 2 3 2 2" xfId="36120"/>
    <cellStyle name="DataEntry 2 2 2 3 3" xfId="7794"/>
    <cellStyle name="DataEntry 2 2 2 3 3 2" xfId="36121"/>
    <cellStyle name="DataEntry 2 2 2 3 4" xfId="7795"/>
    <cellStyle name="DataEntry 2 2 2 3 4 2" xfId="36122"/>
    <cellStyle name="DataEntry 2 2 2 3 5" xfId="7796"/>
    <cellStyle name="DataEntry 2 2 2 3 5 2" xfId="36123"/>
    <cellStyle name="DataEntry 2 2 2 3 6" xfId="7797"/>
    <cellStyle name="DataEntry 2 2 2 3 6 2" xfId="36124"/>
    <cellStyle name="DataEntry 2 2 2 3 7" xfId="7798"/>
    <cellStyle name="DataEntry 2 2 2 3 7 2" xfId="36125"/>
    <cellStyle name="DataEntry 2 2 2 3 8" xfId="7799"/>
    <cellStyle name="DataEntry 2 2 2 3 8 2" xfId="36126"/>
    <cellStyle name="DataEntry 2 2 2 3 9" xfId="7800"/>
    <cellStyle name="DataEntry 2 2 2 3 9 2" xfId="36127"/>
    <cellStyle name="DataEntry 2 2 2 4" xfId="7801"/>
    <cellStyle name="DataEntry 2 2 2 4 2" xfId="36128"/>
    <cellStyle name="DataEntry 2 2 2 5" xfId="7802"/>
    <cellStyle name="DataEntry 2 2 2 5 2" xfId="36129"/>
    <cellStyle name="DataEntry 2 2 2 6" xfId="7803"/>
    <cellStyle name="DataEntry 2 2 2 6 2" xfId="36130"/>
    <cellStyle name="DataEntry 2 2 2 7" xfId="7804"/>
    <cellStyle name="DataEntry 2 2 2 7 2" xfId="36131"/>
    <cellStyle name="DataEntry 2 2 2 8" xfId="7805"/>
    <cellStyle name="DataEntry 2 2 2 8 2" xfId="36132"/>
    <cellStyle name="DataEntry 2 2 2 9" xfId="7806"/>
    <cellStyle name="DataEntry 2 2 2 9 2" xfId="36133"/>
    <cellStyle name="DataEntry 2 2 3" xfId="7807"/>
    <cellStyle name="DataEntry 2 2 3 10" xfId="7808"/>
    <cellStyle name="DataEntry 2 2 3 10 2" xfId="36135"/>
    <cellStyle name="DataEntry 2 2 3 11" xfId="36134"/>
    <cellStyle name="DataEntry 2 2 3 2" xfId="7809"/>
    <cellStyle name="DataEntry 2 2 3 2 10" xfId="7810"/>
    <cellStyle name="DataEntry 2 2 3 2 10 2" xfId="36137"/>
    <cellStyle name="DataEntry 2 2 3 2 11" xfId="36136"/>
    <cellStyle name="DataEntry 2 2 3 2 2" xfId="7811"/>
    <cellStyle name="DataEntry 2 2 3 2 2 2" xfId="36138"/>
    <cellStyle name="DataEntry 2 2 3 2 3" xfId="7812"/>
    <cellStyle name="DataEntry 2 2 3 2 3 2" xfId="36139"/>
    <cellStyle name="DataEntry 2 2 3 2 4" xfId="7813"/>
    <cellStyle name="DataEntry 2 2 3 2 4 2" xfId="36140"/>
    <cellStyle name="DataEntry 2 2 3 2 5" xfId="7814"/>
    <cellStyle name="DataEntry 2 2 3 2 5 2" xfId="36141"/>
    <cellStyle name="DataEntry 2 2 3 2 6" xfId="7815"/>
    <cellStyle name="DataEntry 2 2 3 2 6 2" xfId="36142"/>
    <cellStyle name="DataEntry 2 2 3 2 7" xfId="7816"/>
    <cellStyle name="DataEntry 2 2 3 2 7 2" xfId="36143"/>
    <cellStyle name="DataEntry 2 2 3 2 8" xfId="7817"/>
    <cellStyle name="DataEntry 2 2 3 2 8 2" xfId="36144"/>
    <cellStyle name="DataEntry 2 2 3 2 9" xfId="7818"/>
    <cellStyle name="DataEntry 2 2 3 2 9 2" xfId="36145"/>
    <cellStyle name="DataEntry 2 2 3 3" xfId="7819"/>
    <cellStyle name="DataEntry 2 2 3 3 10" xfId="7820"/>
    <cellStyle name="DataEntry 2 2 3 3 10 2" xfId="36147"/>
    <cellStyle name="DataEntry 2 2 3 3 11" xfId="36146"/>
    <cellStyle name="DataEntry 2 2 3 3 2" xfId="7821"/>
    <cellStyle name="DataEntry 2 2 3 3 2 2" xfId="36148"/>
    <cellStyle name="DataEntry 2 2 3 3 3" xfId="7822"/>
    <cellStyle name="DataEntry 2 2 3 3 3 2" xfId="36149"/>
    <cellStyle name="DataEntry 2 2 3 3 4" xfId="7823"/>
    <cellStyle name="DataEntry 2 2 3 3 4 2" xfId="36150"/>
    <cellStyle name="DataEntry 2 2 3 3 5" xfId="7824"/>
    <cellStyle name="DataEntry 2 2 3 3 5 2" xfId="36151"/>
    <cellStyle name="DataEntry 2 2 3 3 6" xfId="7825"/>
    <cellStyle name="DataEntry 2 2 3 3 6 2" xfId="36152"/>
    <cellStyle name="DataEntry 2 2 3 3 7" xfId="7826"/>
    <cellStyle name="DataEntry 2 2 3 3 7 2" xfId="36153"/>
    <cellStyle name="DataEntry 2 2 3 3 8" xfId="7827"/>
    <cellStyle name="DataEntry 2 2 3 3 8 2" xfId="36154"/>
    <cellStyle name="DataEntry 2 2 3 3 9" xfId="7828"/>
    <cellStyle name="DataEntry 2 2 3 3 9 2" xfId="36155"/>
    <cellStyle name="DataEntry 2 2 3 4" xfId="7829"/>
    <cellStyle name="DataEntry 2 2 3 4 2" xfId="36156"/>
    <cellStyle name="DataEntry 2 2 3 5" xfId="7830"/>
    <cellStyle name="DataEntry 2 2 3 5 2" xfId="36157"/>
    <cellStyle name="DataEntry 2 2 3 6" xfId="7831"/>
    <cellStyle name="DataEntry 2 2 3 6 2" xfId="36158"/>
    <cellStyle name="DataEntry 2 2 3 7" xfId="7832"/>
    <cellStyle name="DataEntry 2 2 3 7 2" xfId="36159"/>
    <cellStyle name="DataEntry 2 2 3 8" xfId="7833"/>
    <cellStyle name="DataEntry 2 2 3 8 2" xfId="36160"/>
    <cellStyle name="DataEntry 2 2 3 9" xfId="7834"/>
    <cellStyle name="DataEntry 2 2 3 9 2" xfId="36161"/>
    <cellStyle name="DataEntry 2 2 4" xfId="7835"/>
    <cellStyle name="DataEntry 2 2 4 10" xfId="7836"/>
    <cellStyle name="DataEntry 2 2 4 10 2" xfId="36163"/>
    <cellStyle name="DataEntry 2 2 4 11" xfId="36162"/>
    <cellStyle name="DataEntry 2 2 4 2" xfId="7837"/>
    <cellStyle name="DataEntry 2 2 4 2 2" xfId="36164"/>
    <cellStyle name="DataEntry 2 2 4 3" xfId="7838"/>
    <cellStyle name="DataEntry 2 2 4 3 2" xfId="36165"/>
    <cellStyle name="DataEntry 2 2 4 4" xfId="7839"/>
    <cellStyle name="DataEntry 2 2 4 4 2" xfId="36166"/>
    <cellStyle name="DataEntry 2 2 4 5" xfId="7840"/>
    <cellStyle name="DataEntry 2 2 4 5 2" xfId="36167"/>
    <cellStyle name="DataEntry 2 2 4 6" xfId="7841"/>
    <cellStyle name="DataEntry 2 2 4 6 2" xfId="36168"/>
    <cellStyle name="DataEntry 2 2 4 7" xfId="7842"/>
    <cellStyle name="DataEntry 2 2 4 7 2" xfId="36169"/>
    <cellStyle name="DataEntry 2 2 4 8" xfId="7843"/>
    <cellStyle name="DataEntry 2 2 4 8 2" xfId="36170"/>
    <cellStyle name="DataEntry 2 2 4 9" xfId="7844"/>
    <cellStyle name="DataEntry 2 2 4 9 2" xfId="36171"/>
    <cellStyle name="DataEntry 2 2 5" xfId="7845"/>
    <cellStyle name="DataEntry 2 2 5 10" xfId="7846"/>
    <cellStyle name="DataEntry 2 2 5 10 2" xfId="36173"/>
    <cellStyle name="DataEntry 2 2 5 11" xfId="36172"/>
    <cellStyle name="DataEntry 2 2 5 2" xfId="7847"/>
    <cellStyle name="DataEntry 2 2 5 2 2" xfId="36174"/>
    <cellStyle name="DataEntry 2 2 5 3" xfId="7848"/>
    <cellStyle name="DataEntry 2 2 5 3 2" xfId="36175"/>
    <cellStyle name="DataEntry 2 2 5 4" xfId="7849"/>
    <cellStyle name="DataEntry 2 2 5 4 2" xfId="36176"/>
    <cellStyle name="DataEntry 2 2 5 5" xfId="7850"/>
    <cellStyle name="DataEntry 2 2 5 5 2" xfId="36177"/>
    <cellStyle name="DataEntry 2 2 5 6" xfId="7851"/>
    <cellStyle name="DataEntry 2 2 5 6 2" xfId="36178"/>
    <cellStyle name="DataEntry 2 2 5 7" xfId="7852"/>
    <cellStyle name="DataEntry 2 2 5 7 2" xfId="36179"/>
    <cellStyle name="DataEntry 2 2 5 8" xfId="7853"/>
    <cellStyle name="DataEntry 2 2 5 8 2" xfId="36180"/>
    <cellStyle name="DataEntry 2 2 5 9" xfId="7854"/>
    <cellStyle name="DataEntry 2 2 5 9 2" xfId="36181"/>
    <cellStyle name="DataEntry 2 2 6" xfId="7855"/>
    <cellStyle name="DataEntry 2 2 6 2" xfId="36182"/>
    <cellStyle name="DataEntry 2 2 7" xfId="7856"/>
    <cellStyle name="DataEntry 2 2 7 2" xfId="36183"/>
    <cellStyle name="DataEntry 2 2 8" xfId="7857"/>
    <cellStyle name="DataEntry 2 2 8 2" xfId="36184"/>
    <cellStyle name="DataEntry 2 2 9" xfId="7858"/>
    <cellStyle name="DataEntry 2 2 9 2" xfId="36185"/>
    <cellStyle name="DataEntry 2 3" xfId="471"/>
    <cellStyle name="DataEntry 2 3 10" xfId="7859"/>
    <cellStyle name="DataEntry 2 3 10 2" xfId="36186"/>
    <cellStyle name="DataEntry 2 3 11" xfId="7860"/>
    <cellStyle name="DataEntry 2 3 11 2" xfId="36187"/>
    <cellStyle name="DataEntry 2 3 12" xfId="7861"/>
    <cellStyle name="DataEntry 2 3 12 2" xfId="36188"/>
    <cellStyle name="DataEntry 2 3 13" xfId="7862"/>
    <cellStyle name="DataEntry 2 3 13 2" xfId="36189"/>
    <cellStyle name="DataEntry 2 3 14" xfId="7863"/>
    <cellStyle name="DataEntry 2 3 14 2" xfId="36190"/>
    <cellStyle name="DataEntry 2 3 15" xfId="28811"/>
    <cellStyle name="DataEntry 2 3 2" xfId="7864"/>
    <cellStyle name="DataEntry 2 3 2 10" xfId="7865"/>
    <cellStyle name="DataEntry 2 3 2 10 2" xfId="36192"/>
    <cellStyle name="DataEntry 2 3 2 11" xfId="36191"/>
    <cellStyle name="DataEntry 2 3 2 2" xfId="7866"/>
    <cellStyle name="DataEntry 2 3 2 2 10" xfId="7867"/>
    <cellStyle name="DataEntry 2 3 2 2 10 2" xfId="36194"/>
    <cellStyle name="DataEntry 2 3 2 2 11" xfId="36193"/>
    <cellStyle name="DataEntry 2 3 2 2 2" xfId="7868"/>
    <cellStyle name="DataEntry 2 3 2 2 2 2" xfId="36195"/>
    <cellStyle name="DataEntry 2 3 2 2 3" xfId="7869"/>
    <cellStyle name="DataEntry 2 3 2 2 3 2" xfId="36196"/>
    <cellStyle name="DataEntry 2 3 2 2 4" xfId="7870"/>
    <cellStyle name="DataEntry 2 3 2 2 4 2" xfId="36197"/>
    <cellStyle name="DataEntry 2 3 2 2 5" xfId="7871"/>
    <cellStyle name="DataEntry 2 3 2 2 5 2" xfId="36198"/>
    <cellStyle name="DataEntry 2 3 2 2 6" xfId="7872"/>
    <cellStyle name="DataEntry 2 3 2 2 6 2" xfId="36199"/>
    <cellStyle name="DataEntry 2 3 2 2 7" xfId="7873"/>
    <cellStyle name="DataEntry 2 3 2 2 7 2" xfId="36200"/>
    <cellStyle name="DataEntry 2 3 2 2 8" xfId="7874"/>
    <cellStyle name="DataEntry 2 3 2 2 8 2" xfId="36201"/>
    <cellStyle name="DataEntry 2 3 2 2 9" xfId="7875"/>
    <cellStyle name="DataEntry 2 3 2 2 9 2" xfId="36202"/>
    <cellStyle name="DataEntry 2 3 2 3" xfId="7876"/>
    <cellStyle name="DataEntry 2 3 2 3 10" xfId="7877"/>
    <cellStyle name="DataEntry 2 3 2 3 10 2" xfId="36204"/>
    <cellStyle name="DataEntry 2 3 2 3 11" xfId="36203"/>
    <cellStyle name="DataEntry 2 3 2 3 2" xfId="7878"/>
    <cellStyle name="DataEntry 2 3 2 3 2 2" xfId="36205"/>
    <cellStyle name="DataEntry 2 3 2 3 3" xfId="7879"/>
    <cellStyle name="DataEntry 2 3 2 3 3 2" xfId="36206"/>
    <cellStyle name="DataEntry 2 3 2 3 4" xfId="7880"/>
    <cellStyle name="DataEntry 2 3 2 3 4 2" xfId="36207"/>
    <cellStyle name="DataEntry 2 3 2 3 5" xfId="7881"/>
    <cellStyle name="DataEntry 2 3 2 3 5 2" xfId="36208"/>
    <cellStyle name="DataEntry 2 3 2 3 6" xfId="7882"/>
    <cellStyle name="DataEntry 2 3 2 3 6 2" xfId="36209"/>
    <cellStyle name="DataEntry 2 3 2 3 7" xfId="7883"/>
    <cellStyle name="DataEntry 2 3 2 3 7 2" xfId="36210"/>
    <cellStyle name="DataEntry 2 3 2 3 8" xfId="7884"/>
    <cellStyle name="DataEntry 2 3 2 3 8 2" xfId="36211"/>
    <cellStyle name="DataEntry 2 3 2 3 9" xfId="7885"/>
    <cellStyle name="DataEntry 2 3 2 3 9 2" xfId="36212"/>
    <cellStyle name="DataEntry 2 3 2 4" xfId="7886"/>
    <cellStyle name="DataEntry 2 3 2 4 2" xfId="36213"/>
    <cellStyle name="DataEntry 2 3 2 5" xfId="7887"/>
    <cellStyle name="DataEntry 2 3 2 5 2" xfId="36214"/>
    <cellStyle name="DataEntry 2 3 2 6" xfId="7888"/>
    <cellStyle name="DataEntry 2 3 2 6 2" xfId="36215"/>
    <cellStyle name="DataEntry 2 3 2 7" xfId="7889"/>
    <cellStyle name="DataEntry 2 3 2 7 2" xfId="36216"/>
    <cellStyle name="DataEntry 2 3 2 8" xfId="7890"/>
    <cellStyle name="DataEntry 2 3 2 8 2" xfId="36217"/>
    <cellStyle name="DataEntry 2 3 2 9" xfId="7891"/>
    <cellStyle name="DataEntry 2 3 2 9 2" xfId="36218"/>
    <cellStyle name="DataEntry 2 3 3" xfId="7892"/>
    <cellStyle name="DataEntry 2 3 3 10" xfId="7893"/>
    <cellStyle name="DataEntry 2 3 3 10 2" xfId="36220"/>
    <cellStyle name="DataEntry 2 3 3 11" xfId="36219"/>
    <cellStyle name="DataEntry 2 3 3 2" xfId="7894"/>
    <cellStyle name="DataEntry 2 3 3 2 10" xfId="7895"/>
    <cellStyle name="DataEntry 2 3 3 2 10 2" xfId="36222"/>
    <cellStyle name="DataEntry 2 3 3 2 11" xfId="36221"/>
    <cellStyle name="DataEntry 2 3 3 2 2" xfId="7896"/>
    <cellStyle name="DataEntry 2 3 3 2 2 2" xfId="36223"/>
    <cellStyle name="DataEntry 2 3 3 2 3" xfId="7897"/>
    <cellStyle name="DataEntry 2 3 3 2 3 2" xfId="36224"/>
    <cellStyle name="DataEntry 2 3 3 2 4" xfId="7898"/>
    <cellStyle name="DataEntry 2 3 3 2 4 2" xfId="36225"/>
    <cellStyle name="DataEntry 2 3 3 2 5" xfId="7899"/>
    <cellStyle name="DataEntry 2 3 3 2 5 2" xfId="36226"/>
    <cellStyle name="DataEntry 2 3 3 2 6" xfId="7900"/>
    <cellStyle name="DataEntry 2 3 3 2 6 2" xfId="36227"/>
    <cellStyle name="DataEntry 2 3 3 2 7" xfId="7901"/>
    <cellStyle name="DataEntry 2 3 3 2 7 2" xfId="36228"/>
    <cellStyle name="DataEntry 2 3 3 2 8" xfId="7902"/>
    <cellStyle name="DataEntry 2 3 3 2 8 2" xfId="36229"/>
    <cellStyle name="DataEntry 2 3 3 2 9" xfId="7903"/>
    <cellStyle name="DataEntry 2 3 3 2 9 2" xfId="36230"/>
    <cellStyle name="DataEntry 2 3 3 3" xfId="7904"/>
    <cellStyle name="DataEntry 2 3 3 3 10" xfId="7905"/>
    <cellStyle name="DataEntry 2 3 3 3 10 2" xfId="36232"/>
    <cellStyle name="DataEntry 2 3 3 3 11" xfId="36231"/>
    <cellStyle name="DataEntry 2 3 3 3 2" xfId="7906"/>
    <cellStyle name="DataEntry 2 3 3 3 2 2" xfId="36233"/>
    <cellStyle name="DataEntry 2 3 3 3 3" xfId="7907"/>
    <cellStyle name="DataEntry 2 3 3 3 3 2" xfId="36234"/>
    <cellStyle name="DataEntry 2 3 3 3 4" xfId="7908"/>
    <cellStyle name="DataEntry 2 3 3 3 4 2" xfId="36235"/>
    <cellStyle name="DataEntry 2 3 3 3 5" xfId="7909"/>
    <cellStyle name="DataEntry 2 3 3 3 5 2" xfId="36236"/>
    <cellStyle name="DataEntry 2 3 3 3 6" xfId="7910"/>
    <cellStyle name="DataEntry 2 3 3 3 6 2" xfId="36237"/>
    <cellStyle name="DataEntry 2 3 3 3 7" xfId="7911"/>
    <cellStyle name="DataEntry 2 3 3 3 7 2" xfId="36238"/>
    <cellStyle name="DataEntry 2 3 3 3 8" xfId="7912"/>
    <cellStyle name="DataEntry 2 3 3 3 8 2" xfId="36239"/>
    <cellStyle name="DataEntry 2 3 3 3 9" xfId="7913"/>
    <cellStyle name="DataEntry 2 3 3 3 9 2" xfId="36240"/>
    <cellStyle name="DataEntry 2 3 3 4" xfId="7914"/>
    <cellStyle name="DataEntry 2 3 3 4 2" xfId="36241"/>
    <cellStyle name="DataEntry 2 3 3 5" xfId="7915"/>
    <cellStyle name="DataEntry 2 3 3 5 2" xfId="36242"/>
    <cellStyle name="DataEntry 2 3 3 6" xfId="7916"/>
    <cellStyle name="DataEntry 2 3 3 6 2" xfId="36243"/>
    <cellStyle name="DataEntry 2 3 3 7" xfId="7917"/>
    <cellStyle name="DataEntry 2 3 3 7 2" xfId="36244"/>
    <cellStyle name="DataEntry 2 3 3 8" xfId="7918"/>
    <cellStyle name="DataEntry 2 3 3 8 2" xfId="36245"/>
    <cellStyle name="DataEntry 2 3 3 9" xfId="7919"/>
    <cellStyle name="DataEntry 2 3 3 9 2" xfId="36246"/>
    <cellStyle name="DataEntry 2 3 4" xfId="7920"/>
    <cellStyle name="DataEntry 2 3 4 10" xfId="7921"/>
    <cellStyle name="DataEntry 2 3 4 10 2" xfId="36248"/>
    <cellStyle name="DataEntry 2 3 4 11" xfId="36247"/>
    <cellStyle name="DataEntry 2 3 4 2" xfId="7922"/>
    <cellStyle name="DataEntry 2 3 4 2 2" xfId="36249"/>
    <cellStyle name="DataEntry 2 3 4 3" xfId="7923"/>
    <cellStyle name="DataEntry 2 3 4 3 2" xfId="36250"/>
    <cellStyle name="DataEntry 2 3 4 4" xfId="7924"/>
    <cellStyle name="DataEntry 2 3 4 4 2" xfId="36251"/>
    <cellStyle name="DataEntry 2 3 4 5" xfId="7925"/>
    <cellStyle name="DataEntry 2 3 4 5 2" xfId="36252"/>
    <cellStyle name="DataEntry 2 3 4 6" xfId="7926"/>
    <cellStyle name="DataEntry 2 3 4 6 2" xfId="36253"/>
    <cellStyle name="DataEntry 2 3 4 7" xfId="7927"/>
    <cellStyle name="DataEntry 2 3 4 7 2" xfId="36254"/>
    <cellStyle name="DataEntry 2 3 4 8" xfId="7928"/>
    <cellStyle name="DataEntry 2 3 4 8 2" xfId="36255"/>
    <cellStyle name="DataEntry 2 3 4 9" xfId="7929"/>
    <cellStyle name="DataEntry 2 3 4 9 2" xfId="36256"/>
    <cellStyle name="DataEntry 2 3 5" xfId="7930"/>
    <cellStyle name="DataEntry 2 3 5 10" xfId="7931"/>
    <cellStyle name="DataEntry 2 3 5 10 2" xfId="36258"/>
    <cellStyle name="DataEntry 2 3 5 11" xfId="36257"/>
    <cellStyle name="DataEntry 2 3 5 2" xfId="7932"/>
    <cellStyle name="DataEntry 2 3 5 2 2" xfId="36259"/>
    <cellStyle name="DataEntry 2 3 5 3" xfId="7933"/>
    <cellStyle name="DataEntry 2 3 5 3 2" xfId="36260"/>
    <cellStyle name="DataEntry 2 3 5 4" xfId="7934"/>
    <cellStyle name="DataEntry 2 3 5 4 2" xfId="36261"/>
    <cellStyle name="DataEntry 2 3 5 5" xfId="7935"/>
    <cellStyle name="DataEntry 2 3 5 5 2" xfId="36262"/>
    <cellStyle name="DataEntry 2 3 5 6" xfId="7936"/>
    <cellStyle name="DataEntry 2 3 5 6 2" xfId="36263"/>
    <cellStyle name="DataEntry 2 3 5 7" xfId="7937"/>
    <cellStyle name="DataEntry 2 3 5 7 2" xfId="36264"/>
    <cellStyle name="DataEntry 2 3 5 8" xfId="7938"/>
    <cellStyle name="DataEntry 2 3 5 8 2" xfId="36265"/>
    <cellStyle name="DataEntry 2 3 5 9" xfId="7939"/>
    <cellStyle name="DataEntry 2 3 5 9 2" xfId="36266"/>
    <cellStyle name="DataEntry 2 3 6" xfId="7940"/>
    <cellStyle name="DataEntry 2 3 6 2" xfId="36267"/>
    <cellStyle name="DataEntry 2 3 7" xfId="7941"/>
    <cellStyle name="DataEntry 2 3 7 2" xfId="36268"/>
    <cellStyle name="DataEntry 2 3 8" xfId="7942"/>
    <cellStyle name="DataEntry 2 3 8 2" xfId="36269"/>
    <cellStyle name="DataEntry 2 3 9" xfId="7943"/>
    <cellStyle name="DataEntry 2 3 9 2" xfId="36270"/>
    <cellStyle name="DataEntry 2 4" xfId="560"/>
    <cellStyle name="DataEntry 2 4 10" xfId="7944"/>
    <cellStyle name="DataEntry 2 4 10 2" xfId="36271"/>
    <cellStyle name="DataEntry 2 4 11" xfId="7945"/>
    <cellStyle name="DataEntry 2 4 11 2" xfId="36272"/>
    <cellStyle name="DataEntry 2 4 12" xfId="7946"/>
    <cellStyle name="DataEntry 2 4 12 2" xfId="36273"/>
    <cellStyle name="DataEntry 2 4 13" xfId="7947"/>
    <cellStyle name="DataEntry 2 4 13 2" xfId="36274"/>
    <cellStyle name="DataEntry 2 4 14" xfId="7948"/>
    <cellStyle name="DataEntry 2 4 14 2" xfId="36275"/>
    <cellStyle name="DataEntry 2 4 15" xfId="28891"/>
    <cellStyle name="DataEntry 2 4 2" xfId="7949"/>
    <cellStyle name="DataEntry 2 4 2 10" xfId="7950"/>
    <cellStyle name="DataEntry 2 4 2 10 2" xfId="36277"/>
    <cellStyle name="DataEntry 2 4 2 11" xfId="36276"/>
    <cellStyle name="DataEntry 2 4 2 2" xfId="7951"/>
    <cellStyle name="DataEntry 2 4 2 2 10" xfId="7952"/>
    <cellStyle name="DataEntry 2 4 2 2 10 2" xfId="36279"/>
    <cellStyle name="DataEntry 2 4 2 2 11" xfId="36278"/>
    <cellStyle name="DataEntry 2 4 2 2 2" xfId="7953"/>
    <cellStyle name="DataEntry 2 4 2 2 2 2" xfId="36280"/>
    <cellStyle name="DataEntry 2 4 2 2 3" xfId="7954"/>
    <cellStyle name="DataEntry 2 4 2 2 3 2" xfId="36281"/>
    <cellStyle name="DataEntry 2 4 2 2 4" xfId="7955"/>
    <cellStyle name="DataEntry 2 4 2 2 4 2" xfId="36282"/>
    <cellStyle name="DataEntry 2 4 2 2 5" xfId="7956"/>
    <cellStyle name="DataEntry 2 4 2 2 5 2" xfId="36283"/>
    <cellStyle name="DataEntry 2 4 2 2 6" xfId="7957"/>
    <cellStyle name="DataEntry 2 4 2 2 6 2" xfId="36284"/>
    <cellStyle name="DataEntry 2 4 2 2 7" xfId="7958"/>
    <cellStyle name="DataEntry 2 4 2 2 7 2" xfId="36285"/>
    <cellStyle name="DataEntry 2 4 2 2 8" xfId="7959"/>
    <cellStyle name="DataEntry 2 4 2 2 8 2" xfId="36286"/>
    <cellStyle name="DataEntry 2 4 2 2 9" xfId="7960"/>
    <cellStyle name="DataEntry 2 4 2 2 9 2" xfId="36287"/>
    <cellStyle name="DataEntry 2 4 2 3" xfId="7961"/>
    <cellStyle name="DataEntry 2 4 2 3 10" xfId="7962"/>
    <cellStyle name="DataEntry 2 4 2 3 10 2" xfId="36289"/>
    <cellStyle name="DataEntry 2 4 2 3 11" xfId="36288"/>
    <cellStyle name="DataEntry 2 4 2 3 2" xfId="7963"/>
    <cellStyle name="DataEntry 2 4 2 3 2 2" xfId="36290"/>
    <cellStyle name="DataEntry 2 4 2 3 3" xfId="7964"/>
    <cellStyle name="DataEntry 2 4 2 3 3 2" xfId="36291"/>
    <cellStyle name="DataEntry 2 4 2 3 4" xfId="7965"/>
    <cellStyle name="DataEntry 2 4 2 3 4 2" xfId="36292"/>
    <cellStyle name="DataEntry 2 4 2 3 5" xfId="7966"/>
    <cellStyle name="DataEntry 2 4 2 3 5 2" xfId="36293"/>
    <cellStyle name="DataEntry 2 4 2 3 6" xfId="7967"/>
    <cellStyle name="DataEntry 2 4 2 3 6 2" xfId="36294"/>
    <cellStyle name="DataEntry 2 4 2 3 7" xfId="7968"/>
    <cellStyle name="DataEntry 2 4 2 3 7 2" xfId="36295"/>
    <cellStyle name="DataEntry 2 4 2 3 8" xfId="7969"/>
    <cellStyle name="DataEntry 2 4 2 3 8 2" xfId="36296"/>
    <cellStyle name="DataEntry 2 4 2 3 9" xfId="7970"/>
    <cellStyle name="DataEntry 2 4 2 3 9 2" xfId="36297"/>
    <cellStyle name="DataEntry 2 4 2 4" xfId="7971"/>
    <cellStyle name="DataEntry 2 4 2 4 2" xfId="36298"/>
    <cellStyle name="DataEntry 2 4 2 5" xfId="7972"/>
    <cellStyle name="DataEntry 2 4 2 5 2" xfId="36299"/>
    <cellStyle name="DataEntry 2 4 2 6" xfId="7973"/>
    <cellStyle name="DataEntry 2 4 2 6 2" xfId="36300"/>
    <cellStyle name="DataEntry 2 4 2 7" xfId="7974"/>
    <cellStyle name="DataEntry 2 4 2 7 2" xfId="36301"/>
    <cellStyle name="DataEntry 2 4 2 8" xfId="7975"/>
    <cellStyle name="DataEntry 2 4 2 8 2" xfId="36302"/>
    <cellStyle name="DataEntry 2 4 2 9" xfId="7976"/>
    <cellStyle name="DataEntry 2 4 2 9 2" xfId="36303"/>
    <cellStyle name="DataEntry 2 4 3" xfId="7977"/>
    <cellStyle name="DataEntry 2 4 3 10" xfId="7978"/>
    <cellStyle name="DataEntry 2 4 3 10 2" xfId="36305"/>
    <cellStyle name="DataEntry 2 4 3 11" xfId="36304"/>
    <cellStyle name="DataEntry 2 4 3 2" xfId="7979"/>
    <cellStyle name="DataEntry 2 4 3 2 10" xfId="7980"/>
    <cellStyle name="DataEntry 2 4 3 2 10 2" xfId="36307"/>
    <cellStyle name="DataEntry 2 4 3 2 11" xfId="36306"/>
    <cellStyle name="DataEntry 2 4 3 2 2" xfId="7981"/>
    <cellStyle name="DataEntry 2 4 3 2 2 2" xfId="36308"/>
    <cellStyle name="DataEntry 2 4 3 2 3" xfId="7982"/>
    <cellStyle name="DataEntry 2 4 3 2 3 2" xfId="36309"/>
    <cellStyle name="DataEntry 2 4 3 2 4" xfId="7983"/>
    <cellStyle name="DataEntry 2 4 3 2 4 2" xfId="36310"/>
    <cellStyle name="DataEntry 2 4 3 2 5" xfId="7984"/>
    <cellStyle name="DataEntry 2 4 3 2 5 2" xfId="36311"/>
    <cellStyle name="DataEntry 2 4 3 2 6" xfId="7985"/>
    <cellStyle name="DataEntry 2 4 3 2 6 2" xfId="36312"/>
    <cellStyle name="DataEntry 2 4 3 2 7" xfId="7986"/>
    <cellStyle name="DataEntry 2 4 3 2 7 2" xfId="36313"/>
    <cellStyle name="DataEntry 2 4 3 2 8" xfId="7987"/>
    <cellStyle name="DataEntry 2 4 3 2 8 2" xfId="36314"/>
    <cellStyle name="DataEntry 2 4 3 2 9" xfId="7988"/>
    <cellStyle name="DataEntry 2 4 3 2 9 2" xfId="36315"/>
    <cellStyle name="DataEntry 2 4 3 3" xfId="7989"/>
    <cellStyle name="DataEntry 2 4 3 3 10" xfId="7990"/>
    <cellStyle name="DataEntry 2 4 3 3 10 2" xfId="36317"/>
    <cellStyle name="DataEntry 2 4 3 3 11" xfId="36316"/>
    <cellStyle name="DataEntry 2 4 3 3 2" xfId="7991"/>
    <cellStyle name="DataEntry 2 4 3 3 2 2" xfId="36318"/>
    <cellStyle name="DataEntry 2 4 3 3 3" xfId="7992"/>
    <cellStyle name="DataEntry 2 4 3 3 3 2" xfId="36319"/>
    <cellStyle name="DataEntry 2 4 3 3 4" xfId="7993"/>
    <cellStyle name="DataEntry 2 4 3 3 4 2" xfId="36320"/>
    <cellStyle name="DataEntry 2 4 3 3 5" xfId="7994"/>
    <cellStyle name="DataEntry 2 4 3 3 5 2" xfId="36321"/>
    <cellStyle name="DataEntry 2 4 3 3 6" xfId="7995"/>
    <cellStyle name="DataEntry 2 4 3 3 6 2" xfId="36322"/>
    <cellStyle name="DataEntry 2 4 3 3 7" xfId="7996"/>
    <cellStyle name="DataEntry 2 4 3 3 7 2" xfId="36323"/>
    <cellStyle name="DataEntry 2 4 3 3 8" xfId="7997"/>
    <cellStyle name="DataEntry 2 4 3 3 8 2" xfId="36324"/>
    <cellStyle name="DataEntry 2 4 3 3 9" xfId="7998"/>
    <cellStyle name="DataEntry 2 4 3 3 9 2" xfId="36325"/>
    <cellStyle name="DataEntry 2 4 3 4" xfId="7999"/>
    <cellStyle name="DataEntry 2 4 3 4 2" xfId="36326"/>
    <cellStyle name="DataEntry 2 4 3 5" xfId="8000"/>
    <cellStyle name="DataEntry 2 4 3 5 2" xfId="36327"/>
    <cellStyle name="DataEntry 2 4 3 6" xfId="8001"/>
    <cellStyle name="DataEntry 2 4 3 6 2" xfId="36328"/>
    <cellStyle name="DataEntry 2 4 3 7" xfId="8002"/>
    <cellStyle name="DataEntry 2 4 3 7 2" xfId="36329"/>
    <cellStyle name="DataEntry 2 4 3 8" xfId="8003"/>
    <cellStyle name="DataEntry 2 4 3 8 2" xfId="36330"/>
    <cellStyle name="DataEntry 2 4 3 9" xfId="8004"/>
    <cellStyle name="DataEntry 2 4 3 9 2" xfId="36331"/>
    <cellStyle name="DataEntry 2 4 4" xfId="8005"/>
    <cellStyle name="DataEntry 2 4 4 10" xfId="8006"/>
    <cellStyle name="DataEntry 2 4 4 10 2" xfId="36333"/>
    <cellStyle name="DataEntry 2 4 4 11" xfId="36332"/>
    <cellStyle name="DataEntry 2 4 4 2" xfId="8007"/>
    <cellStyle name="DataEntry 2 4 4 2 2" xfId="36334"/>
    <cellStyle name="DataEntry 2 4 4 3" xfId="8008"/>
    <cellStyle name="DataEntry 2 4 4 3 2" xfId="36335"/>
    <cellStyle name="DataEntry 2 4 4 4" xfId="8009"/>
    <cellStyle name="DataEntry 2 4 4 4 2" xfId="36336"/>
    <cellStyle name="DataEntry 2 4 4 5" xfId="8010"/>
    <cellStyle name="DataEntry 2 4 4 5 2" xfId="36337"/>
    <cellStyle name="DataEntry 2 4 4 6" xfId="8011"/>
    <cellStyle name="DataEntry 2 4 4 6 2" xfId="36338"/>
    <cellStyle name="DataEntry 2 4 4 7" xfId="8012"/>
    <cellStyle name="DataEntry 2 4 4 7 2" xfId="36339"/>
    <cellStyle name="DataEntry 2 4 4 8" xfId="8013"/>
    <cellStyle name="DataEntry 2 4 4 8 2" xfId="36340"/>
    <cellStyle name="DataEntry 2 4 4 9" xfId="8014"/>
    <cellStyle name="DataEntry 2 4 4 9 2" xfId="36341"/>
    <cellStyle name="DataEntry 2 4 5" xfId="8015"/>
    <cellStyle name="DataEntry 2 4 5 10" xfId="8016"/>
    <cellStyle name="DataEntry 2 4 5 10 2" xfId="36343"/>
    <cellStyle name="DataEntry 2 4 5 11" xfId="36342"/>
    <cellStyle name="DataEntry 2 4 5 2" xfId="8017"/>
    <cellStyle name="DataEntry 2 4 5 2 2" xfId="36344"/>
    <cellStyle name="DataEntry 2 4 5 3" xfId="8018"/>
    <cellStyle name="DataEntry 2 4 5 3 2" xfId="36345"/>
    <cellStyle name="DataEntry 2 4 5 4" xfId="8019"/>
    <cellStyle name="DataEntry 2 4 5 4 2" xfId="36346"/>
    <cellStyle name="DataEntry 2 4 5 5" xfId="8020"/>
    <cellStyle name="DataEntry 2 4 5 5 2" xfId="36347"/>
    <cellStyle name="DataEntry 2 4 5 6" xfId="8021"/>
    <cellStyle name="DataEntry 2 4 5 6 2" xfId="36348"/>
    <cellStyle name="DataEntry 2 4 5 7" xfId="8022"/>
    <cellStyle name="DataEntry 2 4 5 7 2" xfId="36349"/>
    <cellStyle name="DataEntry 2 4 5 8" xfId="8023"/>
    <cellStyle name="DataEntry 2 4 5 8 2" xfId="36350"/>
    <cellStyle name="DataEntry 2 4 5 9" xfId="8024"/>
    <cellStyle name="DataEntry 2 4 5 9 2" xfId="36351"/>
    <cellStyle name="DataEntry 2 4 6" xfId="8025"/>
    <cellStyle name="DataEntry 2 4 6 2" xfId="36352"/>
    <cellStyle name="DataEntry 2 4 7" xfId="8026"/>
    <cellStyle name="DataEntry 2 4 7 2" xfId="36353"/>
    <cellStyle name="DataEntry 2 4 8" xfId="8027"/>
    <cellStyle name="DataEntry 2 4 8 2" xfId="36354"/>
    <cellStyle name="DataEntry 2 4 9" xfId="8028"/>
    <cellStyle name="DataEntry 2 4 9 2" xfId="36355"/>
    <cellStyle name="DataEntry 2 5" xfId="891"/>
    <cellStyle name="DataEntry 2 5 10" xfId="8029"/>
    <cellStyle name="DataEntry 2 5 10 2" xfId="36356"/>
    <cellStyle name="DataEntry 2 5 11" xfId="8030"/>
    <cellStyle name="DataEntry 2 5 11 2" xfId="36357"/>
    <cellStyle name="DataEntry 2 5 12" xfId="8031"/>
    <cellStyle name="DataEntry 2 5 12 2" xfId="36358"/>
    <cellStyle name="DataEntry 2 5 13" xfId="8032"/>
    <cellStyle name="DataEntry 2 5 13 2" xfId="36359"/>
    <cellStyle name="DataEntry 2 5 14" xfId="8033"/>
    <cellStyle name="DataEntry 2 5 14 2" xfId="36360"/>
    <cellStyle name="DataEntry 2 5 15" xfId="29222"/>
    <cellStyle name="DataEntry 2 5 2" xfId="8034"/>
    <cellStyle name="DataEntry 2 5 2 10" xfId="8035"/>
    <cellStyle name="DataEntry 2 5 2 10 2" xfId="36362"/>
    <cellStyle name="DataEntry 2 5 2 11" xfId="36361"/>
    <cellStyle name="DataEntry 2 5 2 2" xfId="8036"/>
    <cellStyle name="DataEntry 2 5 2 2 10" xfId="8037"/>
    <cellStyle name="DataEntry 2 5 2 2 10 2" xfId="36364"/>
    <cellStyle name="DataEntry 2 5 2 2 11" xfId="36363"/>
    <cellStyle name="DataEntry 2 5 2 2 2" xfId="8038"/>
    <cellStyle name="DataEntry 2 5 2 2 2 2" xfId="36365"/>
    <cellStyle name="DataEntry 2 5 2 2 3" xfId="8039"/>
    <cellStyle name="DataEntry 2 5 2 2 3 2" xfId="36366"/>
    <cellStyle name="DataEntry 2 5 2 2 4" xfId="8040"/>
    <cellStyle name="DataEntry 2 5 2 2 4 2" xfId="36367"/>
    <cellStyle name="DataEntry 2 5 2 2 5" xfId="8041"/>
    <cellStyle name="DataEntry 2 5 2 2 5 2" xfId="36368"/>
    <cellStyle name="DataEntry 2 5 2 2 6" xfId="8042"/>
    <cellStyle name="DataEntry 2 5 2 2 6 2" xfId="36369"/>
    <cellStyle name="DataEntry 2 5 2 2 7" xfId="8043"/>
    <cellStyle name="DataEntry 2 5 2 2 7 2" xfId="36370"/>
    <cellStyle name="DataEntry 2 5 2 2 8" xfId="8044"/>
    <cellStyle name="DataEntry 2 5 2 2 8 2" xfId="36371"/>
    <cellStyle name="DataEntry 2 5 2 2 9" xfId="8045"/>
    <cellStyle name="DataEntry 2 5 2 2 9 2" xfId="36372"/>
    <cellStyle name="DataEntry 2 5 2 3" xfId="8046"/>
    <cellStyle name="DataEntry 2 5 2 3 10" xfId="8047"/>
    <cellStyle name="DataEntry 2 5 2 3 10 2" xfId="36374"/>
    <cellStyle name="DataEntry 2 5 2 3 11" xfId="36373"/>
    <cellStyle name="DataEntry 2 5 2 3 2" xfId="8048"/>
    <cellStyle name="DataEntry 2 5 2 3 2 2" xfId="36375"/>
    <cellStyle name="DataEntry 2 5 2 3 3" xfId="8049"/>
    <cellStyle name="DataEntry 2 5 2 3 3 2" xfId="36376"/>
    <cellStyle name="DataEntry 2 5 2 3 4" xfId="8050"/>
    <cellStyle name="DataEntry 2 5 2 3 4 2" xfId="36377"/>
    <cellStyle name="DataEntry 2 5 2 3 5" xfId="8051"/>
    <cellStyle name="DataEntry 2 5 2 3 5 2" xfId="36378"/>
    <cellStyle name="DataEntry 2 5 2 3 6" xfId="8052"/>
    <cellStyle name="DataEntry 2 5 2 3 6 2" xfId="36379"/>
    <cellStyle name="DataEntry 2 5 2 3 7" xfId="8053"/>
    <cellStyle name="DataEntry 2 5 2 3 7 2" xfId="36380"/>
    <cellStyle name="DataEntry 2 5 2 3 8" xfId="8054"/>
    <cellStyle name="DataEntry 2 5 2 3 8 2" xfId="36381"/>
    <cellStyle name="DataEntry 2 5 2 3 9" xfId="8055"/>
    <cellStyle name="DataEntry 2 5 2 3 9 2" xfId="36382"/>
    <cellStyle name="DataEntry 2 5 2 4" xfId="8056"/>
    <cellStyle name="DataEntry 2 5 2 4 2" xfId="36383"/>
    <cellStyle name="DataEntry 2 5 2 5" xfId="8057"/>
    <cellStyle name="DataEntry 2 5 2 5 2" xfId="36384"/>
    <cellStyle name="DataEntry 2 5 2 6" xfId="8058"/>
    <cellStyle name="DataEntry 2 5 2 6 2" xfId="36385"/>
    <cellStyle name="DataEntry 2 5 2 7" xfId="8059"/>
    <cellStyle name="DataEntry 2 5 2 7 2" xfId="36386"/>
    <cellStyle name="DataEntry 2 5 2 8" xfId="8060"/>
    <cellStyle name="DataEntry 2 5 2 8 2" xfId="36387"/>
    <cellStyle name="DataEntry 2 5 2 9" xfId="8061"/>
    <cellStyle name="DataEntry 2 5 2 9 2" xfId="36388"/>
    <cellStyle name="DataEntry 2 5 3" xfId="8062"/>
    <cellStyle name="DataEntry 2 5 3 10" xfId="8063"/>
    <cellStyle name="DataEntry 2 5 3 10 2" xfId="36390"/>
    <cellStyle name="DataEntry 2 5 3 11" xfId="36389"/>
    <cellStyle name="DataEntry 2 5 3 2" xfId="8064"/>
    <cellStyle name="DataEntry 2 5 3 2 10" xfId="8065"/>
    <cellStyle name="DataEntry 2 5 3 2 10 2" xfId="36392"/>
    <cellStyle name="DataEntry 2 5 3 2 11" xfId="36391"/>
    <cellStyle name="DataEntry 2 5 3 2 2" xfId="8066"/>
    <cellStyle name="DataEntry 2 5 3 2 2 2" xfId="36393"/>
    <cellStyle name="DataEntry 2 5 3 2 3" xfId="8067"/>
    <cellStyle name="DataEntry 2 5 3 2 3 2" xfId="36394"/>
    <cellStyle name="DataEntry 2 5 3 2 4" xfId="8068"/>
    <cellStyle name="DataEntry 2 5 3 2 4 2" xfId="36395"/>
    <cellStyle name="DataEntry 2 5 3 2 5" xfId="8069"/>
    <cellStyle name="DataEntry 2 5 3 2 5 2" xfId="36396"/>
    <cellStyle name="DataEntry 2 5 3 2 6" xfId="8070"/>
    <cellStyle name="DataEntry 2 5 3 2 6 2" xfId="36397"/>
    <cellStyle name="DataEntry 2 5 3 2 7" xfId="8071"/>
    <cellStyle name="DataEntry 2 5 3 2 7 2" xfId="36398"/>
    <cellStyle name="DataEntry 2 5 3 2 8" xfId="8072"/>
    <cellStyle name="DataEntry 2 5 3 2 8 2" xfId="36399"/>
    <cellStyle name="DataEntry 2 5 3 2 9" xfId="8073"/>
    <cellStyle name="DataEntry 2 5 3 2 9 2" xfId="36400"/>
    <cellStyle name="DataEntry 2 5 3 3" xfId="8074"/>
    <cellStyle name="DataEntry 2 5 3 3 10" xfId="8075"/>
    <cellStyle name="DataEntry 2 5 3 3 10 2" xfId="36402"/>
    <cellStyle name="DataEntry 2 5 3 3 11" xfId="36401"/>
    <cellStyle name="DataEntry 2 5 3 3 2" xfId="8076"/>
    <cellStyle name="DataEntry 2 5 3 3 2 2" xfId="36403"/>
    <cellStyle name="DataEntry 2 5 3 3 3" xfId="8077"/>
    <cellStyle name="DataEntry 2 5 3 3 3 2" xfId="36404"/>
    <cellStyle name="DataEntry 2 5 3 3 4" xfId="8078"/>
    <cellStyle name="DataEntry 2 5 3 3 4 2" xfId="36405"/>
    <cellStyle name="DataEntry 2 5 3 3 5" xfId="8079"/>
    <cellStyle name="DataEntry 2 5 3 3 5 2" xfId="36406"/>
    <cellStyle name="DataEntry 2 5 3 3 6" xfId="8080"/>
    <cellStyle name="DataEntry 2 5 3 3 6 2" xfId="36407"/>
    <cellStyle name="DataEntry 2 5 3 3 7" xfId="8081"/>
    <cellStyle name="DataEntry 2 5 3 3 7 2" xfId="36408"/>
    <cellStyle name="DataEntry 2 5 3 3 8" xfId="8082"/>
    <cellStyle name="DataEntry 2 5 3 3 8 2" xfId="36409"/>
    <cellStyle name="DataEntry 2 5 3 3 9" xfId="8083"/>
    <cellStyle name="DataEntry 2 5 3 3 9 2" xfId="36410"/>
    <cellStyle name="DataEntry 2 5 3 4" xfId="8084"/>
    <cellStyle name="DataEntry 2 5 3 4 2" xfId="36411"/>
    <cellStyle name="DataEntry 2 5 3 5" xfId="8085"/>
    <cellStyle name="DataEntry 2 5 3 5 2" xfId="36412"/>
    <cellStyle name="DataEntry 2 5 3 6" xfId="8086"/>
    <cellStyle name="DataEntry 2 5 3 6 2" xfId="36413"/>
    <cellStyle name="DataEntry 2 5 3 7" xfId="8087"/>
    <cellStyle name="DataEntry 2 5 3 7 2" xfId="36414"/>
    <cellStyle name="DataEntry 2 5 3 8" xfId="8088"/>
    <cellStyle name="DataEntry 2 5 3 8 2" xfId="36415"/>
    <cellStyle name="DataEntry 2 5 3 9" xfId="8089"/>
    <cellStyle name="DataEntry 2 5 3 9 2" xfId="36416"/>
    <cellStyle name="DataEntry 2 5 4" xfId="8090"/>
    <cellStyle name="DataEntry 2 5 4 10" xfId="8091"/>
    <cellStyle name="DataEntry 2 5 4 10 2" xfId="36418"/>
    <cellStyle name="DataEntry 2 5 4 11" xfId="36417"/>
    <cellStyle name="DataEntry 2 5 4 2" xfId="8092"/>
    <cellStyle name="DataEntry 2 5 4 2 2" xfId="36419"/>
    <cellStyle name="DataEntry 2 5 4 3" xfId="8093"/>
    <cellStyle name="DataEntry 2 5 4 3 2" xfId="36420"/>
    <cellStyle name="DataEntry 2 5 4 4" xfId="8094"/>
    <cellStyle name="DataEntry 2 5 4 4 2" xfId="36421"/>
    <cellStyle name="DataEntry 2 5 4 5" xfId="8095"/>
    <cellStyle name="DataEntry 2 5 4 5 2" xfId="36422"/>
    <cellStyle name="DataEntry 2 5 4 6" xfId="8096"/>
    <cellStyle name="DataEntry 2 5 4 6 2" xfId="36423"/>
    <cellStyle name="DataEntry 2 5 4 7" xfId="8097"/>
    <cellStyle name="DataEntry 2 5 4 7 2" xfId="36424"/>
    <cellStyle name="DataEntry 2 5 4 8" xfId="8098"/>
    <cellStyle name="DataEntry 2 5 4 8 2" xfId="36425"/>
    <cellStyle name="DataEntry 2 5 4 9" xfId="8099"/>
    <cellStyle name="DataEntry 2 5 4 9 2" xfId="36426"/>
    <cellStyle name="DataEntry 2 5 5" xfId="8100"/>
    <cellStyle name="DataEntry 2 5 5 10" xfId="8101"/>
    <cellStyle name="DataEntry 2 5 5 10 2" xfId="36428"/>
    <cellStyle name="DataEntry 2 5 5 11" xfId="36427"/>
    <cellStyle name="DataEntry 2 5 5 2" xfId="8102"/>
    <cellStyle name="DataEntry 2 5 5 2 2" xfId="36429"/>
    <cellStyle name="DataEntry 2 5 5 3" xfId="8103"/>
    <cellStyle name="DataEntry 2 5 5 3 2" xfId="36430"/>
    <cellStyle name="DataEntry 2 5 5 4" xfId="8104"/>
    <cellStyle name="DataEntry 2 5 5 4 2" xfId="36431"/>
    <cellStyle name="DataEntry 2 5 5 5" xfId="8105"/>
    <cellStyle name="DataEntry 2 5 5 5 2" xfId="36432"/>
    <cellStyle name="DataEntry 2 5 5 6" xfId="8106"/>
    <cellStyle name="DataEntry 2 5 5 6 2" xfId="36433"/>
    <cellStyle name="DataEntry 2 5 5 7" xfId="8107"/>
    <cellStyle name="DataEntry 2 5 5 7 2" xfId="36434"/>
    <cellStyle name="DataEntry 2 5 5 8" xfId="8108"/>
    <cellStyle name="DataEntry 2 5 5 8 2" xfId="36435"/>
    <cellStyle name="DataEntry 2 5 5 9" xfId="8109"/>
    <cellStyle name="DataEntry 2 5 5 9 2" xfId="36436"/>
    <cellStyle name="DataEntry 2 5 6" xfId="8110"/>
    <cellStyle name="DataEntry 2 5 6 2" xfId="36437"/>
    <cellStyle name="DataEntry 2 5 7" xfId="8111"/>
    <cellStyle name="DataEntry 2 5 7 2" xfId="36438"/>
    <cellStyle name="DataEntry 2 5 8" xfId="8112"/>
    <cellStyle name="DataEntry 2 5 8 2" xfId="36439"/>
    <cellStyle name="DataEntry 2 5 9" xfId="8113"/>
    <cellStyle name="DataEntry 2 5 9 2" xfId="36440"/>
    <cellStyle name="DataEntry 2 6" xfId="1122"/>
    <cellStyle name="DataEntry 2 6 10" xfId="8114"/>
    <cellStyle name="DataEntry 2 6 10 2" xfId="36441"/>
    <cellStyle name="DataEntry 2 6 11" xfId="8115"/>
    <cellStyle name="DataEntry 2 6 11 2" xfId="36442"/>
    <cellStyle name="DataEntry 2 6 12" xfId="8116"/>
    <cellStyle name="DataEntry 2 6 12 2" xfId="36443"/>
    <cellStyle name="DataEntry 2 6 13" xfId="8117"/>
    <cellStyle name="DataEntry 2 6 13 2" xfId="36444"/>
    <cellStyle name="DataEntry 2 6 14" xfId="8118"/>
    <cellStyle name="DataEntry 2 6 14 2" xfId="36445"/>
    <cellStyle name="DataEntry 2 6 15" xfId="29453"/>
    <cellStyle name="DataEntry 2 6 2" xfId="8119"/>
    <cellStyle name="DataEntry 2 6 2 10" xfId="8120"/>
    <cellStyle name="DataEntry 2 6 2 10 2" xfId="36447"/>
    <cellStyle name="DataEntry 2 6 2 11" xfId="36446"/>
    <cellStyle name="DataEntry 2 6 2 2" xfId="8121"/>
    <cellStyle name="DataEntry 2 6 2 2 10" xfId="8122"/>
    <cellStyle name="DataEntry 2 6 2 2 10 2" xfId="36449"/>
    <cellStyle name="DataEntry 2 6 2 2 11" xfId="36448"/>
    <cellStyle name="DataEntry 2 6 2 2 2" xfId="8123"/>
    <cellStyle name="DataEntry 2 6 2 2 2 2" xfId="36450"/>
    <cellStyle name="DataEntry 2 6 2 2 3" xfId="8124"/>
    <cellStyle name="DataEntry 2 6 2 2 3 2" xfId="36451"/>
    <cellStyle name="DataEntry 2 6 2 2 4" xfId="8125"/>
    <cellStyle name="DataEntry 2 6 2 2 4 2" xfId="36452"/>
    <cellStyle name="DataEntry 2 6 2 2 5" xfId="8126"/>
    <cellStyle name="DataEntry 2 6 2 2 5 2" xfId="36453"/>
    <cellStyle name="DataEntry 2 6 2 2 6" xfId="8127"/>
    <cellStyle name="DataEntry 2 6 2 2 6 2" xfId="36454"/>
    <cellStyle name="DataEntry 2 6 2 2 7" xfId="8128"/>
    <cellStyle name="DataEntry 2 6 2 2 7 2" xfId="36455"/>
    <cellStyle name="DataEntry 2 6 2 2 8" xfId="8129"/>
    <cellStyle name="DataEntry 2 6 2 2 8 2" xfId="36456"/>
    <cellStyle name="DataEntry 2 6 2 2 9" xfId="8130"/>
    <cellStyle name="DataEntry 2 6 2 2 9 2" xfId="36457"/>
    <cellStyle name="DataEntry 2 6 2 3" xfId="8131"/>
    <cellStyle name="DataEntry 2 6 2 3 10" xfId="8132"/>
    <cellStyle name="DataEntry 2 6 2 3 10 2" xfId="36459"/>
    <cellStyle name="DataEntry 2 6 2 3 11" xfId="36458"/>
    <cellStyle name="DataEntry 2 6 2 3 2" xfId="8133"/>
    <cellStyle name="DataEntry 2 6 2 3 2 2" xfId="36460"/>
    <cellStyle name="DataEntry 2 6 2 3 3" xfId="8134"/>
    <cellStyle name="DataEntry 2 6 2 3 3 2" xfId="36461"/>
    <cellStyle name="DataEntry 2 6 2 3 4" xfId="8135"/>
    <cellStyle name="DataEntry 2 6 2 3 4 2" xfId="36462"/>
    <cellStyle name="DataEntry 2 6 2 3 5" xfId="8136"/>
    <cellStyle name="DataEntry 2 6 2 3 5 2" xfId="36463"/>
    <cellStyle name="DataEntry 2 6 2 3 6" xfId="8137"/>
    <cellStyle name="DataEntry 2 6 2 3 6 2" xfId="36464"/>
    <cellStyle name="DataEntry 2 6 2 3 7" xfId="8138"/>
    <cellStyle name="DataEntry 2 6 2 3 7 2" xfId="36465"/>
    <cellStyle name="DataEntry 2 6 2 3 8" xfId="8139"/>
    <cellStyle name="DataEntry 2 6 2 3 8 2" xfId="36466"/>
    <cellStyle name="DataEntry 2 6 2 3 9" xfId="8140"/>
    <cellStyle name="DataEntry 2 6 2 3 9 2" xfId="36467"/>
    <cellStyle name="DataEntry 2 6 2 4" xfId="8141"/>
    <cellStyle name="DataEntry 2 6 2 4 2" xfId="36468"/>
    <cellStyle name="DataEntry 2 6 2 5" xfId="8142"/>
    <cellStyle name="DataEntry 2 6 2 5 2" xfId="36469"/>
    <cellStyle name="DataEntry 2 6 2 6" xfId="8143"/>
    <cellStyle name="DataEntry 2 6 2 6 2" xfId="36470"/>
    <cellStyle name="DataEntry 2 6 2 7" xfId="8144"/>
    <cellStyle name="DataEntry 2 6 2 7 2" xfId="36471"/>
    <cellStyle name="DataEntry 2 6 2 8" xfId="8145"/>
    <cellStyle name="DataEntry 2 6 2 8 2" xfId="36472"/>
    <cellStyle name="DataEntry 2 6 2 9" xfId="8146"/>
    <cellStyle name="DataEntry 2 6 2 9 2" xfId="36473"/>
    <cellStyle name="DataEntry 2 6 3" xfId="8147"/>
    <cellStyle name="DataEntry 2 6 3 10" xfId="8148"/>
    <cellStyle name="DataEntry 2 6 3 10 2" xfId="36475"/>
    <cellStyle name="DataEntry 2 6 3 11" xfId="36474"/>
    <cellStyle name="DataEntry 2 6 3 2" xfId="8149"/>
    <cellStyle name="DataEntry 2 6 3 2 10" xfId="8150"/>
    <cellStyle name="DataEntry 2 6 3 2 10 2" xfId="36477"/>
    <cellStyle name="DataEntry 2 6 3 2 11" xfId="36476"/>
    <cellStyle name="DataEntry 2 6 3 2 2" xfId="8151"/>
    <cellStyle name="DataEntry 2 6 3 2 2 2" xfId="36478"/>
    <cellStyle name="DataEntry 2 6 3 2 3" xfId="8152"/>
    <cellStyle name="DataEntry 2 6 3 2 3 2" xfId="36479"/>
    <cellStyle name="DataEntry 2 6 3 2 4" xfId="8153"/>
    <cellStyle name="DataEntry 2 6 3 2 4 2" xfId="36480"/>
    <cellStyle name="DataEntry 2 6 3 2 5" xfId="8154"/>
    <cellStyle name="DataEntry 2 6 3 2 5 2" xfId="36481"/>
    <cellStyle name="DataEntry 2 6 3 2 6" xfId="8155"/>
    <cellStyle name="DataEntry 2 6 3 2 6 2" xfId="36482"/>
    <cellStyle name="DataEntry 2 6 3 2 7" xfId="8156"/>
    <cellStyle name="DataEntry 2 6 3 2 7 2" xfId="36483"/>
    <cellStyle name="DataEntry 2 6 3 2 8" xfId="8157"/>
    <cellStyle name="DataEntry 2 6 3 2 8 2" xfId="36484"/>
    <cellStyle name="DataEntry 2 6 3 2 9" xfId="8158"/>
    <cellStyle name="DataEntry 2 6 3 2 9 2" xfId="36485"/>
    <cellStyle name="DataEntry 2 6 3 3" xfId="8159"/>
    <cellStyle name="DataEntry 2 6 3 3 10" xfId="8160"/>
    <cellStyle name="DataEntry 2 6 3 3 10 2" xfId="36487"/>
    <cellStyle name="DataEntry 2 6 3 3 11" xfId="36486"/>
    <cellStyle name="DataEntry 2 6 3 3 2" xfId="8161"/>
    <cellStyle name="DataEntry 2 6 3 3 2 2" xfId="36488"/>
    <cellStyle name="DataEntry 2 6 3 3 3" xfId="8162"/>
    <cellStyle name="DataEntry 2 6 3 3 3 2" xfId="36489"/>
    <cellStyle name="DataEntry 2 6 3 3 4" xfId="8163"/>
    <cellStyle name="DataEntry 2 6 3 3 4 2" xfId="36490"/>
    <cellStyle name="DataEntry 2 6 3 3 5" xfId="8164"/>
    <cellStyle name="DataEntry 2 6 3 3 5 2" xfId="36491"/>
    <cellStyle name="DataEntry 2 6 3 3 6" xfId="8165"/>
    <cellStyle name="DataEntry 2 6 3 3 6 2" xfId="36492"/>
    <cellStyle name="DataEntry 2 6 3 3 7" xfId="8166"/>
    <cellStyle name="DataEntry 2 6 3 3 7 2" xfId="36493"/>
    <cellStyle name="DataEntry 2 6 3 3 8" xfId="8167"/>
    <cellStyle name="DataEntry 2 6 3 3 8 2" xfId="36494"/>
    <cellStyle name="DataEntry 2 6 3 3 9" xfId="8168"/>
    <cellStyle name="DataEntry 2 6 3 3 9 2" xfId="36495"/>
    <cellStyle name="DataEntry 2 6 3 4" xfId="8169"/>
    <cellStyle name="DataEntry 2 6 3 4 2" xfId="36496"/>
    <cellStyle name="DataEntry 2 6 3 5" xfId="8170"/>
    <cellStyle name="DataEntry 2 6 3 5 2" xfId="36497"/>
    <cellStyle name="DataEntry 2 6 3 6" xfId="8171"/>
    <cellStyle name="DataEntry 2 6 3 6 2" xfId="36498"/>
    <cellStyle name="DataEntry 2 6 3 7" xfId="8172"/>
    <cellStyle name="DataEntry 2 6 3 7 2" xfId="36499"/>
    <cellStyle name="DataEntry 2 6 3 8" xfId="8173"/>
    <cellStyle name="DataEntry 2 6 3 8 2" xfId="36500"/>
    <cellStyle name="DataEntry 2 6 3 9" xfId="8174"/>
    <cellStyle name="DataEntry 2 6 3 9 2" xfId="36501"/>
    <cellStyle name="DataEntry 2 6 4" xfId="8175"/>
    <cellStyle name="DataEntry 2 6 4 10" xfId="8176"/>
    <cellStyle name="DataEntry 2 6 4 10 2" xfId="36503"/>
    <cellStyle name="DataEntry 2 6 4 11" xfId="36502"/>
    <cellStyle name="DataEntry 2 6 4 2" xfId="8177"/>
    <cellStyle name="DataEntry 2 6 4 2 2" xfId="36504"/>
    <cellStyle name="DataEntry 2 6 4 3" xfId="8178"/>
    <cellStyle name="DataEntry 2 6 4 3 2" xfId="36505"/>
    <cellStyle name="DataEntry 2 6 4 4" xfId="8179"/>
    <cellStyle name="DataEntry 2 6 4 4 2" xfId="36506"/>
    <cellStyle name="DataEntry 2 6 4 5" xfId="8180"/>
    <cellStyle name="DataEntry 2 6 4 5 2" xfId="36507"/>
    <cellStyle name="DataEntry 2 6 4 6" xfId="8181"/>
    <cellStyle name="DataEntry 2 6 4 6 2" xfId="36508"/>
    <cellStyle name="DataEntry 2 6 4 7" xfId="8182"/>
    <cellStyle name="DataEntry 2 6 4 7 2" xfId="36509"/>
    <cellStyle name="DataEntry 2 6 4 8" xfId="8183"/>
    <cellStyle name="DataEntry 2 6 4 8 2" xfId="36510"/>
    <cellStyle name="DataEntry 2 6 4 9" xfId="8184"/>
    <cellStyle name="DataEntry 2 6 4 9 2" xfId="36511"/>
    <cellStyle name="DataEntry 2 6 5" xfId="8185"/>
    <cellStyle name="DataEntry 2 6 5 10" xfId="8186"/>
    <cellStyle name="DataEntry 2 6 5 10 2" xfId="36513"/>
    <cellStyle name="DataEntry 2 6 5 11" xfId="36512"/>
    <cellStyle name="DataEntry 2 6 5 2" xfId="8187"/>
    <cellStyle name="DataEntry 2 6 5 2 2" xfId="36514"/>
    <cellStyle name="DataEntry 2 6 5 3" xfId="8188"/>
    <cellStyle name="DataEntry 2 6 5 3 2" xfId="36515"/>
    <cellStyle name="DataEntry 2 6 5 4" xfId="8189"/>
    <cellStyle name="DataEntry 2 6 5 4 2" xfId="36516"/>
    <cellStyle name="DataEntry 2 6 5 5" xfId="8190"/>
    <cellStyle name="DataEntry 2 6 5 5 2" xfId="36517"/>
    <cellStyle name="DataEntry 2 6 5 6" xfId="8191"/>
    <cellStyle name="DataEntry 2 6 5 6 2" xfId="36518"/>
    <cellStyle name="DataEntry 2 6 5 7" xfId="8192"/>
    <cellStyle name="DataEntry 2 6 5 7 2" xfId="36519"/>
    <cellStyle name="DataEntry 2 6 5 8" xfId="8193"/>
    <cellStyle name="DataEntry 2 6 5 8 2" xfId="36520"/>
    <cellStyle name="DataEntry 2 6 5 9" xfId="8194"/>
    <cellStyle name="DataEntry 2 6 5 9 2" xfId="36521"/>
    <cellStyle name="DataEntry 2 6 6" xfId="8195"/>
    <cellStyle name="DataEntry 2 6 6 2" xfId="36522"/>
    <cellStyle name="DataEntry 2 6 7" xfId="8196"/>
    <cellStyle name="DataEntry 2 6 7 2" xfId="36523"/>
    <cellStyle name="DataEntry 2 6 8" xfId="8197"/>
    <cellStyle name="DataEntry 2 6 8 2" xfId="36524"/>
    <cellStyle name="DataEntry 2 6 9" xfId="8198"/>
    <cellStyle name="DataEntry 2 6 9 2" xfId="36525"/>
    <cellStyle name="DataEntry 2 7" xfId="1194"/>
    <cellStyle name="DataEntry 2 7 10" xfId="8199"/>
    <cellStyle name="DataEntry 2 7 10 2" xfId="36526"/>
    <cellStyle name="DataEntry 2 7 11" xfId="29525"/>
    <cellStyle name="DataEntry 2 7 2" xfId="8200"/>
    <cellStyle name="DataEntry 2 7 2 10" xfId="8201"/>
    <cellStyle name="DataEntry 2 7 2 10 2" xfId="36528"/>
    <cellStyle name="DataEntry 2 7 2 11" xfId="36527"/>
    <cellStyle name="DataEntry 2 7 2 2" xfId="8202"/>
    <cellStyle name="DataEntry 2 7 2 2 2" xfId="36529"/>
    <cellStyle name="DataEntry 2 7 2 3" xfId="8203"/>
    <cellStyle name="DataEntry 2 7 2 3 2" xfId="36530"/>
    <cellStyle name="DataEntry 2 7 2 4" xfId="8204"/>
    <cellStyle name="DataEntry 2 7 2 4 2" xfId="36531"/>
    <cellStyle name="DataEntry 2 7 2 5" xfId="8205"/>
    <cellStyle name="DataEntry 2 7 2 5 2" xfId="36532"/>
    <cellStyle name="DataEntry 2 7 2 6" xfId="8206"/>
    <cellStyle name="DataEntry 2 7 2 6 2" xfId="36533"/>
    <cellStyle name="DataEntry 2 7 2 7" xfId="8207"/>
    <cellStyle name="DataEntry 2 7 2 7 2" xfId="36534"/>
    <cellStyle name="DataEntry 2 7 2 8" xfId="8208"/>
    <cellStyle name="DataEntry 2 7 2 8 2" xfId="36535"/>
    <cellStyle name="DataEntry 2 7 2 9" xfId="8209"/>
    <cellStyle name="DataEntry 2 7 2 9 2" xfId="36536"/>
    <cellStyle name="DataEntry 2 7 3" xfId="8210"/>
    <cellStyle name="DataEntry 2 7 3 10" xfId="8211"/>
    <cellStyle name="DataEntry 2 7 3 10 2" xfId="36538"/>
    <cellStyle name="DataEntry 2 7 3 11" xfId="36537"/>
    <cellStyle name="DataEntry 2 7 3 2" xfId="8212"/>
    <cellStyle name="DataEntry 2 7 3 2 2" xfId="36539"/>
    <cellStyle name="DataEntry 2 7 3 3" xfId="8213"/>
    <cellStyle name="DataEntry 2 7 3 3 2" xfId="36540"/>
    <cellStyle name="DataEntry 2 7 3 4" xfId="8214"/>
    <cellStyle name="DataEntry 2 7 3 4 2" xfId="36541"/>
    <cellStyle name="DataEntry 2 7 3 5" xfId="8215"/>
    <cellStyle name="DataEntry 2 7 3 5 2" xfId="36542"/>
    <cellStyle name="DataEntry 2 7 3 6" xfId="8216"/>
    <cellStyle name="DataEntry 2 7 3 6 2" xfId="36543"/>
    <cellStyle name="DataEntry 2 7 3 7" xfId="8217"/>
    <cellStyle name="DataEntry 2 7 3 7 2" xfId="36544"/>
    <cellStyle name="DataEntry 2 7 3 8" xfId="8218"/>
    <cellStyle name="DataEntry 2 7 3 8 2" xfId="36545"/>
    <cellStyle name="DataEntry 2 7 3 9" xfId="8219"/>
    <cellStyle name="DataEntry 2 7 3 9 2" xfId="36546"/>
    <cellStyle name="DataEntry 2 7 4" xfId="8220"/>
    <cellStyle name="DataEntry 2 7 4 2" xfId="36547"/>
    <cellStyle name="DataEntry 2 7 5" xfId="8221"/>
    <cellStyle name="DataEntry 2 7 5 2" xfId="36548"/>
    <cellStyle name="DataEntry 2 7 6" xfId="8222"/>
    <cellStyle name="DataEntry 2 7 6 2" xfId="36549"/>
    <cellStyle name="DataEntry 2 7 7" xfId="8223"/>
    <cellStyle name="DataEntry 2 7 7 2" xfId="36550"/>
    <cellStyle name="DataEntry 2 7 8" xfId="8224"/>
    <cellStyle name="DataEntry 2 7 8 2" xfId="36551"/>
    <cellStyle name="DataEntry 2 7 9" xfId="8225"/>
    <cellStyle name="DataEntry 2 7 9 2" xfId="36552"/>
    <cellStyle name="DataEntry 2 8" xfId="1342"/>
    <cellStyle name="DataEntry 2 8 10" xfId="8226"/>
    <cellStyle name="DataEntry 2 8 10 2" xfId="36553"/>
    <cellStyle name="DataEntry 2 8 11" xfId="29673"/>
    <cellStyle name="DataEntry 2 8 2" xfId="8227"/>
    <cellStyle name="DataEntry 2 8 2 10" xfId="8228"/>
    <cellStyle name="DataEntry 2 8 2 10 2" xfId="36555"/>
    <cellStyle name="DataEntry 2 8 2 11" xfId="36554"/>
    <cellStyle name="DataEntry 2 8 2 2" xfId="8229"/>
    <cellStyle name="DataEntry 2 8 2 2 2" xfId="36556"/>
    <cellStyle name="DataEntry 2 8 2 3" xfId="8230"/>
    <cellStyle name="DataEntry 2 8 2 3 2" xfId="36557"/>
    <cellStyle name="DataEntry 2 8 2 4" xfId="8231"/>
    <cellStyle name="DataEntry 2 8 2 4 2" xfId="36558"/>
    <cellStyle name="DataEntry 2 8 2 5" xfId="8232"/>
    <cellStyle name="DataEntry 2 8 2 5 2" xfId="36559"/>
    <cellStyle name="DataEntry 2 8 2 6" xfId="8233"/>
    <cellStyle name="DataEntry 2 8 2 6 2" xfId="36560"/>
    <cellStyle name="DataEntry 2 8 2 7" xfId="8234"/>
    <cellStyle name="DataEntry 2 8 2 7 2" xfId="36561"/>
    <cellStyle name="DataEntry 2 8 2 8" xfId="8235"/>
    <cellStyle name="DataEntry 2 8 2 8 2" xfId="36562"/>
    <cellStyle name="DataEntry 2 8 2 9" xfId="8236"/>
    <cellStyle name="DataEntry 2 8 2 9 2" xfId="36563"/>
    <cellStyle name="DataEntry 2 8 3" xfId="8237"/>
    <cellStyle name="DataEntry 2 8 3 10" xfId="8238"/>
    <cellStyle name="DataEntry 2 8 3 10 2" xfId="36565"/>
    <cellStyle name="DataEntry 2 8 3 11" xfId="36564"/>
    <cellStyle name="DataEntry 2 8 3 2" xfId="8239"/>
    <cellStyle name="DataEntry 2 8 3 2 2" xfId="36566"/>
    <cellStyle name="DataEntry 2 8 3 3" xfId="8240"/>
    <cellStyle name="DataEntry 2 8 3 3 2" xfId="36567"/>
    <cellStyle name="DataEntry 2 8 3 4" xfId="8241"/>
    <cellStyle name="DataEntry 2 8 3 4 2" xfId="36568"/>
    <cellStyle name="DataEntry 2 8 3 5" xfId="8242"/>
    <cellStyle name="DataEntry 2 8 3 5 2" xfId="36569"/>
    <cellStyle name="DataEntry 2 8 3 6" xfId="8243"/>
    <cellStyle name="DataEntry 2 8 3 6 2" xfId="36570"/>
    <cellStyle name="DataEntry 2 8 3 7" xfId="8244"/>
    <cellStyle name="DataEntry 2 8 3 7 2" xfId="36571"/>
    <cellStyle name="DataEntry 2 8 3 8" xfId="8245"/>
    <cellStyle name="DataEntry 2 8 3 8 2" xfId="36572"/>
    <cellStyle name="DataEntry 2 8 3 9" xfId="8246"/>
    <cellStyle name="DataEntry 2 8 3 9 2" xfId="36573"/>
    <cellStyle name="DataEntry 2 8 4" xfId="8247"/>
    <cellStyle name="DataEntry 2 8 4 2" xfId="36574"/>
    <cellStyle name="DataEntry 2 8 5" xfId="8248"/>
    <cellStyle name="DataEntry 2 8 5 2" xfId="36575"/>
    <cellStyle name="DataEntry 2 8 6" xfId="8249"/>
    <cellStyle name="DataEntry 2 8 6 2" xfId="36576"/>
    <cellStyle name="DataEntry 2 8 7" xfId="8250"/>
    <cellStyle name="DataEntry 2 8 7 2" xfId="36577"/>
    <cellStyle name="DataEntry 2 8 8" xfId="8251"/>
    <cellStyle name="DataEntry 2 8 8 2" xfId="36578"/>
    <cellStyle name="DataEntry 2 8 9" xfId="8252"/>
    <cellStyle name="DataEntry 2 8 9 2" xfId="36579"/>
    <cellStyle name="DataEntry 2 9" xfId="1410"/>
    <cellStyle name="DataEntry 2 9 10" xfId="8253"/>
    <cellStyle name="DataEntry 2 9 10 2" xfId="36580"/>
    <cellStyle name="DataEntry 2 9 11" xfId="29741"/>
    <cellStyle name="DataEntry 2 9 2" xfId="8254"/>
    <cellStyle name="DataEntry 2 9 2 2" xfId="36581"/>
    <cellStyle name="DataEntry 2 9 3" xfId="8255"/>
    <cellStyle name="DataEntry 2 9 3 2" xfId="36582"/>
    <cellStyle name="DataEntry 2 9 4" xfId="8256"/>
    <cellStyle name="DataEntry 2 9 4 2" xfId="36583"/>
    <cellStyle name="DataEntry 2 9 5" xfId="8257"/>
    <cellStyle name="DataEntry 2 9 5 2" xfId="36584"/>
    <cellStyle name="DataEntry 2 9 6" xfId="8258"/>
    <cellStyle name="DataEntry 2 9 6 2" xfId="36585"/>
    <cellStyle name="DataEntry 2 9 7" xfId="8259"/>
    <cellStyle name="DataEntry 2 9 7 2" xfId="36586"/>
    <cellStyle name="DataEntry 2 9 8" xfId="8260"/>
    <cellStyle name="DataEntry 2 9 8 2" xfId="36587"/>
    <cellStyle name="DataEntry 2 9 9" xfId="8261"/>
    <cellStyle name="DataEntry 2 9 9 2" xfId="36588"/>
    <cellStyle name="DataEntry 20" xfId="1106"/>
    <cellStyle name="DataEntry 20 2" xfId="29437"/>
    <cellStyle name="DataEntry 21" xfId="1178"/>
    <cellStyle name="DataEntry 21 2" xfId="29509"/>
    <cellStyle name="DataEntry 22" xfId="1326"/>
    <cellStyle name="DataEntry 22 2" xfId="29657"/>
    <cellStyle name="DataEntry 23" xfId="1395"/>
    <cellStyle name="DataEntry 23 2" xfId="29726"/>
    <cellStyle name="DataEntry 24" xfId="1554"/>
    <cellStyle name="DataEntry 24 2" xfId="29884"/>
    <cellStyle name="DataEntry 25" xfId="325"/>
    <cellStyle name="DataEntry 25 2" xfId="28667"/>
    <cellStyle name="DataEntry 26" xfId="28520"/>
    <cellStyle name="DataEntry 27" xfId="56810"/>
    <cellStyle name="DataEntry 3" xfId="327"/>
    <cellStyle name="DataEntry 3 10" xfId="8262"/>
    <cellStyle name="DataEntry 3 10 10" xfId="8263"/>
    <cellStyle name="DataEntry 3 10 10 2" xfId="36590"/>
    <cellStyle name="DataEntry 3 10 11" xfId="36589"/>
    <cellStyle name="DataEntry 3 10 2" xfId="8264"/>
    <cellStyle name="DataEntry 3 10 2 2" xfId="36591"/>
    <cellStyle name="DataEntry 3 10 3" xfId="8265"/>
    <cellStyle name="DataEntry 3 10 3 2" xfId="36592"/>
    <cellStyle name="DataEntry 3 10 4" xfId="8266"/>
    <cellStyle name="DataEntry 3 10 4 2" xfId="36593"/>
    <cellStyle name="DataEntry 3 10 5" xfId="8267"/>
    <cellStyle name="DataEntry 3 10 5 2" xfId="36594"/>
    <cellStyle name="DataEntry 3 10 6" xfId="8268"/>
    <cellStyle name="DataEntry 3 10 6 2" xfId="36595"/>
    <cellStyle name="DataEntry 3 10 7" xfId="8269"/>
    <cellStyle name="DataEntry 3 10 7 2" xfId="36596"/>
    <cellStyle name="DataEntry 3 10 8" xfId="8270"/>
    <cellStyle name="DataEntry 3 10 8 2" xfId="36597"/>
    <cellStyle name="DataEntry 3 10 9" xfId="8271"/>
    <cellStyle name="DataEntry 3 10 9 2" xfId="36598"/>
    <cellStyle name="DataEntry 3 11" xfId="8272"/>
    <cellStyle name="DataEntry 3 11 2" xfId="36599"/>
    <cellStyle name="DataEntry 3 12" xfId="8273"/>
    <cellStyle name="DataEntry 3 12 2" xfId="36600"/>
    <cellStyle name="DataEntry 3 13" xfId="8274"/>
    <cellStyle name="DataEntry 3 13 2" xfId="36601"/>
    <cellStyle name="DataEntry 3 14" xfId="8275"/>
    <cellStyle name="DataEntry 3 14 2" xfId="36602"/>
    <cellStyle name="DataEntry 3 15" xfId="8276"/>
    <cellStyle name="DataEntry 3 15 2" xfId="36603"/>
    <cellStyle name="DataEntry 3 16" xfId="8277"/>
    <cellStyle name="DataEntry 3 16 2" xfId="36604"/>
    <cellStyle name="DataEntry 3 17" xfId="8278"/>
    <cellStyle name="DataEntry 3 17 2" xfId="36605"/>
    <cellStyle name="DataEntry 3 18" xfId="8279"/>
    <cellStyle name="DataEntry 3 18 2" xfId="36606"/>
    <cellStyle name="DataEntry 3 19" xfId="8280"/>
    <cellStyle name="DataEntry 3 19 2" xfId="36607"/>
    <cellStyle name="DataEntry 3 2" xfId="622"/>
    <cellStyle name="DataEntry 3 2 10" xfId="8281"/>
    <cellStyle name="DataEntry 3 2 10 2" xfId="36608"/>
    <cellStyle name="DataEntry 3 2 11" xfId="8282"/>
    <cellStyle name="DataEntry 3 2 11 2" xfId="36609"/>
    <cellStyle name="DataEntry 3 2 12" xfId="8283"/>
    <cellStyle name="DataEntry 3 2 12 2" xfId="36610"/>
    <cellStyle name="DataEntry 3 2 13" xfId="8284"/>
    <cellStyle name="DataEntry 3 2 13 2" xfId="36611"/>
    <cellStyle name="DataEntry 3 2 14" xfId="8285"/>
    <cellStyle name="DataEntry 3 2 14 2" xfId="36612"/>
    <cellStyle name="DataEntry 3 2 15" xfId="28953"/>
    <cellStyle name="DataEntry 3 2 2" xfId="641"/>
    <cellStyle name="DataEntry 3 2 2 10" xfId="8286"/>
    <cellStyle name="DataEntry 3 2 2 10 2" xfId="36613"/>
    <cellStyle name="DataEntry 3 2 2 11" xfId="28972"/>
    <cellStyle name="DataEntry 3 2 2 2" xfId="8287"/>
    <cellStyle name="DataEntry 3 2 2 2 10" xfId="8288"/>
    <cellStyle name="DataEntry 3 2 2 2 10 2" xfId="36615"/>
    <cellStyle name="DataEntry 3 2 2 2 11" xfId="36614"/>
    <cellStyle name="DataEntry 3 2 2 2 2" xfId="8289"/>
    <cellStyle name="DataEntry 3 2 2 2 2 2" xfId="36616"/>
    <cellStyle name="DataEntry 3 2 2 2 3" xfId="8290"/>
    <cellStyle name="DataEntry 3 2 2 2 3 2" xfId="36617"/>
    <cellStyle name="DataEntry 3 2 2 2 4" xfId="8291"/>
    <cellStyle name="DataEntry 3 2 2 2 4 2" xfId="36618"/>
    <cellStyle name="DataEntry 3 2 2 2 5" xfId="8292"/>
    <cellStyle name="DataEntry 3 2 2 2 5 2" xfId="36619"/>
    <cellStyle name="DataEntry 3 2 2 2 6" xfId="8293"/>
    <cellStyle name="DataEntry 3 2 2 2 6 2" xfId="36620"/>
    <cellStyle name="DataEntry 3 2 2 2 7" xfId="8294"/>
    <cellStyle name="DataEntry 3 2 2 2 7 2" xfId="36621"/>
    <cellStyle name="DataEntry 3 2 2 2 8" xfId="8295"/>
    <cellStyle name="DataEntry 3 2 2 2 8 2" xfId="36622"/>
    <cellStyle name="DataEntry 3 2 2 2 9" xfId="8296"/>
    <cellStyle name="DataEntry 3 2 2 2 9 2" xfId="36623"/>
    <cellStyle name="DataEntry 3 2 2 3" xfId="8297"/>
    <cellStyle name="DataEntry 3 2 2 3 10" xfId="8298"/>
    <cellStyle name="DataEntry 3 2 2 3 10 2" xfId="36625"/>
    <cellStyle name="DataEntry 3 2 2 3 11" xfId="36624"/>
    <cellStyle name="DataEntry 3 2 2 3 2" xfId="8299"/>
    <cellStyle name="DataEntry 3 2 2 3 2 2" xfId="36626"/>
    <cellStyle name="DataEntry 3 2 2 3 3" xfId="8300"/>
    <cellStyle name="DataEntry 3 2 2 3 3 2" xfId="36627"/>
    <cellStyle name="DataEntry 3 2 2 3 4" xfId="8301"/>
    <cellStyle name="DataEntry 3 2 2 3 4 2" xfId="36628"/>
    <cellStyle name="DataEntry 3 2 2 3 5" xfId="8302"/>
    <cellStyle name="DataEntry 3 2 2 3 5 2" xfId="36629"/>
    <cellStyle name="DataEntry 3 2 2 3 6" xfId="8303"/>
    <cellStyle name="DataEntry 3 2 2 3 6 2" xfId="36630"/>
    <cellStyle name="DataEntry 3 2 2 3 7" xfId="8304"/>
    <cellStyle name="DataEntry 3 2 2 3 7 2" xfId="36631"/>
    <cellStyle name="DataEntry 3 2 2 3 8" xfId="8305"/>
    <cellStyle name="DataEntry 3 2 2 3 8 2" xfId="36632"/>
    <cellStyle name="DataEntry 3 2 2 3 9" xfId="8306"/>
    <cellStyle name="DataEntry 3 2 2 3 9 2" xfId="36633"/>
    <cellStyle name="DataEntry 3 2 2 4" xfId="8307"/>
    <cellStyle name="DataEntry 3 2 2 4 2" xfId="36634"/>
    <cellStyle name="DataEntry 3 2 2 5" xfId="8308"/>
    <cellStyle name="DataEntry 3 2 2 5 2" xfId="36635"/>
    <cellStyle name="DataEntry 3 2 2 6" xfId="8309"/>
    <cellStyle name="DataEntry 3 2 2 6 2" xfId="36636"/>
    <cellStyle name="DataEntry 3 2 2 7" xfId="8310"/>
    <cellStyle name="DataEntry 3 2 2 7 2" xfId="36637"/>
    <cellStyle name="DataEntry 3 2 2 8" xfId="8311"/>
    <cellStyle name="DataEntry 3 2 2 8 2" xfId="36638"/>
    <cellStyle name="DataEntry 3 2 2 9" xfId="8312"/>
    <cellStyle name="DataEntry 3 2 2 9 2" xfId="36639"/>
    <cellStyle name="DataEntry 3 2 3" xfId="8313"/>
    <cellStyle name="DataEntry 3 2 3 10" xfId="8314"/>
    <cellStyle name="DataEntry 3 2 3 10 2" xfId="36641"/>
    <cellStyle name="DataEntry 3 2 3 11" xfId="36640"/>
    <cellStyle name="DataEntry 3 2 3 2" xfId="8315"/>
    <cellStyle name="DataEntry 3 2 3 2 10" xfId="8316"/>
    <cellStyle name="DataEntry 3 2 3 2 10 2" xfId="36643"/>
    <cellStyle name="DataEntry 3 2 3 2 11" xfId="36642"/>
    <cellStyle name="DataEntry 3 2 3 2 2" xfId="8317"/>
    <cellStyle name="DataEntry 3 2 3 2 2 2" xfId="36644"/>
    <cellStyle name="DataEntry 3 2 3 2 3" xfId="8318"/>
    <cellStyle name="DataEntry 3 2 3 2 3 2" xfId="36645"/>
    <cellStyle name="DataEntry 3 2 3 2 4" xfId="8319"/>
    <cellStyle name="DataEntry 3 2 3 2 4 2" xfId="36646"/>
    <cellStyle name="DataEntry 3 2 3 2 5" xfId="8320"/>
    <cellStyle name="DataEntry 3 2 3 2 5 2" xfId="36647"/>
    <cellStyle name="DataEntry 3 2 3 2 6" xfId="8321"/>
    <cellStyle name="DataEntry 3 2 3 2 6 2" xfId="36648"/>
    <cellStyle name="DataEntry 3 2 3 2 7" xfId="8322"/>
    <cellStyle name="DataEntry 3 2 3 2 7 2" xfId="36649"/>
    <cellStyle name="DataEntry 3 2 3 2 8" xfId="8323"/>
    <cellStyle name="DataEntry 3 2 3 2 8 2" xfId="36650"/>
    <cellStyle name="DataEntry 3 2 3 2 9" xfId="8324"/>
    <cellStyle name="DataEntry 3 2 3 2 9 2" xfId="36651"/>
    <cellStyle name="DataEntry 3 2 3 3" xfId="8325"/>
    <cellStyle name="DataEntry 3 2 3 3 10" xfId="8326"/>
    <cellStyle name="DataEntry 3 2 3 3 10 2" xfId="36653"/>
    <cellStyle name="DataEntry 3 2 3 3 11" xfId="36652"/>
    <cellStyle name="DataEntry 3 2 3 3 2" xfId="8327"/>
    <cellStyle name="DataEntry 3 2 3 3 2 2" xfId="36654"/>
    <cellStyle name="DataEntry 3 2 3 3 3" xfId="8328"/>
    <cellStyle name="DataEntry 3 2 3 3 3 2" xfId="36655"/>
    <cellStyle name="DataEntry 3 2 3 3 4" xfId="8329"/>
    <cellStyle name="DataEntry 3 2 3 3 4 2" xfId="36656"/>
    <cellStyle name="DataEntry 3 2 3 3 5" xfId="8330"/>
    <cellStyle name="DataEntry 3 2 3 3 5 2" xfId="36657"/>
    <cellStyle name="DataEntry 3 2 3 3 6" xfId="8331"/>
    <cellStyle name="DataEntry 3 2 3 3 6 2" xfId="36658"/>
    <cellStyle name="DataEntry 3 2 3 3 7" xfId="8332"/>
    <cellStyle name="DataEntry 3 2 3 3 7 2" xfId="36659"/>
    <cellStyle name="DataEntry 3 2 3 3 8" xfId="8333"/>
    <cellStyle name="DataEntry 3 2 3 3 8 2" xfId="36660"/>
    <cellStyle name="DataEntry 3 2 3 3 9" xfId="8334"/>
    <cellStyle name="DataEntry 3 2 3 3 9 2" xfId="36661"/>
    <cellStyle name="DataEntry 3 2 3 4" xfId="8335"/>
    <cellStyle name="DataEntry 3 2 3 4 2" xfId="36662"/>
    <cellStyle name="DataEntry 3 2 3 5" xfId="8336"/>
    <cellStyle name="DataEntry 3 2 3 5 2" xfId="36663"/>
    <cellStyle name="DataEntry 3 2 3 6" xfId="8337"/>
    <cellStyle name="DataEntry 3 2 3 6 2" xfId="36664"/>
    <cellStyle name="DataEntry 3 2 3 7" xfId="8338"/>
    <cellStyle name="DataEntry 3 2 3 7 2" xfId="36665"/>
    <cellStyle name="DataEntry 3 2 3 8" xfId="8339"/>
    <cellStyle name="DataEntry 3 2 3 8 2" xfId="36666"/>
    <cellStyle name="DataEntry 3 2 3 9" xfId="8340"/>
    <cellStyle name="DataEntry 3 2 3 9 2" xfId="36667"/>
    <cellStyle name="DataEntry 3 2 4" xfId="8341"/>
    <cellStyle name="DataEntry 3 2 4 10" xfId="8342"/>
    <cellStyle name="DataEntry 3 2 4 10 2" xfId="36669"/>
    <cellStyle name="DataEntry 3 2 4 11" xfId="36668"/>
    <cellStyle name="DataEntry 3 2 4 2" xfId="8343"/>
    <cellStyle name="DataEntry 3 2 4 2 2" xfId="36670"/>
    <cellStyle name="DataEntry 3 2 4 3" xfId="8344"/>
    <cellStyle name="DataEntry 3 2 4 3 2" xfId="36671"/>
    <cellStyle name="DataEntry 3 2 4 4" xfId="8345"/>
    <cellStyle name="DataEntry 3 2 4 4 2" xfId="36672"/>
    <cellStyle name="DataEntry 3 2 4 5" xfId="8346"/>
    <cellStyle name="DataEntry 3 2 4 5 2" xfId="36673"/>
    <cellStyle name="DataEntry 3 2 4 6" xfId="8347"/>
    <cellStyle name="DataEntry 3 2 4 6 2" xfId="36674"/>
    <cellStyle name="DataEntry 3 2 4 7" xfId="8348"/>
    <cellStyle name="DataEntry 3 2 4 7 2" xfId="36675"/>
    <cellStyle name="DataEntry 3 2 4 8" xfId="8349"/>
    <cellStyle name="DataEntry 3 2 4 8 2" xfId="36676"/>
    <cellStyle name="DataEntry 3 2 4 9" xfId="8350"/>
    <cellStyle name="DataEntry 3 2 4 9 2" xfId="36677"/>
    <cellStyle name="DataEntry 3 2 5" xfId="8351"/>
    <cellStyle name="DataEntry 3 2 5 10" xfId="8352"/>
    <cellStyle name="DataEntry 3 2 5 10 2" xfId="36679"/>
    <cellStyle name="DataEntry 3 2 5 11" xfId="36678"/>
    <cellStyle name="DataEntry 3 2 5 2" xfId="8353"/>
    <cellStyle name="DataEntry 3 2 5 2 2" xfId="36680"/>
    <cellStyle name="DataEntry 3 2 5 3" xfId="8354"/>
    <cellStyle name="DataEntry 3 2 5 3 2" xfId="36681"/>
    <cellStyle name="DataEntry 3 2 5 4" xfId="8355"/>
    <cellStyle name="DataEntry 3 2 5 4 2" xfId="36682"/>
    <cellStyle name="DataEntry 3 2 5 5" xfId="8356"/>
    <cellStyle name="DataEntry 3 2 5 5 2" xfId="36683"/>
    <cellStyle name="DataEntry 3 2 5 6" xfId="8357"/>
    <cellStyle name="DataEntry 3 2 5 6 2" xfId="36684"/>
    <cellStyle name="DataEntry 3 2 5 7" xfId="8358"/>
    <cellStyle name="DataEntry 3 2 5 7 2" xfId="36685"/>
    <cellStyle name="DataEntry 3 2 5 8" xfId="8359"/>
    <cellStyle name="DataEntry 3 2 5 8 2" xfId="36686"/>
    <cellStyle name="DataEntry 3 2 5 9" xfId="8360"/>
    <cellStyle name="DataEntry 3 2 5 9 2" xfId="36687"/>
    <cellStyle name="DataEntry 3 2 6" xfId="8361"/>
    <cellStyle name="DataEntry 3 2 6 2" xfId="36688"/>
    <cellStyle name="DataEntry 3 2 7" xfId="8362"/>
    <cellStyle name="DataEntry 3 2 7 2" xfId="36689"/>
    <cellStyle name="DataEntry 3 2 8" xfId="8363"/>
    <cellStyle name="DataEntry 3 2 8 2" xfId="36690"/>
    <cellStyle name="DataEntry 3 2 9" xfId="8364"/>
    <cellStyle name="DataEntry 3 2 9 2" xfId="36691"/>
    <cellStyle name="DataEntry 3 20" xfId="28669"/>
    <cellStyle name="DataEntry 3 3" xfId="472"/>
    <cellStyle name="DataEntry 3 3 10" xfId="8365"/>
    <cellStyle name="DataEntry 3 3 10 2" xfId="36692"/>
    <cellStyle name="DataEntry 3 3 11" xfId="8366"/>
    <cellStyle name="DataEntry 3 3 11 2" xfId="36693"/>
    <cellStyle name="DataEntry 3 3 12" xfId="8367"/>
    <cellStyle name="DataEntry 3 3 12 2" xfId="36694"/>
    <cellStyle name="DataEntry 3 3 13" xfId="8368"/>
    <cellStyle name="DataEntry 3 3 13 2" xfId="36695"/>
    <cellStyle name="DataEntry 3 3 14" xfId="8369"/>
    <cellStyle name="DataEntry 3 3 14 2" xfId="36696"/>
    <cellStyle name="DataEntry 3 3 15" xfId="28812"/>
    <cellStyle name="DataEntry 3 3 2" xfId="8370"/>
    <cellStyle name="DataEntry 3 3 2 10" xfId="8371"/>
    <cellStyle name="DataEntry 3 3 2 10 2" xfId="36698"/>
    <cellStyle name="DataEntry 3 3 2 11" xfId="36697"/>
    <cellStyle name="DataEntry 3 3 2 2" xfId="8372"/>
    <cellStyle name="DataEntry 3 3 2 2 10" xfId="8373"/>
    <cellStyle name="DataEntry 3 3 2 2 10 2" xfId="36700"/>
    <cellStyle name="DataEntry 3 3 2 2 11" xfId="36699"/>
    <cellStyle name="DataEntry 3 3 2 2 2" xfId="8374"/>
    <cellStyle name="DataEntry 3 3 2 2 2 2" xfId="36701"/>
    <cellStyle name="DataEntry 3 3 2 2 3" xfId="8375"/>
    <cellStyle name="DataEntry 3 3 2 2 3 2" xfId="36702"/>
    <cellStyle name="DataEntry 3 3 2 2 4" xfId="8376"/>
    <cellStyle name="DataEntry 3 3 2 2 4 2" xfId="36703"/>
    <cellStyle name="DataEntry 3 3 2 2 5" xfId="8377"/>
    <cellStyle name="DataEntry 3 3 2 2 5 2" xfId="36704"/>
    <cellStyle name="DataEntry 3 3 2 2 6" xfId="8378"/>
    <cellStyle name="DataEntry 3 3 2 2 6 2" xfId="36705"/>
    <cellStyle name="DataEntry 3 3 2 2 7" xfId="8379"/>
    <cellStyle name="DataEntry 3 3 2 2 7 2" xfId="36706"/>
    <cellStyle name="DataEntry 3 3 2 2 8" xfId="8380"/>
    <cellStyle name="DataEntry 3 3 2 2 8 2" xfId="36707"/>
    <cellStyle name="DataEntry 3 3 2 2 9" xfId="8381"/>
    <cellStyle name="DataEntry 3 3 2 2 9 2" xfId="36708"/>
    <cellStyle name="DataEntry 3 3 2 3" xfId="8382"/>
    <cellStyle name="DataEntry 3 3 2 3 10" xfId="8383"/>
    <cellStyle name="DataEntry 3 3 2 3 10 2" xfId="36710"/>
    <cellStyle name="DataEntry 3 3 2 3 11" xfId="36709"/>
    <cellStyle name="DataEntry 3 3 2 3 2" xfId="8384"/>
    <cellStyle name="DataEntry 3 3 2 3 2 2" xfId="36711"/>
    <cellStyle name="DataEntry 3 3 2 3 3" xfId="8385"/>
    <cellStyle name="DataEntry 3 3 2 3 3 2" xfId="36712"/>
    <cellStyle name="DataEntry 3 3 2 3 4" xfId="8386"/>
    <cellStyle name="DataEntry 3 3 2 3 4 2" xfId="36713"/>
    <cellStyle name="DataEntry 3 3 2 3 5" xfId="8387"/>
    <cellStyle name="DataEntry 3 3 2 3 5 2" xfId="36714"/>
    <cellStyle name="DataEntry 3 3 2 3 6" xfId="8388"/>
    <cellStyle name="DataEntry 3 3 2 3 6 2" xfId="36715"/>
    <cellStyle name="DataEntry 3 3 2 3 7" xfId="8389"/>
    <cellStyle name="DataEntry 3 3 2 3 7 2" xfId="36716"/>
    <cellStyle name="DataEntry 3 3 2 3 8" xfId="8390"/>
    <cellStyle name="DataEntry 3 3 2 3 8 2" xfId="36717"/>
    <cellStyle name="DataEntry 3 3 2 3 9" xfId="8391"/>
    <cellStyle name="DataEntry 3 3 2 3 9 2" xfId="36718"/>
    <cellStyle name="DataEntry 3 3 2 4" xfId="8392"/>
    <cellStyle name="DataEntry 3 3 2 4 2" xfId="36719"/>
    <cellStyle name="DataEntry 3 3 2 5" xfId="8393"/>
    <cellStyle name="DataEntry 3 3 2 5 2" xfId="36720"/>
    <cellStyle name="DataEntry 3 3 2 6" xfId="8394"/>
    <cellStyle name="DataEntry 3 3 2 6 2" xfId="36721"/>
    <cellStyle name="DataEntry 3 3 2 7" xfId="8395"/>
    <cellStyle name="DataEntry 3 3 2 7 2" xfId="36722"/>
    <cellStyle name="DataEntry 3 3 2 8" xfId="8396"/>
    <cellStyle name="DataEntry 3 3 2 8 2" xfId="36723"/>
    <cellStyle name="DataEntry 3 3 2 9" xfId="8397"/>
    <cellStyle name="DataEntry 3 3 2 9 2" xfId="36724"/>
    <cellStyle name="DataEntry 3 3 3" xfId="8398"/>
    <cellStyle name="DataEntry 3 3 3 10" xfId="8399"/>
    <cellStyle name="DataEntry 3 3 3 10 2" xfId="36726"/>
    <cellStyle name="DataEntry 3 3 3 11" xfId="36725"/>
    <cellStyle name="DataEntry 3 3 3 2" xfId="8400"/>
    <cellStyle name="DataEntry 3 3 3 2 10" xfId="8401"/>
    <cellStyle name="DataEntry 3 3 3 2 10 2" xfId="36728"/>
    <cellStyle name="DataEntry 3 3 3 2 11" xfId="36727"/>
    <cellStyle name="DataEntry 3 3 3 2 2" xfId="8402"/>
    <cellStyle name="DataEntry 3 3 3 2 2 2" xfId="36729"/>
    <cellStyle name="DataEntry 3 3 3 2 3" xfId="8403"/>
    <cellStyle name="DataEntry 3 3 3 2 3 2" xfId="36730"/>
    <cellStyle name="DataEntry 3 3 3 2 4" xfId="8404"/>
    <cellStyle name="DataEntry 3 3 3 2 4 2" xfId="36731"/>
    <cellStyle name="DataEntry 3 3 3 2 5" xfId="8405"/>
    <cellStyle name="DataEntry 3 3 3 2 5 2" xfId="36732"/>
    <cellStyle name="DataEntry 3 3 3 2 6" xfId="8406"/>
    <cellStyle name="DataEntry 3 3 3 2 6 2" xfId="36733"/>
    <cellStyle name="DataEntry 3 3 3 2 7" xfId="8407"/>
    <cellStyle name="DataEntry 3 3 3 2 7 2" xfId="36734"/>
    <cellStyle name="DataEntry 3 3 3 2 8" xfId="8408"/>
    <cellStyle name="DataEntry 3 3 3 2 8 2" xfId="36735"/>
    <cellStyle name="DataEntry 3 3 3 2 9" xfId="8409"/>
    <cellStyle name="DataEntry 3 3 3 2 9 2" xfId="36736"/>
    <cellStyle name="DataEntry 3 3 3 3" xfId="8410"/>
    <cellStyle name="DataEntry 3 3 3 3 10" xfId="8411"/>
    <cellStyle name="DataEntry 3 3 3 3 10 2" xfId="36738"/>
    <cellStyle name="DataEntry 3 3 3 3 11" xfId="36737"/>
    <cellStyle name="DataEntry 3 3 3 3 2" xfId="8412"/>
    <cellStyle name="DataEntry 3 3 3 3 2 2" xfId="36739"/>
    <cellStyle name="DataEntry 3 3 3 3 3" xfId="8413"/>
    <cellStyle name="DataEntry 3 3 3 3 3 2" xfId="36740"/>
    <cellStyle name="DataEntry 3 3 3 3 4" xfId="8414"/>
    <cellStyle name="DataEntry 3 3 3 3 4 2" xfId="36741"/>
    <cellStyle name="DataEntry 3 3 3 3 5" xfId="8415"/>
    <cellStyle name="DataEntry 3 3 3 3 5 2" xfId="36742"/>
    <cellStyle name="DataEntry 3 3 3 3 6" xfId="8416"/>
    <cellStyle name="DataEntry 3 3 3 3 6 2" xfId="36743"/>
    <cellStyle name="DataEntry 3 3 3 3 7" xfId="8417"/>
    <cellStyle name="DataEntry 3 3 3 3 7 2" xfId="36744"/>
    <cellStyle name="DataEntry 3 3 3 3 8" xfId="8418"/>
    <cellStyle name="DataEntry 3 3 3 3 8 2" xfId="36745"/>
    <cellStyle name="DataEntry 3 3 3 3 9" xfId="8419"/>
    <cellStyle name="DataEntry 3 3 3 3 9 2" xfId="36746"/>
    <cellStyle name="DataEntry 3 3 3 4" xfId="8420"/>
    <cellStyle name="DataEntry 3 3 3 4 2" xfId="36747"/>
    <cellStyle name="DataEntry 3 3 3 5" xfId="8421"/>
    <cellStyle name="DataEntry 3 3 3 5 2" xfId="36748"/>
    <cellStyle name="DataEntry 3 3 3 6" xfId="8422"/>
    <cellStyle name="DataEntry 3 3 3 6 2" xfId="36749"/>
    <cellStyle name="DataEntry 3 3 3 7" xfId="8423"/>
    <cellStyle name="DataEntry 3 3 3 7 2" xfId="36750"/>
    <cellStyle name="DataEntry 3 3 3 8" xfId="8424"/>
    <cellStyle name="DataEntry 3 3 3 8 2" xfId="36751"/>
    <cellStyle name="DataEntry 3 3 3 9" xfId="8425"/>
    <cellStyle name="DataEntry 3 3 3 9 2" xfId="36752"/>
    <cellStyle name="DataEntry 3 3 4" xfId="8426"/>
    <cellStyle name="DataEntry 3 3 4 10" xfId="8427"/>
    <cellStyle name="DataEntry 3 3 4 10 2" xfId="36754"/>
    <cellStyle name="DataEntry 3 3 4 11" xfId="36753"/>
    <cellStyle name="DataEntry 3 3 4 2" xfId="8428"/>
    <cellStyle name="DataEntry 3 3 4 2 2" xfId="36755"/>
    <cellStyle name="DataEntry 3 3 4 3" xfId="8429"/>
    <cellStyle name="DataEntry 3 3 4 3 2" xfId="36756"/>
    <cellStyle name="DataEntry 3 3 4 4" xfId="8430"/>
    <cellStyle name="DataEntry 3 3 4 4 2" xfId="36757"/>
    <cellStyle name="DataEntry 3 3 4 5" xfId="8431"/>
    <cellStyle name="DataEntry 3 3 4 5 2" xfId="36758"/>
    <cellStyle name="DataEntry 3 3 4 6" xfId="8432"/>
    <cellStyle name="DataEntry 3 3 4 6 2" xfId="36759"/>
    <cellStyle name="DataEntry 3 3 4 7" xfId="8433"/>
    <cellStyle name="DataEntry 3 3 4 7 2" xfId="36760"/>
    <cellStyle name="DataEntry 3 3 4 8" xfId="8434"/>
    <cellStyle name="DataEntry 3 3 4 8 2" xfId="36761"/>
    <cellStyle name="DataEntry 3 3 4 9" xfId="8435"/>
    <cellStyle name="DataEntry 3 3 4 9 2" xfId="36762"/>
    <cellStyle name="DataEntry 3 3 5" xfId="8436"/>
    <cellStyle name="DataEntry 3 3 5 10" xfId="8437"/>
    <cellStyle name="DataEntry 3 3 5 10 2" xfId="36764"/>
    <cellStyle name="DataEntry 3 3 5 11" xfId="36763"/>
    <cellStyle name="DataEntry 3 3 5 2" xfId="8438"/>
    <cellStyle name="DataEntry 3 3 5 2 2" xfId="36765"/>
    <cellStyle name="DataEntry 3 3 5 3" xfId="8439"/>
    <cellStyle name="DataEntry 3 3 5 3 2" xfId="36766"/>
    <cellStyle name="DataEntry 3 3 5 4" xfId="8440"/>
    <cellStyle name="DataEntry 3 3 5 4 2" xfId="36767"/>
    <cellStyle name="DataEntry 3 3 5 5" xfId="8441"/>
    <cellStyle name="DataEntry 3 3 5 5 2" xfId="36768"/>
    <cellStyle name="DataEntry 3 3 5 6" xfId="8442"/>
    <cellStyle name="DataEntry 3 3 5 6 2" xfId="36769"/>
    <cellStyle name="DataEntry 3 3 5 7" xfId="8443"/>
    <cellStyle name="DataEntry 3 3 5 7 2" xfId="36770"/>
    <cellStyle name="DataEntry 3 3 5 8" xfId="8444"/>
    <cellStyle name="DataEntry 3 3 5 8 2" xfId="36771"/>
    <cellStyle name="DataEntry 3 3 5 9" xfId="8445"/>
    <cellStyle name="DataEntry 3 3 5 9 2" xfId="36772"/>
    <cellStyle name="DataEntry 3 3 6" xfId="8446"/>
    <cellStyle name="DataEntry 3 3 6 2" xfId="36773"/>
    <cellStyle name="DataEntry 3 3 7" xfId="8447"/>
    <cellStyle name="DataEntry 3 3 7 2" xfId="36774"/>
    <cellStyle name="DataEntry 3 3 8" xfId="8448"/>
    <cellStyle name="DataEntry 3 3 8 2" xfId="36775"/>
    <cellStyle name="DataEntry 3 3 9" xfId="8449"/>
    <cellStyle name="DataEntry 3 3 9 2" xfId="36776"/>
    <cellStyle name="DataEntry 3 4" xfId="451"/>
    <cellStyle name="DataEntry 3 4 10" xfId="8450"/>
    <cellStyle name="DataEntry 3 4 10 2" xfId="36777"/>
    <cellStyle name="DataEntry 3 4 11" xfId="8451"/>
    <cellStyle name="DataEntry 3 4 11 2" xfId="36778"/>
    <cellStyle name="DataEntry 3 4 12" xfId="8452"/>
    <cellStyle name="DataEntry 3 4 12 2" xfId="36779"/>
    <cellStyle name="DataEntry 3 4 13" xfId="8453"/>
    <cellStyle name="DataEntry 3 4 13 2" xfId="36780"/>
    <cellStyle name="DataEntry 3 4 14" xfId="8454"/>
    <cellStyle name="DataEntry 3 4 14 2" xfId="36781"/>
    <cellStyle name="DataEntry 3 4 15" xfId="28792"/>
    <cellStyle name="DataEntry 3 4 2" xfId="8455"/>
    <cellStyle name="DataEntry 3 4 2 10" xfId="8456"/>
    <cellStyle name="DataEntry 3 4 2 10 2" xfId="36783"/>
    <cellStyle name="DataEntry 3 4 2 11" xfId="36782"/>
    <cellStyle name="DataEntry 3 4 2 2" xfId="8457"/>
    <cellStyle name="DataEntry 3 4 2 2 10" xfId="8458"/>
    <cellStyle name="DataEntry 3 4 2 2 10 2" xfId="36785"/>
    <cellStyle name="DataEntry 3 4 2 2 11" xfId="36784"/>
    <cellStyle name="DataEntry 3 4 2 2 2" xfId="8459"/>
    <cellStyle name="DataEntry 3 4 2 2 2 2" xfId="36786"/>
    <cellStyle name="DataEntry 3 4 2 2 3" xfId="8460"/>
    <cellStyle name="DataEntry 3 4 2 2 3 2" xfId="36787"/>
    <cellStyle name="DataEntry 3 4 2 2 4" xfId="8461"/>
    <cellStyle name="DataEntry 3 4 2 2 4 2" xfId="36788"/>
    <cellStyle name="DataEntry 3 4 2 2 5" xfId="8462"/>
    <cellStyle name="DataEntry 3 4 2 2 5 2" xfId="36789"/>
    <cellStyle name="DataEntry 3 4 2 2 6" xfId="8463"/>
    <cellStyle name="DataEntry 3 4 2 2 6 2" xfId="36790"/>
    <cellStyle name="DataEntry 3 4 2 2 7" xfId="8464"/>
    <cellStyle name="DataEntry 3 4 2 2 7 2" xfId="36791"/>
    <cellStyle name="DataEntry 3 4 2 2 8" xfId="8465"/>
    <cellStyle name="DataEntry 3 4 2 2 8 2" xfId="36792"/>
    <cellStyle name="DataEntry 3 4 2 2 9" xfId="8466"/>
    <cellStyle name="DataEntry 3 4 2 2 9 2" xfId="36793"/>
    <cellStyle name="DataEntry 3 4 2 3" xfId="8467"/>
    <cellStyle name="DataEntry 3 4 2 3 10" xfId="8468"/>
    <cellStyle name="DataEntry 3 4 2 3 10 2" xfId="36795"/>
    <cellStyle name="DataEntry 3 4 2 3 11" xfId="36794"/>
    <cellStyle name="DataEntry 3 4 2 3 2" xfId="8469"/>
    <cellStyle name="DataEntry 3 4 2 3 2 2" xfId="36796"/>
    <cellStyle name="DataEntry 3 4 2 3 3" xfId="8470"/>
    <cellStyle name="DataEntry 3 4 2 3 3 2" xfId="36797"/>
    <cellStyle name="DataEntry 3 4 2 3 4" xfId="8471"/>
    <cellStyle name="DataEntry 3 4 2 3 4 2" xfId="36798"/>
    <cellStyle name="DataEntry 3 4 2 3 5" xfId="8472"/>
    <cellStyle name="DataEntry 3 4 2 3 5 2" xfId="36799"/>
    <cellStyle name="DataEntry 3 4 2 3 6" xfId="8473"/>
    <cellStyle name="DataEntry 3 4 2 3 6 2" xfId="36800"/>
    <cellStyle name="DataEntry 3 4 2 3 7" xfId="8474"/>
    <cellStyle name="DataEntry 3 4 2 3 7 2" xfId="36801"/>
    <cellStyle name="DataEntry 3 4 2 3 8" xfId="8475"/>
    <cellStyle name="DataEntry 3 4 2 3 8 2" xfId="36802"/>
    <cellStyle name="DataEntry 3 4 2 3 9" xfId="8476"/>
    <cellStyle name="DataEntry 3 4 2 3 9 2" xfId="36803"/>
    <cellStyle name="DataEntry 3 4 2 4" xfId="8477"/>
    <cellStyle name="DataEntry 3 4 2 4 2" xfId="36804"/>
    <cellStyle name="DataEntry 3 4 2 5" xfId="8478"/>
    <cellStyle name="DataEntry 3 4 2 5 2" xfId="36805"/>
    <cellStyle name="DataEntry 3 4 2 6" xfId="8479"/>
    <cellStyle name="DataEntry 3 4 2 6 2" xfId="36806"/>
    <cellStyle name="DataEntry 3 4 2 7" xfId="8480"/>
    <cellStyle name="DataEntry 3 4 2 7 2" xfId="36807"/>
    <cellStyle name="DataEntry 3 4 2 8" xfId="8481"/>
    <cellStyle name="DataEntry 3 4 2 8 2" xfId="36808"/>
    <cellStyle name="DataEntry 3 4 2 9" xfId="8482"/>
    <cellStyle name="DataEntry 3 4 2 9 2" xfId="36809"/>
    <cellStyle name="DataEntry 3 4 3" xfId="8483"/>
    <cellStyle name="DataEntry 3 4 3 10" xfId="8484"/>
    <cellStyle name="DataEntry 3 4 3 10 2" xfId="36811"/>
    <cellStyle name="DataEntry 3 4 3 11" xfId="36810"/>
    <cellStyle name="DataEntry 3 4 3 2" xfId="8485"/>
    <cellStyle name="DataEntry 3 4 3 2 10" xfId="8486"/>
    <cellStyle name="DataEntry 3 4 3 2 10 2" xfId="36813"/>
    <cellStyle name="DataEntry 3 4 3 2 11" xfId="36812"/>
    <cellStyle name="DataEntry 3 4 3 2 2" xfId="8487"/>
    <cellStyle name="DataEntry 3 4 3 2 2 2" xfId="36814"/>
    <cellStyle name="DataEntry 3 4 3 2 3" xfId="8488"/>
    <cellStyle name="DataEntry 3 4 3 2 3 2" xfId="36815"/>
    <cellStyle name="DataEntry 3 4 3 2 4" xfId="8489"/>
    <cellStyle name="DataEntry 3 4 3 2 4 2" xfId="36816"/>
    <cellStyle name="DataEntry 3 4 3 2 5" xfId="8490"/>
    <cellStyle name="DataEntry 3 4 3 2 5 2" xfId="36817"/>
    <cellStyle name="DataEntry 3 4 3 2 6" xfId="8491"/>
    <cellStyle name="DataEntry 3 4 3 2 6 2" xfId="36818"/>
    <cellStyle name="DataEntry 3 4 3 2 7" xfId="8492"/>
    <cellStyle name="DataEntry 3 4 3 2 7 2" xfId="36819"/>
    <cellStyle name="DataEntry 3 4 3 2 8" xfId="8493"/>
    <cellStyle name="DataEntry 3 4 3 2 8 2" xfId="36820"/>
    <cellStyle name="DataEntry 3 4 3 2 9" xfId="8494"/>
    <cellStyle name="DataEntry 3 4 3 2 9 2" xfId="36821"/>
    <cellStyle name="DataEntry 3 4 3 3" xfId="8495"/>
    <cellStyle name="DataEntry 3 4 3 3 10" xfId="8496"/>
    <cellStyle name="DataEntry 3 4 3 3 10 2" xfId="36823"/>
    <cellStyle name="DataEntry 3 4 3 3 11" xfId="36822"/>
    <cellStyle name="DataEntry 3 4 3 3 2" xfId="8497"/>
    <cellStyle name="DataEntry 3 4 3 3 2 2" xfId="36824"/>
    <cellStyle name="DataEntry 3 4 3 3 3" xfId="8498"/>
    <cellStyle name="DataEntry 3 4 3 3 3 2" xfId="36825"/>
    <cellStyle name="DataEntry 3 4 3 3 4" xfId="8499"/>
    <cellStyle name="DataEntry 3 4 3 3 4 2" xfId="36826"/>
    <cellStyle name="DataEntry 3 4 3 3 5" xfId="8500"/>
    <cellStyle name="DataEntry 3 4 3 3 5 2" xfId="36827"/>
    <cellStyle name="DataEntry 3 4 3 3 6" xfId="8501"/>
    <cellStyle name="DataEntry 3 4 3 3 6 2" xfId="36828"/>
    <cellStyle name="DataEntry 3 4 3 3 7" xfId="8502"/>
    <cellStyle name="DataEntry 3 4 3 3 7 2" xfId="36829"/>
    <cellStyle name="DataEntry 3 4 3 3 8" xfId="8503"/>
    <cellStyle name="DataEntry 3 4 3 3 8 2" xfId="36830"/>
    <cellStyle name="DataEntry 3 4 3 3 9" xfId="8504"/>
    <cellStyle name="DataEntry 3 4 3 3 9 2" xfId="36831"/>
    <cellStyle name="DataEntry 3 4 3 4" xfId="8505"/>
    <cellStyle name="DataEntry 3 4 3 4 2" xfId="36832"/>
    <cellStyle name="DataEntry 3 4 3 5" xfId="8506"/>
    <cellStyle name="DataEntry 3 4 3 5 2" xfId="36833"/>
    <cellStyle name="DataEntry 3 4 3 6" xfId="8507"/>
    <cellStyle name="DataEntry 3 4 3 6 2" xfId="36834"/>
    <cellStyle name="DataEntry 3 4 3 7" xfId="8508"/>
    <cellStyle name="DataEntry 3 4 3 7 2" xfId="36835"/>
    <cellStyle name="DataEntry 3 4 3 8" xfId="8509"/>
    <cellStyle name="DataEntry 3 4 3 8 2" xfId="36836"/>
    <cellStyle name="DataEntry 3 4 3 9" xfId="8510"/>
    <cellStyle name="DataEntry 3 4 3 9 2" xfId="36837"/>
    <cellStyle name="DataEntry 3 4 4" xfId="8511"/>
    <cellStyle name="DataEntry 3 4 4 10" xfId="8512"/>
    <cellStyle name="DataEntry 3 4 4 10 2" xfId="36839"/>
    <cellStyle name="DataEntry 3 4 4 11" xfId="36838"/>
    <cellStyle name="DataEntry 3 4 4 2" xfId="8513"/>
    <cellStyle name="DataEntry 3 4 4 2 2" xfId="36840"/>
    <cellStyle name="DataEntry 3 4 4 3" xfId="8514"/>
    <cellStyle name="DataEntry 3 4 4 3 2" xfId="36841"/>
    <cellStyle name="DataEntry 3 4 4 4" xfId="8515"/>
    <cellStyle name="DataEntry 3 4 4 4 2" xfId="36842"/>
    <cellStyle name="DataEntry 3 4 4 5" xfId="8516"/>
    <cellStyle name="DataEntry 3 4 4 5 2" xfId="36843"/>
    <cellStyle name="DataEntry 3 4 4 6" xfId="8517"/>
    <cellStyle name="DataEntry 3 4 4 6 2" xfId="36844"/>
    <cellStyle name="DataEntry 3 4 4 7" xfId="8518"/>
    <cellStyle name="DataEntry 3 4 4 7 2" xfId="36845"/>
    <cellStyle name="DataEntry 3 4 4 8" xfId="8519"/>
    <cellStyle name="DataEntry 3 4 4 8 2" xfId="36846"/>
    <cellStyle name="DataEntry 3 4 4 9" xfId="8520"/>
    <cellStyle name="DataEntry 3 4 4 9 2" xfId="36847"/>
    <cellStyle name="DataEntry 3 4 5" xfId="8521"/>
    <cellStyle name="DataEntry 3 4 5 10" xfId="8522"/>
    <cellStyle name="DataEntry 3 4 5 10 2" xfId="36849"/>
    <cellStyle name="DataEntry 3 4 5 11" xfId="36848"/>
    <cellStyle name="DataEntry 3 4 5 2" xfId="8523"/>
    <cellStyle name="DataEntry 3 4 5 2 2" xfId="36850"/>
    <cellStyle name="DataEntry 3 4 5 3" xfId="8524"/>
    <cellStyle name="DataEntry 3 4 5 3 2" xfId="36851"/>
    <cellStyle name="DataEntry 3 4 5 4" xfId="8525"/>
    <cellStyle name="DataEntry 3 4 5 4 2" xfId="36852"/>
    <cellStyle name="DataEntry 3 4 5 5" xfId="8526"/>
    <cellStyle name="DataEntry 3 4 5 5 2" xfId="36853"/>
    <cellStyle name="DataEntry 3 4 5 6" xfId="8527"/>
    <cellStyle name="DataEntry 3 4 5 6 2" xfId="36854"/>
    <cellStyle name="DataEntry 3 4 5 7" xfId="8528"/>
    <cellStyle name="DataEntry 3 4 5 7 2" xfId="36855"/>
    <cellStyle name="DataEntry 3 4 5 8" xfId="8529"/>
    <cellStyle name="DataEntry 3 4 5 8 2" xfId="36856"/>
    <cellStyle name="DataEntry 3 4 5 9" xfId="8530"/>
    <cellStyle name="DataEntry 3 4 5 9 2" xfId="36857"/>
    <cellStyle name="DataEntry 3 4 6" xfId="8531"/>
    <cellStyle name="DataEntry 3 4 6 2" xfId="36858"/>
    <cellStyle name="DataEntry 3 4 7" xfId="8532"/>
    <cellStyle name="DataEntry 3 4 7 2" xfId="36859"/>
    <cellStyle name="DataEntry 3 4 8" xfId="8533"/>
    <cellStyle name="DataEntry 3 4 8 2" xfId="36860"/>
    <cellStyle name="DataEntry 3 4 9" xfId="8534"/>
    <cellStyle name="DataEntry 3 4 9 2" xfId="36861"/>
    <cellStyle name="DataEntry 3 5" xfId="862"/>
    <cellStyle name="DataEntry 3 5 10" xfId="8535"/>
    <cellStyle name="DataEntry 3 5 10 2" xfId="36862"/>
    <cellStyle name="DataEntry 3 5 11" xfId="8536"/>
    <cellStyle name="DataEntry 3 5 11 2" xfId="36863"/>
    <cellStyle name="DataEntry 3 5 12" xfId="8537"/>
    <cellStyle name="DataEntry 3 5 12 2" xfId="36864"/>
    <cellStyle name="DataEntry 3 5 13" xfId="8538"/>
    <cellStyle name="DataEntry 3 5 13 2" xfId="36865"/>
    <cellStyle name="DataEntry 3 5 14" xfId="8539"/>
    <cellStyle name="DataEntry 3 5 14 2" xfId="36866"/>
    <cellStyle name="DataEntry 3 5 15" xfId="29193"/>
    <cellStyle name="DataEntry 3 5 2" xfId="8540"/>
    <cellStyle name="DataEntry 3 5 2 10" xfId="8541"/>
    <cellStyle name="DataEntry 3 5 2 10 2" xfId="36868"/>
    <cellStyle name="DataEntry 3 5 2 11" xfId="36867"/>
    <cellStyle name="DataEntry 3 5 2 2" xfId="8542"/>
    <cellStyle name="DataEntry 3 5 2 2 10" xfId="8543"/>
    <cellStyle name="DataEntry 3 5 2 2 10 2" xfId="36870"/>
    <cellStyle name="DataEntry 3 5 2 2 11" xfId="36869"/>
    <cellStyle name="DataEntry 3 5 2 2 2" xfId="8544"/>
    <cellStyle name="DataEntry 3 5 2 2 2 2" xfId="36871"/>
    <cellStyle name="DataEntry 3 5 2 2 3" xfId="8545"/>
    <cellStyle name="DataEntry 3 5 2 2 3 2" xfId="36872"/>
    <cellStyle name="DataEntry 3 5 2 2 4" xfId="8546"/>
    <cellStyle name="DataEntry 3 5 2 2 4 2" xfId="36873"/>
    <cellStyle name="DataEntry 3 5 2 2 5" xfId="8547"/>
    <cellStyle name="DataEntry 3 5 2 2 5 2" xfId="36874"/>
    <cellStyle name="DataEntry 3 5 2 2 6" xfId="8548"/>
    <cellStyle name="DataEntry 3 5 2 2 6 2" xfId="36875"/>
    <cellStyle name="DataEntry 3 5 2 2 7" xfId="8549"/>
    <cellStyle name="DataEntry 3 5 2 2 7 2" xfId="36876"/>
    <cellStyle name="DataEntry 3 5 2 2 8" xfId="8550"/>
    <cellStyle name="DataEntry 3 5 2 2 8 2" xfId="36877"/>
    <cellStyle name="DataEntry 3 5 2 2 9" xfId="8551"/>
    <cellStyle name="DataEntry 3 5 2 2 9 2" xfId="36878"/>
    <cellStyle name="DataEntry 3 5 2 3" xfId="8552"/>
    <cellStyle name="DataEntry 3 5 2 3 10" xfId="8553"/>
    <cellStyle name="DataEntry 3 5 2 3 10 2" xfId="36880"/>
    <cellStyle name="DataEntry 3 5 2 3 11" xfId="36879"/>
    <cellStyle name="DataEntry 3 5 2 3 2" xfId="8554"/>
    <cellStyle name="DataEntry 3 5 2 3 2 2" xfId="36881"/>
    <cellStyle name="DataEntry 3 5 2 3 3" xfId="8555"/>
    <cellStyle name="DataEntry 3 5 2 3 3 2" xfId="36882"/>
    <cellStyle name="DataEntry 3 5 2 3 4" xfId="8556"/>
    <cellStyle name="DataEntry 3 5 2 3 4 2" xfId="36883"/>
    <cellStyle name="DataEntry 3 5 2 3 5" xfId="8557"/>
    <cellStyle name="DataEntry 3 5 2 3 5 2" xfId="36884"/>
    <cellStyle name="DataEntry 3 5 2 3 6" xfId="8558"/>
    <cellStyle name="DataEntry 3 5 2 3 6 2" xfId="36885"/>
    <cellStyle name="DataEntry 3 5 2 3 7" xfId="8559"/>
    <cellStyle name="DataEntry 3 5 2 3 7 2" xfId="36886"/>
    <cellStyle name="DataEntry 3 5 2 3 8" xfId="8560"/>
    <cellStyle name="DataEntry 3 5 2 3 8 2" xfId="36887"/>
    <cellStyle name="DataEntry 3 5 2 3 9" xfId="8561"/>
    <cellStyle name="DataEntry 3 5 2 3 9 2" xfId="36888"/>
    <cellStyle name="DataEntry 3 5 2 4" xfId="8562"/>
    <cellStyle name="DataEntry 3 5 2 4 2" xfId="36889"/>
    <cellStyle name="DataEntry 3 5 2 5" xfId="8563"/>
    <cellStyle name="DataEntry 3 5 2 5 2" xfId="36890"/>
    <cellStyle name="DataEntry 3 5 2 6" xfId="8564"/>
    <cellStyle name="DataEntry 3 5 2 6 2" xfId="36891"/>
    <cellStyle name="DataEntry 3 5 2 7" xfId="8565"/>
    <cellStyle name="DataEntry 3 5 2 7 2" xfId="36892"/>
    <cellStyle name="DataEntry 3 5 2 8" xfId="8566"/>
    <cellStyle name="DataEntry 3 5 2 8 2" xfId="36893"/>
    <cellStyle name="DataEntry 3 5 2 9" xfId="8567"/>
    <cellStyle name="DataEntry 3 5 2 9 2" xfId="36894"/>
    <cellStyle name="DataEntry 3 5 3" xfId="8568"/>
    <cellStyle name="DataEntry 3 5 3 10" xfId="8569"/>
    <cellStyle name="DataEntry 3 5 3 10 2" xfId="36896"/>
    <cellStyle name="DataEntry 3 5 3 11" xfId="36895"/>
    <cellStyle name="DataEntry 3 5 3 2" xfId="8570"/>
    <cellStyle name="DataEntry 3 5 3 2 10" xfId="8571"/>
    <cellStyle name="DataEntry 3 5 3 2 10 2" xfId="36898"/>
    <cellStyle name="DataEntry 3 5 3 2 11" xfId="36897"/>
    <cellStyle name="DataEntry 3 5 3 2 2" xfId="8572"/>
    <cellStyle name="DataEntry 3 5 3 2 2 2" xfId="36899"/>
    <cellStyle name="DataEntry 3 5 3 2 3" xfId="8573"/>
    <cellStyle name="DataEntry 3 5 3 2 3 2" xfId="36900"/>
    <cellStyle name="DataEntry 3 5 3 2 4" xfId="8574"/>
    <cellStyle name="DataEntry 3 5 3 2 4 2" xfId="36901"/>
    <cellStyle name="DataEntry 3 5 3 2 5" xfId="8575"/>
    <cellStyle name="DataEntry 3 5 3 2 5 2" xfId="36902"/>
    <cellStyle name="DataEntry 3 5 3 2 6" xfId="8576"/>
    <cellStyle name="DataEntry 3 5 3 2 6 2" xfId="36903"/>
    <cellStyle name="DataEntry 3 5 3 2 7" xfId="8577"/>
    <cellStyle name="DataEntry 3 5 3 2 7 2" xfId="36904"/>
    <cellStyle name="DataEntry 3 5 3 2 8" xfId="8578"/>
    <cellStyle name="DataEntry 3 5 3 2 8 2" xfId="36905"/>
    <cellStyle name="DataEntry 3 5 3 2 9" xfId="8579"/>
    <cellStyle name="DataEntry 3 5 3 2 9 2" xfId="36906"/>
    <cellStyle name="DataEntry 3 5 3 3" xfId="8580"/>
    <cellStyle name="DataEntry 3 5 3 3 10" xfId="8581"/>
    <cellStyle name="DataEntry 3 5 3 3 10 2" xfId="36908"/>
    <cellStyle name="DataEntry 3 5 3 3 11" xfId="36907"/>
    <cellStyle name="DataEntry 3 5 3 3 2" xfId="8582"/>
    <cellStyle name="DataEntry 3 5 3 3 2 2" xfId="36909"/>
    <cellStyle name="DataEntry 3 5 3 3 3" xfId="8583"/>
    <cellStyle name="DataEntry 3 5 3 3 3 2" xfId="36910"/>
    <cellStyle name="DataEntry 3 5 3 3 4" xfId="8584"/>
    <cellStyle name="DataEntry 3 5 3 3 4 2" xfId="36911"/>
    <cellStyle name="DataEntry 3 5 3 3 5" xfId="8585"/>
    <cellStyle name="DataEntry 3 5 3 3 5 2" xfId="36912"/>
    <cellStyle name="DataEntry 3 5 3 3 6" xfId="8586"/>
    <cellStyle name="DataEntry 3 5 3 3 6 2" xfId="36913"/>
    <cellStyle name="DataEntry 3 5 3 3 7" xfId="8587"/>
    <cellStyle name="DataEntry 3 5 3 3 7 2" xfId="36914"/>
    <cellStyle name="DataEntry 3 5 3 3 8" xfId="8588"/>
    <cellStyle name="DataEntry 3 5 3 3 8 2" xfId="36915"/>
    <cellStyle name="DataEntry 3 5 3 3 9" xfId="8589"/>
    <cellStyle name="DataEntry 3 5 3 3 9 2" xfId="36916"/>
    <cellStyle name="DataEntry 3 5 3 4" xfId="8590"/>
    <cellStyle name="DataEntry 3 5 3 4 2" xfId="36917"/>
    <cellStyle name="DataEntry 3 5 3 5" xfId="8591"/>
    <cellStyle name="DataEntry 3 5 3 5 2" xfId="36918"/>
    <cellStyle name="DataEntry 3 5 3 6" xfId="8592"/>
    <cellStyle name="DataEntry 3 5 3 6 2" xfId="36919"/>
    <cellStyle name="DataEntry 3 5 3 7" xfId="8593"/>
    <cellStyle name="DataEntry 3 5 3 7 2" xfId="36920"/>
    <cellStyle name="DataEntry 3 5 3 8" xfId="8594"/>
    <cellStyle name="DataEntry 3 5 3 8 2" xfId="36921"/>
    <cellStyle name="DataEntry 3 5 3 9" xfId="8595"/>
    <cellStyle name="DataEntry 3 5 3 9 2" xfId="36922"/>
    <cellStyle name="DataEntry 3 5 4" xfId="8596"/>
    <cellStyle name="DataEntry 3 5 4 10" xfId="8597"/>
    <cellStyle name="DataEntry 3 5 4 10 2" xfId="36924"/>
    <cellStyle name="DataEntry 3 5 4 11" xfId="36923"/>
    <cellStyle name="DataEntry 3 5 4 2" xfId="8598"/>
    <cellStyle name="DataEntry 3 5 4 2 2" xfId="36925"/>
    <cellStyle name="DataEntry 3 5 4 3" xfId="8599"/>
    <cellStyle name="DataEntry 3 5 4 3 2" xfId="36926"/>
    <cellStyle name="DataEntry 3 5 4 4" xfId="8600"/>
    <cellStyle name="DataEntry 3 5 4 4 2" xfId="36927"/>
    <cellStyle name="DataEntry 3 5 4 5" xfId="8601"/>
    <cellStyle name="DataEntry 3 5 4 5 2" xfId="36928"/>
    <cellStyle name="DataEntry 3 5 4 6" xfId="8602"/>
    <cellStyle name="DataEntry 3 5 4 6 2" xfId="36929"/>
    <cellStyle name="DataEntry 3 5 4 7" xfId="8603"/>
    <cellStyle name="DataEntry 3 5 4 7 2" xfId="36930"/>
    <cellStyle name="DataEntry 3 5 4 8" xfId="8604"/>
    <cellStyle name="DataEntry 3 5 4 8 2" xfId="36931"/>
    <cellStyle name="DataEntry 3 5 4 9" xfId="8605"/>
    <cellStyle name="DataEntry 3 5 4 9 2" xfId="36932"/>
    <cellStyle name="DataEntry 3 5 5" xfId="8606"/>
    <cellStyle name="DataEntry 3 5 5 10" xfId="8607"/>
    <cellStyle name="DataEntry 3 5 5 10 2" xfId="36934"/>
    <cellStyle name="DataEntry 3 5 5 11" xfId="36933"/>
    <cellStyle name="DataEntry 3 5 5 2" xfId="8608"/>
    <cellStyle name="DataEntry 3 5 5 2 2" xfId="36935"/>
    <cellStyle name="DataEntry 3 5 5 3" xfId="8609"/>
    <cellStyle name="DataEntry 3 5 5 3 2" xfId="36936"/>
    <cellStyle name="DataEntry 3 5 5 4" xfId="8610"/>
    <cellStyle name="DataEntry 3 5 5 4 2" xfId="36937"/>
    <cellStyle name="DataEntry 3 5 5 5" xfId="8611"/>
    <cellStyle name="DataEntry 3 5 5 5 2" xfId="36938"/>
    <cellStyle name="DataEntry 3 5 5 6" xfId="8612"/>
    <cellStyle name="DataEntry 3 5 5 6 2" xfId="36939"/>
    <cellStyle name="DataEntry 3 5 5 7" xfId="8613"/>
    <cellStyle name="DataEntry 3 5 5 7 2" xfId="36940"/>
    <cellStyle name="DataEntry 3 5 5 8" xfId="8614"/>
    <cellStyle name="DataEntry 3 5 5 8 2" xfId="36941"/>
    <cellStyle name="DataEntry 3 5 5 9" xfId="8615"/>
    <cellStyle name="DataEntry 3 5 5 9 2" xfId="36942"/>
    <cellStyle name="DataEntry 3 5 6" xfId="8616"/>
    <cellStyle name="DataEntry 3 5 6 2" xfId="36943"/>
    <cellStyle name="DataEntry 3 5 7" xfId="8617"/>
    <cellStyle name="DataEntry 3 5 7 2" xfId="36944"/>
    <cellStyle name="DataEntry 3 5 8" xfId="8618"/>
    <cellStyle name="DataEntry 3 5 8 2" xfId="36945"/>
    <cellStyle name="DataEntry 3 5 9" xfId="8619"/>
    <cellStyle name="DataEntry 3 5 9 2" xfId="36946"/>
    <cellStyle name="DataEntry 3 6" xfId="1129"/>
    <cellStyle name="DataEntry 3 6 10" xfId="8620"/>
    <cellStyle name="DataEntry 3 6 10 2" xfId="36947"/>
    <cellStyle name="DataEntry 3 6 11" xfId="8621"/>
    <cellStyle name="DataEntry 3 6 11 2" xfId="36948"/>
    <cellStyle name="DataEntry 3 6 12" xfId="8622"/>
    <cellStyle name="DataEntry 3 6 12 2" xfId="36949"/>
    <cellStyle name="DataEntry 3 6 13" xfId="8623"/>
    <cellStyle name="DataEntry 3 6 13 2" xfId="36950"/>
    <cellStyle name="DataEntry 3 6 14" xfId="8624"/>
    <cellStyle name="DataEntry 3 6 14 2" xfId="36951"/>
    <cellStyle name="DataEntry 3 6 15" xfId="29460"/>
    <cellStyle name="DataEntry 3 6 2" xfId="8625"/>
    <cellStyle name="DataEntry 3 6 2 10" xfId="8626"/>
    <cellStyle name="DataEntry 3 6 2 10 2" xfId="36953"/>
    <cellStyle name="DataEntry 3 6 2 11" xfId="36952"/>
    <cellStyle name="DataEntry 3 6 2 2" xfId="8627"/>
    <cellStyle name="DataEntry 3 6 2 2 10" xfId="8628"/>
    <cellStyle name="DataEntry 3 6 2 2 10 2" xfId="36955"/>
    <cellStyle name="DataEntry 3 6 2 2 11" xfId="36954"/>
    <cellStyle name="DataEntry 3 6 2 2 2" xfId="8629"/>
    <cellStyle name="DataEntry 3 6 2 2 2 2" xfId="36956"/>
    <cellStyle name="DataEntry 3 6 2 2 3" xfId="8630"/>
    <cellStyle name="DataEntry 3 6 2 2 3 2" xfId="36957"/>
    <cellStyle name="DataEntry 3 6 2 2 4" xfId="8631"/>
    <cellStyle name="DataEntry 3 6 2 2 4 2" xfId="36958"/>
    <cellStyle name="DataEntry 3 6 2 2 5" xfId="8632"/>
    <cellStyle name="DataEntry 3 6 2 2 5 2" xfId="36959"/>
    <cellStyle name="DataEntry 3 6 2 2 6" xfId="8633"/>
    <cellStyle name="DataEntry 3 6 2 2 6 2" xfId="36960"/>
    <cellStyle name="DataEntry 3 6 2 2 7" xfId="8634"/>
    <cellStyle name="DataEntry 3 6 2 2 7 2" xfId="36961"/>
    <cellStyle name="DataEntry 3 6 2 2 8" xfId="8635"/>
    <cellStyle name="DataEntry 3 6 2 2 8 2" xfId="36962"/>
    <cellStyle name="DataEntry 3 6 2 2 9" xfId="8636"/>
    <cellStyle name="DataEntry 3 6 2 2 9 2" xfId="36963"/>
    <cellStyle name="DataEntry 3 6 2 3" xfId="8637"/>
    <cellStyle name="DataEntry 3 6 2 3 10" xfId="8638"/>
    <cellStyle name="DataEntry 3 6 2 3 10 2" xfId="36965"/>
    <cellStyle name="DataEntry 3 6 2 3 11" xfId="36964"/>
    <cellStyle name="DataEntry 3 6 2 3 2" xfId="8639"/>
    <cellStyle name="DataEntry 3 6 2 3 2 2" xfId="36966"/>
    <cellStyle name="DataEntry 3 6 2 3 3" xfId="8640"/>
    <cellStyle name="DataEntry 3 6 2 3 3 2" xfId="36967"/>
    <cellStyle name="DataEntry 3 6 2 3 4" xfId="8641"/>
    <cellStyle name="DataEntry 3 6 2 3 4 2" xfId="36968"/>
    <cellStyle name="DataEntry 3 6 2 3 5" xfId="8642"/>
    <cellStyle name="DataEntry 3 6 2 3 5 2" xfId="36969"/>
    <cellStyle name="DataEntry 3 6 2 3 6" xfId="8643"/>
    <cellStyle name="DataEntry 3 6 2 3 6 2" xfId="36970"/>
    <cellStyle name="DataEntry 3 6 2 3 7" xfId="8644"/>
    <cellStyle name="DataEntry 3 6 2 3 7 2" xfId="36971"/>
    <cellStyle name="DataEntry 3 6 2 3 8" xfId="8645"/>
    <cellStyle name="DataEntry 3 6 2 3 8 2" xfId="36972"/>
    <cellStyle name="DataEntry 3 6 2 3 9" xfId="8646"/>
    <cellStyle name="DataEntry 3 6 2 3 9 2" xfId="36973"/>
    <cellStyle name="DataEntry 3 6 2 4" xfId="8647"/>
    <cellStyle name="DataEntry 3 6 2 4 2" xfId="36974"/>
    <cellStyle name="DataEntry 3 6 2 5" xfId="8648"/>
    <cellStyle name="DataEntry 3 6 2 5 2" xfId="36975"/>
    <cellStyle name="DataEntry 3 6 2 6" xfId="8649"/>
    <cellStyle name="DataEntry 3 6 2 6 2" xfId="36976"/>
    <cellStyle name="DataEntry 3 6 2 7" xfId="8650"/>
    <cellStyle name="DataEntry 3 6 2 7 2" xfId="36977"/>
    <cellStyle name="DataEntry 3 6 2 8" xfId="8651"/>
    <cellStyle name="DataEntry 3 6 2 8 2" xfId="36978"/>
    <cellStyle name="DataEntry 3 6 2 9" xfId="8652"/>
    <cellStyle name="DataEntry 3 6 2 9 2" xfId="36979"/>
    <cellStyle name="DataEntry 3 6 3" xfId="8653"/>
    <cellStyle name="DataEntry 3 6 3 10" xfId="8654"/>
    <cellStyle name="DataEntry 3 6 3 10 2" xfId="36981"/>
    <cellStyle name="DataEntry 3 6 3 11" xfId="36980"/>
    <cellStyle name="DataEntry 3 6 3 2" xfId="8655"/>
    <cellStyle name="DataEntry 3 6 3 2 10" xfId="8656"/>
    <cellStyle name="DataEntry 3 6 3 2 10 2" xfId="36983"/>
    <cellStyle name="DataEntry 3 6 3 2 11" xfId="36982"/>
    <cellStyle name="DataEntry 3 6 3 2 2" xfId="8657"/>
    <cellStyle name="DataEntry 3 6 3 2 2 2" xfId="36984"/>
    <cellStyle name="DataEntry 3 6 3 2 3" xfId="8658"/>
    <cellStyle name="DataEntry 3 6 3 2 3 2" xfId="36985"/>
    <cellStyle name="DataEntry 3 6 3 2 4" xfId="8659"/>
    <cellStyle name="DataEntry 3 6 3 2 4 2" xfId="36986"/>
    <cellStyle name="DataEntry 3 6 3 2 5" xfId="8660"/>
    <cellStyle name="DataEntry 3 6 3 2 5 2" xfId="36987"/>
    <cellStyle name="DataEntry 3 6 3 2 6" xfId="8661"/>
    <cellStyle name="DataEntry 3 6 3 2 6 2" xfId="36988"/>
    <cellStyle name="DataEntry 3 6 3 2 7" xfId="8662"/>
    <cellStyle name="DataEntry 3 6 3 2 7 2" xfId="36989"/>
    <cellStyle name="DataEntry 3 6 3 2 8" xfId="8663"/>
    <cellStyle name="DataEntry 3 6 3 2 8 2" xfId="36990"/>
    <cellStyle name="DataEntry 3 6 3 2 9" xfId="8664"/>
    <cellStyle name="DataEntry 3 6 3 2 9 2" xfId="36991"/>
    <cellStyle name="DataEntry 3 6 3 3" xfId="8665"/>
    <cellStyle name="DataEntry 3 6 3 3 10" xfId="8666"/>
    <cellStyle name="DataEntry 3 6 3 3 10 2" xfId="36993"/>
    <cellStyle name="DataEntry 3 6 3 3 11" xfId="36992"/>
    <cellStyle name="DataEntry 3 6 3 3 2" xfId="8667"/>
    <cellStyle name="DataEntry 3 6 3 3 2 2" xfId="36994"/>
    <cellStyle name="DataEntry 3 6 3 3 3" xfId="8668"/>
    <cellStyle name="DataEntry 3 6 3 3 3 2" xfId="36995"/>
    <cellStyle name="DataEntry 3 6 3 3 4" xfId="8669"/>
    <cellStyle name="DataEntry 3 6 3 3 4 2" xfId="36996"/>
    <cellStyle name="DataEntry 3 6 3 3 5" xfId="8670"/>
    <cellStyle name="DataEntry 3 6 3 3 5 2" xfId="36997"/>
    <cellStyle name="DataEntry 3 6 3 3 6" xfId="8671"/>
    <cellStyle name="DataEntry 3 6 3 3 6 2" xfId="36998"/>
    <cellStyle name="DataEntry 3 6 3 3 7" xfId="8672"/>
    <cellStyle name="DataEntry 3 6 3 3 7 2" xfId="36999"/>
    <cellStyle name="DataEntry 3 6 3 3 8" xfId="8673"/>
    <cellStyle name="DataEntry 3 6 3 3 8 2" xfId="37000"/>
    <cellStyle name="DataEntry 3 6 3 3 9" xfId="8674"/>
    <cellStyle name="DataEntry 3 6 3 3 9 2" xfId="37001"/>
    <cellStyle name="DataEntry 3 6 3 4" xfId="8675"/>
    <cellStyle name="DataEntry 3 6 3 4 2" xfId="37002"/>
    <cellStyle name="DataEntry 3 6 3 5" xfId="8676"/>
    <cellStyle name="DataEntry 3 6 3 5 2" xfId="37003"/>
    <cellStyle name="DataEntry 3 6 3 6" xfId="8677"/>
    <cellStyle name="DataEntry 3 6 3 6 2" xfId="37004"/>
    <cellStyle name="DataEntry 3 6 3 7" xfId="8678"/>
    <cellStyle name="DataEntry 3 6 3 7 2" xfId="37005"/>
    <cellStyle name="DataEntry 3 6 3 8" xfId="8679"/>
    <cellStyle name="DataEntry 3 6 3 8 2" xfId="37006"/>
    <cellStyle name="DataEntry 3 6 3 9" xfId="8680"/>
    <cellStyle name="DataEntry 3 6 3 9 2" xfId="37007"/>
    <cellStyle name="DataEntry 3 6 4" xfId="8681"/>
    <cellStyle name="DataEntry 3 6 4 10" xfId="8682"/>
    <cellStyle name="DataEntry 3 6 4 10 2" xfId="37009"/>
    <cellStyle name="DataEntry 3 6 4 11" xfId="37008"/>
    <cellStyle name="DataEntry 3 6 4 2" xfId="8683"/>
    <cellStyle name="DataEntry 3 6 4 2 2" xfId="37010"/>
    <cellStyle name="DataEntry 3 6 4 3" xfId="8684"/>
    <cellStyle name="DataEntry 3 6 4 3 2" xfId="37011"/>
    <cellStyle name="DataEntry 3 6 4 4" xfId="8685"/>
    <cellStyle name="DataEntry 3 6 4 4 2" xfId="37012"/>
    <cellStyle name="DataEntry 3 6 4 5" xfId="8686"/>
    <cellStyle name="DataEntry 3 6 4 5 2" xfId="37013"/>
    <cellStyle name="DataEntry 3 6 4 6" xfId="8687"/>
    <cellStyle name="DataEntry 3 6 4 6 2" xfId="37014"/>
    <cellStyle name="DataEntry 3 6 4 7" xfId="8688"/>
    <cellStyle name="DataEntry 3 6 4 7 2" xfId="37015"/>
    <cellStyle name="DataEntry 3 6 4 8" xfId="8689"/>
    <cellStyle name="DataEntry 3 6 4 8 2" xfId="37016"/>
    <cellStyle name="DataEntry 3 6 4 9" xfId="8690"/>
    <cellStyle name="DataEntry 3 6 4 9 2" xfId="37017"/>
    <cellStyle name="DataEntry 3 6 5" xfId="8691"/>
    <cellStyle name="DataEntry 3 6 5 10" xfId="8692"/>
    <cellStyle name="DataEntry 3 6 5 10 2" xfId="37019"/>
    <cellStyle name="DataEntry 3 6 5 11" xfId="37018"/>
    <cellStyle name="DataEntry 3 6 5 2" xfId="8693"/>
    <cellStyle name="DataEntry 3 6 5 2 2" xfId="37020"/>
    <cellStyle name="DataEntry 3 6 5 3" xfId="8694"/>
    <cellStyle name="DataEntry 3 6 5 3 2" xfId="37021"/>
    <cellStyle name="DataEntry 3 6 5 4" xfId="8695"/>
    <cellStyle name="DataEntry 3 6 5 4 2" xfId="37022"/>
    <cellStyle name="DataEntry 3 6 5 5" xfId="8696"/>
    <cellStyle name="DataEntry 3 6 5 5 2" xfId="37023"/>
    <cellStyle name="DataEntry 3 6 5 6" xfId="8697"/>
    <cellStyle name="DataEntry 3 6 5 6 2" xfId="37024"/>
    <cellStyle name="DataEntry 3 6 5 7" xfId="8698"/>
    <cellStyle name="DataEntry 3 6 5 7 2" xfId="37025"/>
    <cellStyle name="DataEntry 3 6 5 8" xfId="8699"/>
    <cellStyle name="DataEntry 3 6 5 8 2" xfId="37026"/>
    <cellStyle name="DataEntry 3 6 5 9" xfId="8700"/>
    <cellStyle name="DataEntry 3 6 5 9 2" xfId="37027"/>
    <cellStyle name="DataEntry 3 6 6" xfId="8701"/>
    <cellStyle name="DataEntry 3 6 6 2" xfId="37028"/>
    <cellStyle name="DataEntry 3 6 7" xfId="8702"/>
    <cellStyle name="DataEntry 3 6 7 2" xfId="37029"/>
    <cellStyle name="DataEntry 3 6 8" xfId="8703"/>
    <cellStyle name="DataEntry 3 6 8 2" xfId="37030"/>
    <cellStyle name="DataEntry 3 6 9" xfId="8704"/>
    <cellStyle name="DataEntry 3 6 9 2" xfId="37031"/>
    <cellStyle name="DataEntry 3 7" xfId="1201"/>
    <cellStyle name="DataEntry 3 7 10" xfId="8705"/>
    <cellStyle name="DataEntry 3 7 10 2" xfId="37032"/>
    <cellStyle name="DataEntry 3 7 11" xfId="29532"/>
    <cellStyle name="DataEntry 3 7 2" xfId="8706"/>
    <cellStyle name="DataEntry 3 7 2 10" xfId="8707"/>
    <cellStyle name="DataEntry 3 7 2 10 2" xfId="37034"/>
    <cellStyle name="DataEntry 3 7 2 11" xfId="37033"/>
    <cellStyle name="DataEntry 3 7 2 2" xfId="8708"/>
    <cellStyle name="DataEntry 3 7 2 2 2" xfId="37035"/>
    <cellStyle name="DataEntry 3 7 2 3" xfId="8709"/>
    <cellStyle name="DataEntry 3 7 2 3 2" xfId="37036"/>
    <cellStyle name="DataEntry 3 7 2 4" xfId="8710"/>
    <cellStyle name="DataEntry 3 7 2 4 2" xfId="37037"/>
    <cellStyle name="DataEntry 3 7 2 5" xfId="8711"/>
    <cellStyle name="DataEntry 3 7 2 5 2" xfId="37038"/>
    <cellStyle name="DataEntry 3 7 2 6" xfId="8712"/>
    <cellStyle name="DataEntry 3 7 2 6 2" xfId="37039"/>
    <cellStyle name="DataEntry 3 7 2 7" xfId="8713"/>
    <cellStyle name="DataEntry 3 7 2 7 2" xfId="37040"/>
    <cellStyle name="DataEntry 3 7 2 8" xfId="8714"/>
    <cellStyle name="DataEntry 3 7 2 8 2" xfId="37041"/>
    <cellStyle name="DataEntry 3 7 2 9" xfId="8715"/>
    <cellStyle name="DataEntry 3 7 2 9 2" xfId="37042"/>
    <cellStyle name="DataEntry 3 7 3" xfId="8716"/>
    <cellStyle name="DataEntry 3 7 3 10" xfId="8717"/>
    <cellStyle name="DataEntry 3 7 3 10 2" xfId="37044"/>
    <cellStyle name="DataEntry 3 7 3 11" xfId="37043"/>
    <cellStyle name="DataEntry 3 7 3 2" xfId="8718"/>
    <cellStyle name="DataEntry 3 7 3 2 2" xfId="37045"/>
    <cellStyle name="DataEntry 3 7 3 3" xfId="8719"/>
    <cellStyle name="DataEntry 3 7 3 3 2" xfId="37046"/>
    <cellStyle name="DataEntry 3 7 3 4" xfId="8720"/>
    <cellStyle name="DataEntry 3 7 3 4 2" xfId="37047"/>
    <cellStyle name="DataEntry 3 7 3 5" xfId="8721"/>
    <cellStyle name="DataEntry 3 7 3 5 2" xfId="37048"/>
    <cellStyle name="DataEntry 3 7 3 6" xfId="8722"/>
    <cellStyle name="DataEntry 3 7 3 6 2" xfId="37049"/>
    <cellStyle name="DataEntry 3 7 3 7" xfId="8723"/>
    <cellStyle name="DataEntry 3 7 3 7 2" xfId="37050"/>
    <cellStyle name="DataEntry 3 7 3 8" xfId="8724"/>
    <cellStyle name="DataEntry 3 7 3 8 2" xfId="37051"/>
    <cellStyle name="DataEntry 3 7 3 9" xfId="8725"/>
    <cellStyle name="DataEntry 3 7 3 9 2" xfId="37052"/>
    <cellStyle name="DataEntry 3 7 4" xfId="8726"/>
    <cellStyle name="DataEntry 3 7 4 2" xfId="37053"/>
    <cellStyle name="DataEntry 3 7 5" xfId="8727"/>
    <cellStyle name="DataEntry 3 7 5 2" xfId="37054"/>
    <cellStyle name="DataEntry 3 7 6" xfId="8728"/>
    <cellStyle name="DataEntry 3 7 6 2" xfId="37055"/>
    <cellStyle name="DataEntry 3 7 7" xfId="8729"/>
    <cellStyle name="DataEntry 3 7 7 2" xfId="37056"/>
    <cellStyle name="DataEntry 3 7 8" xfId="8730"/>
    <cellStyle name="DataEntry 3 7 8 2" xfId="37057"/>
    <cellStyle name="DataEntry 3 7 9" xfId="8731"/>
    <cellStyle name="DataEntry 3 7 9 2" xfId="37058"/>
    <cellStyle name="DataEntry 3 8" xfId="1349"/>
    <cellStyle name="DataEntry 3 8 10" xfId="8732"/>
    <cellStyle name="DataEntry 3 8 10 2" xfId="37059"/>
    <cellStyle name="DataEntry 3 8 11" xfId="29680"/>
    <cellStyle name="DataEntry 3 8 2" xfId="8733"/>
    <cellStyle name="DataEntry 3 8 2 10" xfId="8734"/>
    <cellStyle name="DataEntry 3 8 2 10 2" xfId="37061"/>
    <cellStyle name="DataEntry 3 8 2 11" xfId="37060"/>
    <cellStyle name="DataEntry 3 8 2 2" xfId="8735"/>
    <cellStyle name="DataEntry 3 8 2 2 2" xfId="37062"/>
    <cellStyle name="DataEntry 3 8 2 3" xfId="8736"/>
    <cellStyle name="DataEntry 3 8 2 3 2" xfId="37063"/>
    <cellStyle name="DataEntry 3 8 2 4" xfId="8737"/>
    <cellStyle name="DataEntry 3 8 2 4 2" xfId="37064"/>
    <cellStyle name="DataEntry 3 8 2 5" xfId="8738"/>
    <cellStyle name="DataEntry 3 8 2 5 2" xfId="37065"/>
    <cellStyle name="DataEntry 3 8 2 6" xfId="8739"/>
    <cellStyle name="DataEntry 3 8 2 6 2" xfId="37066"/>
    <cellStyle name="DataEntry 3 8 2 7" xfId="8740"/>
    <cellStyle name="DataEntry 3 8 2 7 2" xfId="37067"/>
    <cellStyle name="DataEntry 3 8 2 8" xfId="8741"/>
    <cellStyle name="DataEntry 3 8 2 8 2" xfId="37068"/>
    <cellStyle name="DataEntry 3 8 2 9" xfId="8742"/>
    <cellStyle name="DataEntry 3 8 2 9 2" xfId="37069"/>
    <cellStyle name="DataEntry 3 8 3" xfId="8743"/>
    <cellStyle name="DataEntry 3 8 3 10" xfId="8744"/>
    <cellStyle name="DataEntry 3 8 3 10 2" xfId="37071"/>
    <cellStyle name="DataEntry 3 8 3 11" xfId="37070"/>
    <cellStyle name="DataEntry 3 8 3 2" xfId="8745"/>
    <cellStyle name="DataEntry 3 8 3 2 2" xfId="37072"/>
    <cellStyle name="DataEntry 3 8 3 3" xfId="8746"/>
    <cellStyle name="DataEntry 3 8 3 3 2" xfId="37073"/>
    <cellStyle name="DataEntry 3 8 3 4" xfId="8747"/>
    <cellStyle name="DataEntry 3 8 3 4 2" xfId="37074"/>
    <cellStyle name="DataEntry 3 8 3 5" xfId="8748"/>
    <cellStyle name="DataEntry 3 8 3 5 2" xfId="37075"/>
    <cellStyle name="DataEntry 3 8 3 6" xfId="8749"/>
    <cellStyle name="DataEntry 3 8 3 6 2" xfId="37076"/>
    <cellStyle name="DataEntry 3 8 3 7" xfId="8750"/>
    <cellStyle name="DataEntry 3 8 3 7 2" xfId="37077"/>
    <cellStyle name="DataEntry 3 8 3 8" xfId="8751"/>
    <cellStyle name="DataEntry 3 8 3 8 2" xfId="37078"/>
    <cellStyle name="DataEntry 3 8 3 9" xfId="8752"/>
    <cellStyle name="DataEntry 3 8 3 9 2" xfId="37079"/>
    <cellStyle name="DataEntry 3 8 4" xfId="8753"/>
    <cellStyle name="DataEntry 3 8 4 2" xfId="37080"/>
    <cellStyle name="DataEntry 3 8 5" xfId="8754"/>
    <cellStyle name="DataEntry 3 8 5 2" xfId="37081"/>
    <cellStyle name="DataEntry 3 8 6" xfId="8755"/>
    <cellStyle name="DataEntry 3 8 6 2" xfId="37082"/>
    <cellStyle name="DataEntry 3 8 7" xfId="8756"/>
    <cellStyle name="DataEntry 3 8 7 2" xfId="37083"/>
    <cellStyle name="DataEntry 3 8 8" xfId="8757"/>
    <cellStyle name="DataEntry 3 8 8 2" xfId="37084"/>
    <cellStyle name="DataEntry 3 8 9" xfId="8758"/>
    <cellStyle name="DataEntry 3 8 9 2" xfId="37085"/>
    <cellStyle name="DataEntry 3 9" xfId="1417"/>
    <cellStyle name="DataEntry 3 9 10" xfId="8759"/>
    <cellStyle name="DataEntry 3 9 10 2" xfId="37086"/>
    <cellStyle name="DataEntry 3 9 11" xfId="29748"/>
    <cellStyle name="DataEntry 3 9 2" xfId="8760"/>
    <cellStyle name="DataEntry 3 9 2 2" xfId="37087"/>
    <cellStyle name="DataEntry 3 9 3" xfId="8761"/>
    <cellStyle name="DataEntry 3 9 3 2" xfId="37088"/>
    <cellStyle name="DataEntry 3 9 4" xfId="8762"/>
    <cellStyle name="DataEntry 3 9 4 2" xfId="37089"/>
    <cellStyle name="DataEntry 3 9 5" xfId="8763"/>
    <cellStyle name="DataEntry 3 9 5 2" xfId="37090"/>
    <cellStyle name="DataEntry 3 9 6" xfId="8764"/>
    <cellStyle name="DataEntry 3 9 6 2" xfId="37091"/>
    <cellStyle name="DataEntry 3 9 7" xfId="8765"/>
    <cellStyle name="DataEntry 3 9 7 2" xfId="37092"/>
    <cellStyle name="DataEntry 3 9 8" xfId="8766"/>
    <cellStyle name="DataEntry 3 9 8 2" xfId="37093"/>
    <cellStyle name="DataEntry 3 9 9" xfId="8767"/>
    <cellStyle name="DataEntry 3 9 9 2" xfId="37094"/>
    <cellStyle name="DataEntry 4" xfId="328"/>
    <cellStyle name="DataEntry 4 10" xfId="8768"/>
    <cellStyle name="DataEntry 4 10 10" xfId="8769"/>
    <cellStyle name="DataEntry 4 10 10 2" xfId="37096"/>
    <cellStyle name="DataEntry 4 10 11" xfId="37095"/>
    <cellStyle name="DataEntry 4 10 2" xfId="8770"/>
    <cellStyle name="DataEntry 4 10 2 2" xfId="37097"/>
    <cellStyle name="DataEntry 4 10 3" xfId="8771"/>
    <cellStyle name="DataEntry 4 10 3 2" xfId="37098"/>
    <cellStyle name="DataEntry 4 10 4" xfId="8772"/>
    <cellStyle name="DataEntry 4 10 4 2" xfId="37099"/>
    <cellStyle name="DataEntry 4 10 5" xfId="8773"/>
    <cellStyle name="DataEntry 4 10 5 2" xfId="37100"/>
    <cellStyle name="DataEntry 4 10 6" xfId="8774"/>
    <cellStyle name="DataEntry 4 10 6 2" xfId="37101"/>
    <cellStyle name="DataEntry 4 10 7" xfId="8775"/>
    <cellStyle name="DataEntry 4 10 7 2" xfId="37102"/>
    <cellStyle name="DataEntry 4 10 8" xfId="8776"/>
    <cellStyle name="DataEntry 4 10 8 2" xfId="37103"/>
    <cellStyle name="DataEntry 4 10 9" xfId="8777"/>
    <cellStyle name="DataEntry 4 10 9 2" xfId="37104"/>
    <cellStyle name="DataEntry 4 11" xfId="8778"/>
    <cellStyle name="DataEntry 4 11 2" xfId="37105"/>
    <cellStyle name="DataEntry 4 12" xfId="8779"/>
    <cellStyle name="DataEntry 4 12 2" xfId="37106"/>
    <cellStyle name="DataEntry 4 13" xfId="8780"/>
    <cellStyle name="DataEntry 4 13 2" xfId="37107"/>
    <cellStyle name="DataEntry 4 14" xfId="8781"/>
    <cellStyle name="DataEntry 4 14 2" xfId="37108"/>
    <cellStyle name="DataEntry 4 15" xfId="8782"/>
    <cellStyle name="DataEntry 4 15 2" xfId="37109"/>
    <cellStyle name="DataEntry 4 16" xfId="8783"/>
    <cellStyle name="DataEntry 4 16 2" xfId="37110"/>
    <cellStyle name="DataEntry 4 17" xfId="8784"/>
    <cellStyle name="DataEntry 4 17 2" xfId="37111"/>
    <cellStyle name="DataEntry 4 18" xfId="8785"/>
    <cellStyle name="DataEntry 4 18 2" xfId="37112"/>
    <cellStyle name="DataEntry 4 19" xfId="28670"/>
    <cellStyle name="DataEntry 4 2" xfId="629"/>
    <cellStyle name="DataEntry 4 2 10" xfId="8786"/>
    <cellStyle name="DataEntry 4 2 10 2" xfId="37113"/>
    <cellStyle name="DataEntry 4 2 11" xfId="8787"/>
    <cellStyle name="DataEntry 4 2 11 2" xfId="37114"/>
    <cellStyle name="DataEntry 4 2 12" xfId="8788"/>
    <cellStyle name="DataEntry 4 2 12 2" xfId="37115"/>
    <cellStyle name="DataEntry 4 2 13" xfId="8789"/>
    <cellStyle name="DataEntry 4 2 13 2" xfId="37116"/>
    <cellStyle name="DataEntry 4 2 14" xfId="8790"/>
    <cellStyle name="DataEntry 4 2 14 2" xfId="37117"/>
    <cellStyle name="DataEntry 4 2 15" xfId="28960"/>
    <cellStyle name="DataEntry 4 2 2" xfId="651"/>
    <cellStyle name="DataEntry 4 2 2 10" xfId="8791"/>
    <cellStyle name="DataEntry 4 2 2 10 2" xfId="37118"/>
    <cellStyle name="DataEntry 4 2 2 11" xfId="28982"/>
    <cellStyle name="DataEntry 4 2 2 2" xfId="8792"/>
    <cellStyle name="DataEntry 4 2 2 2 10" xfId="8793"/>
    <cellStyle name="DataEntry 4 2 2 2 10 2" xfId="37120"/>
    <cellStyle name="DataEntry 4 2 2 2 11" xfId="37119"/>
    <cellStyle name="DataEntry 4 2 2 2 2" xfId="8794"/>
    <cellStyle name="DataEntry 4 2 2 2 2 2" xfId="37121"/>
    <cellStyle name="DataEntry 4 2 2 2 3" xfId="8795"/>
    <cellStyle name="DataEntry 4 2 2 2 3 2" xfId="37122"/>
    <cellStyle name="DataEntry 4 2 2 2 4" xfId="8796"/>
    <cellStyle name="DataEntry 4 2 2 2 4 2" xfId="37123"/>
    <cellStyle name="DataEntry 4 2 2 2 5" xfId="8797"/>
    <cellStyle name="DataEntry 4 2 2 2 5 2" xfId="37124"/>
    <cellStyle name="DataEntry 4 2 2 2 6" xfId="8798"/>
    <cellStyle name="DataEntry 4 2 2 2 6 2" xfId="37125"/>
    <cellStyle name="DataEntry 4 2 2 2 7" xfId="8799"/>
    <cellStyle name="DataEntry 4 2 2 2 7 2" xfId="37126"/>
    <cellStyle name="DataEntry 4 2 2 2 8" xfId="8800"/>
    <cellStyle name="DataEntry 4 2 2 2 8 2" xfId="37127"/>
    <cellStyle name="DataEntry 4 2 2 2 9" xfId="8801"/>
    <cellStyle name="DataEntry 4 2 2 2 9 2" xfId="37128"/>
    <cellStyle name="DataEntry 4 2 2 3" xfId="8802"/>
    <cellStyle name="DataEntry 4 2 2 3 10" xfId="8803"/>
    <cellStyle name="DataEntry 4 2 2 3 10 2" xfId="37130"/>
    <cellStyle name="DataEntry 4 2 2 3 11" xfId="37129"/>
    <cellStyle name="DataEntry 4 2 2 3 2" xfId="8804"/>
    <cellStyle name="DataEntry 4 2 2 3 2 2" xfId="37131"/>
    <cellStyle name="DataEntry 4 2 2 3 3" xfId="8805"/>
    <cellStyle name="DataEntry 4 2 2 3 3 2" xfId="37132"/>
    <cellStyle name="DataEntry 4 2 2 3 4" xfId="8806"/>
    <cellStyle name="DataEntry 4 2 2 3 4 2" xfId="37133"/>
    <cellStyle name="DataEntry 4 2 2 3 5" xfId="8807"/>
    <cellStyle name="DataEntry 4 2 2 3 5 2" xfId="37134"/>
    <cellStyle name="DataEntry 4 2 2 3 6" xfId="8808"/>
    <cellStyle name="DataEntry 4 2 2 3 6 2" xfId="37135"/>
    <cellStyle name="DataEntry 4 2 2 3 7" xfId="8809"/>
    <cellStyle name="DataEntry 4 2 2 3 7 2" xfId="37136"/>
    <cellStyle name="DataEntry 4 2 2 3 8" xfId="8810"/>
    <cellStyle name="DataEntry 4 2 2 3 8 2" xfId="37137"/>
    <cellStyle name="DataEntry 4 2 2 3 9" xfId="8811"/>
    <cellStyle name="DataEntry 4 2 2 3 9 2" xfId="37138"/>
    <cellStyle name="DataEntry 4 2 2 4" xfId="8812"/>
    <cellStyle name="DataEntry 4 2 2 4 2" xfId="37139"/>
    <cellStyle name="DataEntry 4 2 2 5" xfId="8813"/>
    <cellStyle name="DataEntry 4 2 2 5 2" xfId="37140"/>
    <cellStyle name="DataEntry 4 2 2 6" xfId="8814"/>
    <cellStyle name="DataEntry 4 2 2 6 2" xfId="37141"/>
    <cellStyle name="DataEntry 4 2 2 7" xfId="8815"/>
    <cellStyle name="DataEntry 4 2 2 7 2" xfId="37142"/>
    <cellStyle name="DataEntry 4 2 2 8" xfId="8816"/>
    <cellStyle name="DataEntry 4 2 2 8 2" xfId="37143"/>
    <cellStyle name="DataEntry 4 2 2 9" xfId="8817"/>
    <cellStyle name="DataEntry 4 2 2 9 2" xfId="37144"/>
    <cellStyle name="DataEntry 4 2 3" xfId="8818"/>
    <cellStyle name="DataEntry 4 2 3 10" xfId="8819"/>
    <cellStyle name="DataEntry 4 2 3 10 2" xfId="37146"/>
    <cellStyle name="DataEntry 4 2 3 11" xfId="37145"/>
    <cellStyle name="DataEntry 4 2 3 2" xfId="8820"/>
    <cellStyle name="DataEntry 4 2 3 2 10" xfId="8821"/>
    <cellStyle name="DataEntry 4 2 3 2 10 2" xfId="37148"/>
    <cellStyle name="DataEntry 4 2 3 2 11" xfId="37147"/>
    <cellStyle name="DataEntry 4 2 3 2 2" xfId="8822"/>
    <cellStyle name="DataEntry 4 2 3 2 2 2" xfId="37149"/>
    <cellStyle name="DataEntry 4 2 3 2 3" xfId="8823"/>
    <cellStyle name="DataEntry 4 2 3 2 3 2" xfId="37150"/>
    <cellStyle name="DataEntry 4 2 3 2 4" xfId="8824"/>
    <cellStyle name="DataEntry 4 2 3 2 4 2" xfId="37151"/>
    <cellStyle name="DataEntry 4 2 3 2 5" xfId="8825"/>
    <cellStyle name="DataEntry 4 2 3 2 5 2" xfId="37152"/>
    <cellStyle name="DataEntry 4 2 3 2 6" xfId="8826"/>
    <cellStyle name="DataEntry 4 2 3 2 6 2" xfId="37153"/>
    <cellStyle name="DataEntry 4 2 3 2 7" xfId="8827"/>
    <cellStyle name="DataEntry 4 2 3 2 7 2" xfId="37154"/>
    <cellStyle name="DataEntry 4 2 3 2 8" xfId="8828"/>
    <cellStyle name="DataEntry 4 2 3 2 8 2" xfId="37155"/>
    <cellStyle name="DataEntry 4 2 3 2 9" xfId="8829"/>
    <cellStyle name="DataEntry 4 2 3 2 9 2" xfId="37156"/>
    <cellStyle name="DataEntry 4 2 3 3" xfId="8830"/>
    <cellStyle name="DataEntry 4 2 3 3 10" xfId="8831"/>
    <cellStyle name="DataEntry 4 2 3 3 10 2" xfId="37158"/>
    <cellStyle name="DataEntry 4 2 3 3 11" xfId="37157"/>
    <cellStyle name="DataEntry 4 2 3 3 2" xfId="8832"/>
    <cellStyle name="DataEntry 4 2 3 3 2 2" xfId="37159"/>
    <cellStyle name="DataEntry 4 2 3 3 3" xfId="8833"/>
    <cellStyle name="DataEntry 4 2 3 3 3 2" xfId="37160"/>
    <cellStyle name="DataEntry 4 2 3 3 4" xfId="8834"/>
    <cellStyle name="DataEntry 4 2 3 3 4 2" xfId="37161"/>
    <cellStyle name="DataEntry 4 2 3 3 5" xfId="8835"/>
    <cellStyle name="DataEntry 4 2 3 3 5 2" xfId="37162"/>
    <cellStyle name="DataEntry 4 2 3 3 6" xfId="8836"/>
    <cellStyle name="DataEntry 4 2 3 3 6 2" xfId="37163"/>
    <cellStyle name="DataEntry 4 2 3 3 7" xfId="8837"/>
    <cellStyle name="DataEntry 4 2 3 3 7 2" xfId="37164"/>
    <cellStyle name="DataEntry 4 2 3 3 8" xfId="8838"/>
    <cellStyle name="DataEntry 4 2 3 3 8 2" xfId="37165"/>
    <cellStyle name="DataEntry 4 2 3 3 9" xfId="8839"/>
    <cellStyle name="DataEntry 4 2 3 3 9 2" xfId="37166"/>
    <cellStyle name="DataEntry 4 2 3 4" xfId="8840"/>
    <cellStyle name="DataEntry 4 2 3 4 2" xfId="37167"/>
    <cellStyle name="DataEntry 4 2 3 5" xfId="8841"/>
    <cellStyle name="DataEntry 4 2 3 5 2" xfId="37168"/>
    <cellStyle name="DataEntry 4 2 3 6" xfId="8842"/>
    <cellStyle name="DataEntry 4 2 3 6 2" xfId="37169"/>
    <cellStyle name="DataEntry 4 2 3 7" xfId="8843"/>
    <cellStyle name="DataEntry 4 2 3 7 2" xfId="37170"/>
    <cellStyle name="DataEntry 4 2 3 8" xfId="8844"/>
    <cellStyle name="DataEntry 4 2 3 8 2" xfId="37171"/>
    <cellStyle name="DataEntry 4 2 3 9" xfId="8845"/>
    <cellStyle name="DataEntry 4 2 3 9 2" xfId="37172"/>
    <cellStyle name="DataEntry 4 2 4" xfId="8846"/>
    <cellStyle name="DataEntry 4 2 4 10" xfId="8847"/>
    <cellStyle name="DataEntry 4 2 4 10 2" xfId="37174"/>
    <cellStyle name="DataEntry 4 2 4 11" xfId="37173"/>
    <cellStyle name="DataEntry 4 2 4 2" xfId="8848"/>
    <cellStyle name="DataEntry 4 2 4 2 2" xfId="37175"/>
    <cellStyle name="DataEntry 4 2 4 3" xfId="8849"/>
    <cellStyle name="DataEntry 4 2 4 3 2" xfId="37176"/>
    <cellStyle name="DataEntry 4 2 4 4" xfId="8850"/>
    <cellStyle name="DataEntry 4 2 4 4 2" xfId="37177"/>
    <cellStyle name="DataEntry 4 2 4 5" xfId="8851"/>
    <cellStyle name="DataEntry 4 2 4 5 2" xfId="37178"/>
    <cellStyle name="DataEntry 4 2 4 6" xfId="8852"/>
    <cellStyle name="DataEntry 4 2 4 6 2" xfId="37179"/>
    <cellStyle name="DataEntry 4 2 4 7" xfId="8853"/>
    <cellStyle name="DataEntry 4 2 4 7 2" xfId="37180"/>
    <cellStyle name="DataEntry 4 2 4 8" xfId="8854"/>
    <cellStyle name="DataEntry 4 2 4 8 2" xfId="37181"/>
    <cellStyle name="DataEntry 4 2 4 9" xfId="8855"/>
    <cellStyle name="DataEntry 4 2 4 9 2" xfId="37182"/>
    <cellStyle name="DataEntry 4 2 5" xfId="8856"/>
    <cellStyle name="DataEntry 4 2 5 10" xfId="8857"/>
    <cellStyle name="DataEntry 4 2 5 10 2" xfId="37184"/>
    <cellStyle name="DataEntry 4 2 5 11" xfId="37183"/>
    <cellStyle name="DataEntry 4 2 5 2" xfId="8858"/>
    <cellStyle name="DataEntry 4 2 5 2 2" xfId="37185"/>
    <cellStyle name="DataEntry 4 2 5 3" xfId="8859"/>
    <cellStyle name="DataEntry 4 2 5 3 2" xfId="37186"/>
    <cellStyle name="DataEntry 4 2 5 4" xfId="8860"/>
    <cellStyle name="DataEntry 4 2 5 4 2" xfId="37187"/>
    <cellStyle name="DataEntry 4 2 5 5" xfId="8861"/>
    <cellStyle name="DataEntry 4 2 5 5 2" xfId="37188"/>
    <cellStyle name="DataEntry 4 2 5 6" xfId="8862"/>
    <cellStyle name="DataEntry 4 2 5 6 2" xfId="37189"/>
    <cellStyle name="DataEntry 4 2 5 7" xfId="8863"/>
    <cellStyle name="DataEntry 4 2 5 7 2" xfId="37190"/>
    <cellStyle name="DataEntry 4 2 5 8" xfId="8864"/>
    <cellStyle name="DataEntry 4 2 5 8 2" xfId="37191"/>
    <cellStyle name="DataEntry 4 2 5 9" xfId="8865"/>
    <cellStyle name="DataEntry 4 2 5 9 2" xfId="37192"/>
    <cellStyle name="DataEntry 4 2 6" xfId="8866"/>
    <cellStyle name="DataEntry 4 2 6 2" xfId="37193"/>
    <cellStyle name="DataEntry 4 2 7" xfId="8867"/>
    <cellStyle name="DataEntry 4 2 7 2" xfId="37194"/>
    <cellStyle name="DataEntry 4 2 8" xfId="8868"/>
    <cellStyle name="DataEntry 4 2 8 2" xfId="37195"/>
    <cellStyle name="DataEntry 4 2 9" xfId="8869"/>
    <cellStyle name="DataEntry 4 2 9 2" xfId="37196"/>
    <cellStyle name="DataEntry 4 3" xfId="473"/>
    <cellStyle name="DataEntry 4 3 10" xfId="8870"/>
    <cellStyle name="DataEntry 4 3 10 2" xfId="37197"/>
    <cellStyle name="DataEntry 4 3 11" xfId="8871"/>
    <cellStyle name="DataEntry 4 3 11 2" xfId="37198"/>
    <cellStyle name="DataEntry 4 3 12" xfId="8872"/>
    <cellStyle name="DataEntry 4 3 12 2" xfId="37199"/>
    <cellStyle name="DataEntry 4 3 13" xfId="8873"/>
    <cellStyle name="DataEntry 4 3 13 2" xfId="37200"/>
    <cellStyle name="DataEntry 4 3 14" xfId="8874"/>
    <cellStyle name="DataEntry 4 3 14 2" xfId="37201"/>
    <cellStyle name="DataEntry 4 3 15" xfId="28813"/>
    <cellStyle name="DataEntry 4 3 2" xfId="8875"/>
    <cellStyle name="DataEntry 4 3 2 10" xfId="8876"/>
    <cellStyle name="DataEntry 4 3 2 10 2" xfId="37203"/>
    <cellStyle name="DataEntry 4 3 2 11" xfId="37202"/>
    <cellStyle name="DataEntry 4 3 2 2" xfId="8877"/>
    <cellStyle name="DataEntry 4 3 2 2 10" xfId="8878"/>
    <cellStyle name="DataEntry 4 3 2 2 10 2" xfId="37205"/>
    <cellStyle name="DataEntry 4 3 2 2 11" xfId="37204"/>
    <cellStyle name="DataEntry 4 3 2 2 2" xfId="8879"/>
    <cellStyle name="DataEntry 4 3 2 2 2 2" xfId="37206"/>
    <cellStyle name="DataEntry 4 3 2 2 3" xfId="8880"/>
    <cellStyle name="DataEntry 4 3 2 2 3 2" xfId="37207"/>
    <cellStyle name="DataEntry 4 3 2 2 4" xfId="8881"/>
    <cellStyle name="DataEntry 4 3 2 2 4 2" xfId="37208"/>
    <cellStyle name="DataEntry 4 3 2 2 5" xfId="8882"/>
    <cellStyle name="DataEntry 4 3 2 2 5 2" xfId="37209"/>
    <cellStyle name="DataEntry 4 3 2 2 6" xfId="8883"/>
    <cellStyle name="DataEntry 4 3 2 2 6 2" xfId="37210"/>
    <cellStyle name="DataEntry 4 3 2 2 7" xfId="8884"/>
    <cellStyle name="DataEntry 4 3 2 2 7 2" xfId="37211"/>
    <cellStyle name="DataEntry 4 3 2 2 8" xfId="8885"/>
    <cellStyle name="DataEntry 4 3 2 2 8 2" xfId="37212"/>
    <cellStyle name="DataEntry 4 3 2 2 9" xfId="8886"/>
    <cellStyle name="DataEntry 4 3 2 2 9 2" xfId="37213"/>
    <cellStyle name="DataEntry 4 3 2 3" xfId="8887"/>
    <cellStyle name="DataEntry 4 3 2 3 10" xfId="8888"/>
    <cellStyle name="DataEntry 4 3 2 3 10 2" xfId="37215"/>
    <cellStyle name="DataEntry 4 3 2 3 11" xfId="37214"/>
    <cellStyle name="DataEntry 4 3 2 3 2" xfId="8889"/>
    <cellStyle name="DataEntry 4 3 2 3 2 2" xfId="37216"/>
    <cellStyle name="DataEntry 4 3 2 3 3" xfId="8890"/>
    <cellStyle name="DataEntry 4 3 2 3 3 2" xfId="37217"/>
    <cellStyle name="DataEntry 4 3 2 3 4" xfId="8891"/>
    <cellStyle name="DataEntry 4 3 2 3 4 2" xfId="37218"/>
    <cellStyle name="DataEntry 4 3 2 3 5" xfId="8892"/>
    <cellStyle name="DataEntry 4 3 2 3 5 2" xfId="37219"/>
    <cellStyle name="DataEntry 4 3 2 3 6" xfId="8893"/>
    <cellStyle name="DataEntry 4 3 2 3 6 2" xfId="37220"/>
    <cellStyle name="DataEntry 4 3 2 3 7" xfId="8894"/>
    <cellStyle name="DataEntry 4 3 2 3 7 2" xfId="37221"/>
    <cellStyle name="DataEntry 4 3 2 3 8" xfId="8895"/>
    <cellStyle name="DataEntry 4 3 2 3 8 2" xfId="37222"/>
    <cellStyle name="DataEntry 4 3 2 3 9" xfId="8896"/>
    <cellStyle name="DataEntry 4 3 2 3 9 2" xfId="37223"/>
    <cellStyle name="DataEntry 4 3 2 4" xfId="8897"/>
    <cellStyle name="DataEntry 4 3 2 4 2" xfId="37224"/>
    <cellStyle name="DataEntry 4 3 2 5" xfId="8898"/>
    <cellStyle name="DataEntry 4 3 2 5 2" xfId="37225"/>
    <cellStyle name="DataEntry 4 3 2 6" xfId="8899"/>
    <cellStyle name="DataEntry 4 3 2 6 2" xfId="37226"/>
    <cellStyle name="DataEntry 4 3 2 7" xfId="8900"/>
    <cellStyle name="DataEntry 4 3 2 7 2" xfId="37227"/>
    <cellStyle name="DataEntry 4 3 2 8" xfId="8901"/>
    <cellStyle name="DataEntry 4 3 2 8 2" xfId="37228"/>
    <cellStyle name="DataEntry 4 3 2 9" xfId="8902"/>
    <cellStyle name="DataEntry 4 3 2 9 2" xfId="37229"/>
    <cellStyle name="DataEntry 4 3 3" xfId="8903"/>
    <cellStyle name="DataEntry 4 3 3 10" xfId="8904"/>
    <cellStyle name="DataEntry 4 3 3 10 2" xfId="37231"/>
    <cellStyle name="DataEntry 4 3 3 11" xfId="37230"/>
    <cellStyle name="DataEntry 4 3 3 2" xfId="8905"/>
    <cellStyle name="DataEntry 4 3 3 2 10" xfId="8906"/>
    <cellStyle name="DataEntry 4 3 3 2 10 2" xfId="37233"/>
    <cellStyle name="DataEntry 4 3 3 2 11" xfId="37232"/>
    <cellStyle name="DataEntry 4 3 3 2 2" xfId="8907"/>
    <cellStyle name="DataEntry 4 3 3 2 2 2" xfId="37234"/>
    <cellStyle name="DataEntry 4 3 3 2 3" xfId="8908"/>
    <cellStyle name="DataEntry 4 3 3 2 3 2" xfId="37235"/>
    <cellStyle name="DataEntry 4 3 3 2 4" xfId="8909"/>
    <cellStyle name="DataEntry 4 3 3 2 4 2" xfId="37236"/>
    <cellStyle name="DataEntry 4 3 3 2 5" xfId="8910"/>
    <cellStyle name="DataEntry 4 3 3 2 5 2" xfId="37237"/>
    <cellStyle name="DataEntry 4 3 3 2 6" xfId="8911"/>
    <cellStyle name="DataEntry 4 3 3 2 6 2" xfId="37238"/>
    <cellStyle name="DataEntry 4 3 3 2 7" xfId="8912"/>
    <cellStyle name="DataEntry 4 3 3 2 7 2" xfId="37239"/>
    <cellStyle name="DataEntry 4 3 3 2 8" xfId="8913"/>
    <cellStyle name="DataEntry 4 3 3 2 8 2" xfId="37240"/>
    <cellStyle name="DataEntry 4 3 3 2 9" xfId="8914"/>
    <cellStyle name="DataEntry 4 3 3 2 9 2" xfId="37241"/>
    <cellStyle name="DataEntry 4 3 3 3" xfId="8915"/>
    <cellStyle name="DataEntry 4 3 3 3 10" xfId="8916"/>
    <cellStyle name="DataEntry 4 3 3 3 10 2" xfId="37243"/>
    <cellStyle name="DataEntry 4 3 3 3 11" xfId="37242"/>
    <cellStyle name="DataEntry 4 3 3 3 2" xfId="8917"/>
    <cellStyle name="DataEntry 4 3 3 3 2 2" xfId="37244"/>
    <cellStyle name="DataEntry 4 3 3 3 3" xfId="8918"/>
    <cellStyle name="DataEntry 4 3 3 3 3 2" xfId="37245"/>
    <cellStyle name="DataEntry 4 3 3 3 4" xfId="8919"/>
    <cellStyle name="DataEntry 4 3 3 3 4 2" xfId="37246"/>
    <cellStyle name="DataEntry 4 3 3 3 5" xfId="8920"/>
    <cellStyle name="DataEntry 4 3 3 3 5 2" xfId="37247"/>
    <cellStyle name="DataEntry 4 3 3 3 6" xfId="8921"/>
    <cellStyle name="DataEntry 4 3 3 3 6 2" xfId="37248"/>
    <cellStyle name="DataEntry 4 3 3 3 7" xfId="8922"/>
    <cellStyle name="DataEntry 4 3 3 3 7 2" xfId="37249"/>
    <cellStyle name="DataEntry 4 3 3 3 8" xfId="8923"/>
    <cellStyle name="DataEntry 4 3 3 3 8 2" xfId="37250"/>
    <cellStyle name="DataEntry 4 3 3 3 9" xfId="8924"/>
    <cellStyle name="DataEntry 4 3 3 3 9 2" xfId="37251"/>
    <cellStyle name="DataEntry 4 3 3 4" xfId="8925"/>
    <cellStyle name="DataEntry 4 3 3 4 2" xfId="37252"/>
    <cellStyle name="DataEntry 4 3 3 5" xfId="8926"/>
    <cellStyle name="DataEntry 4 3 3 5 2" xfId="37253"/>
    <cellStyle name="DataEntry 4 3 3 6" xfId="8927"/>
    <cellStyle name="DataEntry 4 3 3 6 2" xfId="37254"/>
    <cellStyle name="DataEntry 4 3 3 7" xfId="8928"/>
    <cellStyle name="DataEntry 4 3 3 7 2" xfId="37255"/>
    <cellStyle name="DataEntry 4 3 3 8" xfId="8929"/>
    <cellStyle name="DataEntry 4 3 3 8 2" xfId="37256"/>
    <cellStyle name="DataEntry 4 3 3 9" xfId="8930"/>
    <cellStyle name="DataEntry 4 3 3 9 2" xfId="37257"/>
    <cellStyle name="DataEntry 4 3 4" xfId="8931"/>
    <cellStyle name="DataEntry 4 3 4 10" xfId="8932"/>
    <cellStyle name="DataEntry 4 3 4 10 2" xfId="37259"/>
    <cellStyle name="DataEntry 4 3 4 11" xfId="37258"/>
    <cellStyle name="DataEntry 4 3 4 2" xfId="8933"/>
    <cellStyle name="DataEntry 4 3 4 2 2" xfId="37260"/>
    <cellStyle name="DataEntry 4 3 4 3" xfId="8934"/>
    <cellStyle name="DataEntry 4 3 4 3 2" xfId="37261"/>
    <cellStyle name="DataEntry 4 3 4 4" xfId="8935"/>
    <cellStyle name="DataEntry 4 3 4 4 2" xfId="37262"/>
    <cellStyle name="DataEntry 4 3 4 5" xfId="8936"/>
    <cellStyle name="DataEntry 4 3 4 5 2" xfId="37263"/>
    <cellStyle name="DataEntry 4 3 4 6" xfId="8937"/>
    <cellStyle name="DataEntry 4 3 4 6 2" xfId="37264"/>
    <cellStyle name="DataEntry 4 3 4 7" xfId="8938"/>
    <cellStyle name="DataEntry 4 3 4 7 2" xfId="37265"/>
    <cellStyle name="DataEntry 4 3 4 8" xfId="8939"/>
    <cellStyle name="DataEntry 4 3 4 8 2" xfId="37266"/>
    <cellStyle name="DataEntry 4 3 4 9" xfId="8940"/>
    <cellStyle name="DataEntry 4 3 4 9 2" xfId="37267"/>
    <cellStyle name="DataEntry 4 3 5" xfId="8941"/>
    <cellStyle name="DataEntry 4 3 5 10" xfId="8942"/>
    <cellStyle name="DataEntry 4 3 5 10 2" xfId="37269"/>
    <cellStyle name="DataEntry 4 3 5 11" xfId="37268"/>
    <cellStyle name="DataEntry 4 3 5 2" xfId="8943"/>
    <cellStyle name="DataEntry 4 3 5 2 2" xfId="37270"/>
    <cellStyle name="DataEntry 4 3 5 3" xfId="8944"/>
    <cellStyle name="DataEntry 4 3 5 3 2" xfId="37271"/>
    <cellStyle name="DataEntry 4 3 5 4" xfId="8945"/>
    <cellStyle name="DataEntry 4 3 5 4 2" xfId="37272"/>
    <cellStyle name="DataEntry 4 3 5 5" xfId="8946"/>
    <cellStyle name="DataEntry 4 3 5 5 2" xfId="37273"/>
    <cellStyle name="DataEntry 4 3 5 6" xfId="8947"/>
    <cellStyle name="DataEntry 4 3 5 6 2" xfId="37274"/>
    <cellStyle name="DataEntry 4 3 5 7" xfId="8948"/>
    <cellStyle name="DataEntry 4 3 5 7 2" xfId="37275"/>
    <cellStyle name="DataEntry 4 3 5 8" xfId="8949"/>
    <cellStyle name="DataEntry 4 3 5 8 2" xfId="37276"/>
    <cellStyle name="DataEntry 4 3 5 9" xfId="8950"/>
    <cellStyle name="DataEntry 4 3 5 9 2" xfId="37277"/>
    <cellStyle name="DataEntry 4 3 6" xfId="8951"/>
    <cellStyle name="DataEntry 4 3 6 2" xfId="37278"/>
    <cellStyle name="DataEntry 4 3 7" xfId="8952"/>
    <cellStyle name="DataEntry 4 3 7 2" xfId="37279"/>
    <cellStyle name="DataEntry 4 3 8" xfId="8953"/>
    <cellStyle name="DataEntry 4 3 8 2" xfId="37280"/>
    <cellStyle name="DataEntry 4 3 9" xfId="8954"/>
    <cellStyle name="DataEntry 4 3 9 2" xfId="37281"/>
    <cellStyle name="DataEntry 4 4" xfId="702"/>
    <cellStyle name="DataEntry 4 4 10" xfId="8955"/>
    <cellStyle name="DataEntry 4 4 10 2" xfId="37282"/>
    <cellStyle name="DataEntry 4 4 11" xfId="8956"/>
    <cellStyle name="DataEntry 4 4 11 2" xfId="37283"/>
    <cellStyle name="DataEntry 4 4 12" xfId="8957"/>
    <cellStyle name="DataEntry 4 4 12 2" xfId="37284"/>
    <cellStyle name="DataEntry 4 4 13" xfId="8958"/>
    <cellStyle name="DataEntry 4 4 13 2" xfId="37285"/>
    <cellStyle name="DataEntry 4 4 14" xfId="8959"/>
    <cellStyle name="DataEntry 4 4 14 2" xfId="37286"/>
    <cellStyle name="DataEntry 4 4 15" xfId="29033"/>
    <cellStyle name="DataEntry 4 4 2" xfId="8960"/>
    <cellStyle name="DataEntry 4 4 2 10" xfId="8961"/>
    <cellStyle name="DataEntry 4 4 2 10 2" xfId="37288"/>
    <cellStyle name="DataEntry 4 4 2 11" xfId="37287"/>
    <cellStyle name="DataEntry 4 4 2 2" xfId="8962"/>
    <cellStyle name="DataEntry 4 4 2 2 10" xfId="8963"/>
    <cellStyle name="DataEntry 4 4 2 2 10 2" xfId="37290"/>
    <cellStyle name="DataEntry 4 4 2 2 11" xfId="37289"/>
    <cellStyle name="DataEntry 4 4 2 2 2" xfId="8964"/>
    <cellStyle name="DataEntry 4 4 2 2 2 2" xfId="37291"/>
    <cellStyle name="DataEntry 4 4 2 2 3" xfId="8965"/>
    <cellStyle name="DataEntry 4 4 2 2 3 2" xfId="37292"/>
    <cellStyle name="DataEntry 4 4 2 2 4" xfId="8966"/>
    <cellStyle name="DataEntry 4 4 2 2 4 2" xfId="37293"/>
    <cellStyle name="DataEntry 4 4 2 2 5" xfId="8967"/>
    <cellStyle name="DataEntry 4 4 2 2 5 2" xfId="37294"/>
    <cellStyle name="DataEntry 4 4 2 2 6" xfId="8968"/>
    <cellStyle name="DataEntry 4 4 2 2 6 2" xfId="37295"/>
    <cellStyle name="DataEntry 4 4 2 2 7" xfId="8969"/>
    <cellStyle name="DataEntry 4 4 2 2 7 2" xfId="37296"/>
    <cellStyle name="DataEntry 4 4 2 2 8" xfId="8970"/>
    <cellStyle name="DataEntry 4 4 2 2 8 2" xfId="37297"/>
    <cellStyle name="DataEntry 4 4 2 2 9" xfId="8971"/>
    <cellStyle name="DataEntry 4 4 2 2 9 2" xfId="37298"/>
    <cellStyle name="DataEntry 4 4 2 3" xfId="8972"/>
    <cellStyle name="DataEntry 4 4 2 3 10" xfId="8973"/>
    <cellStyle name="DataEntry 4 4 2 3 10 2" xfId="37300"/>
    <cellStyle name="DataEntry 4 4 2 3 11" xfId="37299"/>
    <cellStyle name="DataEntry 4 4 2 3 2" xfId="8974"/>
    <cellStyle name="DataEntry 4 4 2 3 2 2" xfId="37301"/>
    <cellStyle name="DataEntry 4 4 2 3 3" xfId="8975"/>
    <cellStyle name="DataEntry 4 4 2 3 3 2" xfId="37302"/>
    <cellStyle name="DataEntry 4 4 2 3 4" xfId="8976"/>
    <cellStyle name="DataEntry 4 4 2 3 4 2" xfId="37303"/>
    <cellStyle name="DataEntry 4 4 2 3 5" xfId="8977"/>
    <cellStyle name="DataEntry 4 4 2 3 5 2" xfId="37304"/>
    <cellStyle name="DataEntry 4 4 2 3 6" xfId="8978"/>
    <cellStyle name="DataEntry 4 4 2 3 6 2" xfId="37305"/>
    <cellStyle name="DataEntry 4 4 2 3 7" xfId="8979"/>
    <cellStyle name="DataEntry 4 4 2 3 7 2" xfId="37306"/>
    <cellStyle name="DataEntry 4 4 2 3 8" xfId="8980"/>
    <cellStyle name="DataEntry 4 4 2 3 8 2" xfId="37307"/>
    <cellStyle name="DataEntry 4 4 2 3 9" xfId="8981"/>
    <cellStyle name="DataEntry 4 4 2 3 9 2" xfId="37308"/>
    <cellStyle name="DataEntry 4 4 2 4" xfId="8982"/>
    <cellStyle name="DataEntry 4 4 2 4 2" xfId="37309"/>
    <cellStyle name="DataEntry 4 4 2 5" xfId="8983"/>
    <cellStyle name="DataEntry 4 4 2 5 2" xfId="37310"/>
    <cellStyle name="DataEntry 4 4 2 6" xfId="8984"/>
    <cellStyle name="DataEntry 4 4 2 6 2" xfId="37311"/>
    <cellStyle name="DataEntry 4 4 2 7" xfId="8985"/>
    <cellStyle name="DataEntry 4 4 2 7 2" xfId="37312"/>
    <cellStyle name="DataEntry 4 4 2 8" xfId="8986"/>
    <cellStyle name="DataEntry 4 4 2 8 2" xfId="37313"/>
    <cellStyle name="DataEntry 4 4 2 9" xfId="8987"/>
    <cellStyle name="DataEntry 4 4 2 9 2" xfId="37314"/>
    <cellStyle name="DataEntry 4 4 3" xfId="8988"/>
    <cellStyle name="DataEntry 4 4 3 10" xfId="8989"/>
    <cellStyle name="DataEntry 4 4 3 10 2" xfId="37316"/>
    <cellStyle name="DataEntry 4 4 3 11" xfId="37315"/>
    <cellStyle name="DataEntry 4 4 3 2" xfId="8990"/>
    <cellStyle name="DataEntry 4 4 3 2 10" xfId="8991"/>
    <cellStyle name="DataEntry 4 4 3 2 10 2" xfId="37318"/>
    <cellStyle name="DataEntry 4 4 3 2 11" xfId="37317"/>
    <cellStyle name="DataEntry 4 4 3 2 2" xfId="8992"/>
    <cellStyle name="DataEntry 4 4 3 2 2 2" xfId="37319"/>
    <cellStyle name="DataEntry 4 4 3 2 3" xfId="8993"/>
    <cellStyle name="DataEntry 4 4 3 2 3 2" xfId="37320"/>
    <cellStyle name="DataEntry 4 4 3 2 4" xfId="8994"/>
    <cellStyle name="DataEntry 4 4 3 2 4 2" xfId="37321"/>
    <cellStyle name="DataEntry 4 4 3 2 5" xfId="8995"/>
    <cellStyle name="DataEntry 4 4 3 2 5 2" xfId="37322"/>
    <cellStyle name="DataEntry 4 4 3 2 6" xfId="8996"/>
    <cellStyle name="DataEntry 4 4 3 2 6 2" xfId="37323"/>
    <cellStyle name="DataEntry 4 4 3 2 7" xfId="8997"/>
    <cellStyle name="DataEntry 4 4 3 2 7 2" xfId="37324"/>
    <cellStyle name="DataEntry 4 4 3 2 8" xfId="8998"/>
    <cellStyle name="DataEntry 4 4 3 2 8 2" xfId="37325"/>
    <cellStyle name="DataEntry 4 4 3 2 9" xfId="8999"/>
    <cellStyle name="DataEntry 4 4 3 2 9 2" xfId="37326"/>
    <cellStyle name="DataEntry 4 4 3 3" xfId="9000"/>
    <cellStyle name="DataEntry 4 4 3 3 10" xfId="9001"/>
    <cellStyle name="DataEntry 4 4 3 3 10 2" xfId="37328"/>
    <cellStyle name="DataEntry 4 4 3 3 11" xfId="37327"/>
    <cellStyle name="DataEntry 4 4 3 3 2" xfId="9002"/>
    <cellStyle name="DataEntry 4 4 3 3 2 2" xfId="37329"/>
    <cellStyle name="DataEntry 4 4 3 3 3" xfId="9003"/>
    <cellStyle name="DataEntry 4 4 3 3 3 2" xfId="37330"/>
    <cellStyle name="DataEntry 4 4 3 3 4" xfId="9004"/>
    <cellStyle name="DataEntry 4 4 3 3 4 2" xfId="37331"/>
    <cellStyle name="DataEntry 4 4 3 3 5" xfId="9005"/>
    <cellStyle name="DataEntry 4 4 3 3 5 2" xfId="37332"/>
    <cellStyle name="DataEntry 4 4 3 3 6" xfId="9006"/>
    <cellStyle name="DataEntry 4 4 3 3 6 2" xfId="37333"/>
    <cellStyle name="DataEntry 4 4 3 3 7" xfId="9007"/>
    <cellStyle name="DataEntry 4 4 3 3 7 2" xfId="37334"/>
    <cellStyle name="DataEntry 4 4 3 3 8" xfId="9008"/>
    <cellStyle name="DataEntry 4 4 3 3 8 2" xfId="37335"/>
    <cellStyle name="DataEntry 4 4 3 3 9" xfId="9009"/>
    <cellStyle name="DataEntry 4 4 3 3 9 2" xfId="37336"/>
    <cellStyle name="DataEntry 4 4 3 4" xfId="9010"/>
    <cellStyle name="DataEntry 4 4 3 4 2" xfId="37337"/>
    <cellStyle name="DataEntry 4 4 3 5" xfId="9011"/>
    <cellStyle name="DataEntry 4 4 3 5 2" xfId="37338"/>
    <cellStyle name="DataEntry 4 4 3 6" xfId="9012"/>
    <cellStyle name="DataEntry 4 4 3 6 2" xfId="37339"/>
    <cellStyle name="DataEntry 4 4 3 7" xfId="9013"/>
    <cellStyle name="DataEntry 4 4 3 7 2" xfId="37340"/>
    <cellStyle name="DataEntry 4 4 3 8" xfId="9014"/>
    <cellStyle name="DataEntry 4 4 3 8 2" xfId="37341"/>
    <cellStyle name="DataEntry 4 4 3 9" xfId="9015"/>
    <cellStyle name="DataEntry 4 4 3 9 2" xfId="37342"/>
    <cellStyle name="DataEntry 4 4 4" xfId="9016"/>
    <cellStyle name="DataEntry 4 4 4 10" xfId="9017"/>
    <cellStyle name="DataEntry 4 4 4 10 2" xfId="37344"/>
    <cellStyle name="DataEntry 4 4 4 11" xfId="37343"/>
    <cellStyle name="DataEntry 4 4 4 2" xfId="9018"/>
    <cellStyle name="DataEntry 4 4 4 2 2" xfId="37345"/>
    <cellStyle name="DataEntry 4 4 4 3" xfId="9019"/>
    <cellStyle name="DataEntry 4 4 4 3 2" xfId="37346"/>
    <cellStyle name="DataEntry 4 4 4 4" xfId="9020"/>
    <cellStyle name="DataEntry 4 4 4 4 2" xfId="37347"/>
    <cellStyle name="DataEntry 4 4 4 5" xfId="9021"/>
    <cellStyle name="DataEntry 4 4 4 5 2" xfId="37348"/>
    <cellStyle name="DataEntry 4 4 4 6" xfId="9022"/>
    <cellStyle name="DataEntry 4 4 4 6 2" xfId="37349"/>
    <cellStyle name="DataEntry 4 4 4 7" xfId="9023"/>
    <cellStyle name="DataEntry 4 4 4 7 2" xfId="37350"/>
    <cellStyle name="DataEntry 4 4 4 8" xfId="9024"/>
    <cellStyle name="DataEntry 4 4 4 8 2" xfId="37351"/>
    <cellStyle name="DataEntry 4 4 4 9" xfId="9025"/>
    <cellStyle name="DataEntry 4 4 4 9 2" xfId="37352"/>
    <cellStyle name="DataEntry 4 4 5" xfId="9026"/>
    <cellStyle name="DataEntry 4 4 5 10" xfId="9027"/>
    <cellStyle name="DataEntry 4 4 5 10 2" xfId="37354"/>
    <cellStyle name="DataEntry 4 4 5 11" xfId="37353"/>
    <cellStyle name="DataEntry 4 4 5 2" xfId="9028"/>
    <cellStyle name="DataEntry 4 4 5 2 2" xfId="37355"/>
    <cellStyle name="DataEntry 4 4 5 3" xfId="9029"/>
    <cellStyle name="DataEntry 4 4 5 3 2" xfId="37356"/>
    <cellStyle name="DataEntry 4 4 5 4" xfId="9030"/>
    <cellStyle name="DataEntry 4 4 5 4 2" xfId="37357"/>
    <cellStyle name="DataEntry 4 4 5 5" xfId="9031"/>
    <cellStyle name="DataEntry 4 4 5 5 2" xfId="37358"/>
    <cellStyle name="DataEntry 4 4 5 6" xfId="9032"/>
    <cellStyle name="DataEntry 4 4 5 6 2" xfId="37359"/>
    <cellStyle name="DataEntry 4 4 5 7" xfId="9033"/>
    <cellStyle name="DataEntry 4 4 5 7 2" xfId="37360"/>
    <cellStyle name="DataEntry 4 4 5 8" xfId="9034"/>
    <cellStyle name="DataEntry 4 4 5 8 2" xfId="37361"/>
    <cellStyle name="DataEntry 4 4 5 9" xfId="9035"/>
    <cellStyle name="DataEntry 4 4 5 9 2" xfId="37362"/>
    <cellStyle name="DataEntry 4 4 6" xfId="9036"/>
    <cellStyle name="DataEntry 4 4 6 2" xfId="37363"/>
    <cellStyle name="DataEntry 4 4 7" xfId="9037"/>
    <cellStyle name="DataEntry 4 4 7 2" xfId="37364"/>
    <cellStyle name="DataEntry 4 4 8" xfId="9038"/>
    <cellStyle name="DataEntry 4 4 8 2" xfId="37365"/>
    <cellStyle name="DataEntry 4 4 9" xfId="9039"/>
    <cellStyle name="DataEntry 4 4 9 2" xfId="37366"/>
    <cellStyle name="DataEntry 4 5" xfId="942"/>
    <cellStyle name="DataEntry 4 5 10" xfId="9040"/>
    <cellStyle name="DataEntry 4 5 10 2" xfId="37367"/>
    <cellStyle name="DataEntry 4 5 11" xfId="9041"/>
    <cellStyle name="DataEntry 4 5 11 2" xfId="37368"/>
    <cellStyle name="DataEntry 4 5 12" xfId="9042"/>
    <cellStyle name="DataEntry 4 5 12 2" xfId="37369"/>
    <cellStyle name="DataEntry 4 5 13" xfId="9043"/>
    <cellStyle name="DataEntry 4 5 13 2" xfId="37370"/>
    <cellStyle name="DataEntry 4 5 14" xfId="9044"/>
    <cellStyle name="DataEntry 4 5 14 2" xfId="37371"/>
    <cellStyle name="DataEntry 4 5 15" xfId="29273"/>
    <cellStyle name="DataEntry 4 5 2" xfId="9045"/>
    <cellStyle name="DataEntry 4 5 2 10" xfId="9046"/>
    <cellStyle name="DataEntry 4 5 2 10 2" xfId="37373"/>
    <cellStyle name="DataEntry 4 5 2 11" xfId="37372"/>
    <cellStyle name="DataEntry 4 5 2 2" xfId="9047"/>
    <cellStyle name="DataEntry 4 5 2 2 10" xfId="9048"/>
    <cellStyle name="DataEntry 4 5 2 2 10 2" xfId="37375"/>
    <cellStyle name="DataEntry 4 5 2 2 11" xfId="37374"/>
    <cellStyle name="DataEntry 4 5 2 2 2" xfId="9049"/>
    <cellStyle name="DataEntry 4 5 2 2 2 2" xfId="37376"/>
    <cellStyle name="DataEntry 4 5 2 2 3" xfId="9050"/>
    <cellStyle name="DataEntry 4 5 2 2 3 2" xfId="37377"/>
    <cellStyle name="DataEntry 4 5 2 2 4" xfId="9051"/>
    <cellStyle name="DataEntry 4 5 2 2 4 2" xfId="37378"/>
    <cellStyle name="DataEntry 4 5 2 2 5" xfId="9052"/>
    <cellStyle name="DataEntry 4 5 2 2 5 2" xfId="37379"/>
    <cellStyle name="DataEntry 4 5 2 2 6" xfId="9053"/>
    <cellStyle name="DataEntry 4 5 2 2 6 2" xfId="37380"/>
    <cellStyle name="DataEntry 4 5 2 2 7" xfId="9054"/>
    <cellStyle name="DataEntry 4 5 2 2 7 2" xfId="37381"/>
    <cellStyle name="DataEntry 4 5 2 2 8" xfId="9055"/>
    <cellStyle name="DataEntry 4 5 2 2 8 2" xfId="37382"/>
    <cellStyle name="DataEntry 4 5 2 2 9" xfId="9056"/>
    <cellStyle name="DataEntry 4 5 2 2 9 2" xfId="37383"/>
    <cellStyle name="DataEntry 4 5 2 3" xfId="9057"/>
    <cellStyle name="DataEntry 4 5 2 3 10" xfId="9058"/>
    <cellStyle name="DataEntry 4 5 2 3 10 2" xfId="37385"/>
    <cellStyle name="DataEntry 4 5 2 3 11" xfId="37384"/>
    <cellStyle name="DataEntry 4 5 2 3 2" xfId="9059"/>
    <cellStyle name="DataEntry 4 5 2 3 2 2" xfId="37386"/>
    <cellStyle name="DataEntry 4 5 2 3 3" xfId="9060"/>
    <cellStyle name="DataEntry 4 5 2 3 3 2" xfId="37387"/>
    <cellStyle name="DataEntry 4 5 2 3 4" xfId="9061"/>
    <cellStyle name="DataEntry 4 5 2 3 4 2" xfId="37388"/>
    <cellStyle name="DataEntry 4 5 2 3 5" xfId="9062"/>
    <cellStyle name="DataEntry 4 5 2 3 5 2" xfId="37389"/>
    <cellStyle name="DataEntry 4 5 2 3 6" xfId="9063"/>
    <cellStyle name="DataEntry 4 5 2 3 6 2" xfId="37390"/>
    <cellStyle name="DataEntry 4 5 2 3 7" xfId="9064"/>
    <cellStyle name="DataEntry 4 5 2 3 7 2" xfId="37391"/>
    <cellStyle name="DataEntry 4 5 2 3 8" xfId="9065"/>
    <cellStyle name="DataEntry 4 5 2 3 8 2" xfId="37392"/>
    <cellStyle name="DataEntry 4 5 2 3 9" xfId="9066"/>
    <cellStyle name="DataEntry 4 5 2 3 9 2" xfId="37393"/>
    <cellStyle name="DataEntry 4 5 2 4" xfId="9067"/>
    <cellStyle name="DataEntry 4 5 2 4 2" xfId="37394"/>
    <cellStyle name="DataEntry 4 5 2 5" xfId="9068"/>
    <cellStyle name="DataEntry 4 5 2 5 2" xfId="37395"/>
    <cellStyle name="DataEntry 4 5 2 6" xfId="9069"/>
    <cellStyle name="DataEntry 4 5 2 6 2" xfId="37396"/>
    <cellStyle name="DataEntry 4 5 2 7" xfId="9070"/>
    <cellStyle name="DataEntry 4 5 2 7 2" xfId="37397"/>
    <cellStyle name="DataEntry 4 5 2 8" xfId="9071"/>
    <cellStyle name="DataEntry 4 5 2 8 2" xfId="37398"/>
    <cellStyle name="DataEntry 4 5 2 9" xfId="9072"/>
    <cellStyle name="DataEntry 4 5 2 9 2" xfId="37399"/>
    <cellStyle name="DataEntry 4 5 3" xfId="9073"/>
    <cellStyle name="DataEntry 4 5 3 10" xfId="9074"/>
    <cellStyle name="DataEntry 4 5 3 10 2" xfId="37401"/>
    <cellStyle name="DataEntry 4 5 3 11" xfId="37400"/>
    <cellStyle name="DataEntry 4 5 3 2" xfId="9075"/>
    <cellStyle name="DataEntry 4 5 3 2 10" xfId="9076"/>
    <cellStyle name="DataEntry 4 5 3 2 10 2" xfId="37403"/>
    <cellStyle name="DataEntry 4 5 3 2 11" xfId="37402"/>
    <cellStyle name="DataEntry 4 5 3 2 2" xfId="9077"/>
    <cellStyle name="DataEntry 4 5 3 2 2 2" xfId="37404"/>
    <cellStyle name="DataEntry 4 5 3 2 3" xfId="9078"/>
    <cellStyle name="DataEntry 4 5 3 2 3 2" xfId="37405"/>
    <cellStyle name="DataEntry 4 5 3 2 4" xfId="9079"/>
    <cellStyle name="DataEntry 4 5 3 2 4 2" xfId="37406"/>
    <cellStyle name="DataEntry 4 5 3 2 5" xfId="9080"/>
    <cellStyle name="DataEntry 4 5 3 2 5 2" xfId="37407"/>
    <cellStyle name="DataEntry 4 5 3 2 6" xfId="9081"/>
    <cellStyle name="DataEntry 4 5 3 2 6 2" xfId="37408"/>
    <cellStyle name="DataEntry 4 5 3 2 7" xfId="9082"/>
    <cellStyle name="DataEntry 4 5 3 2 7 2" xfId="37409"/>
    <cellStyle name="DataEntry 4 5 3 2 8" xfId="9083"/>
    <cellStyle name="DataEntry 4 5 3 2 8 2" xfId="37410"/>
    <cellStyle name="DataEntry 4 5 3 2 9" xfId="9084"/>
    <cellStyle name="DataEntry 4 5 3 2 9 2" xfId="37411"/>
    <cellStyle name="DataEntry 4 5 3 3" xfId="9085"/>
    <cellStyle name="DataEntry 4 5 3 3 10" xfId="9086"/>
    <cellStyle name="DataEntry 4 5 3 3 10 2" xfId="37413"/>
    <cellStyle name="DataEntry 4 5 3 3 11" xfId="37412"/>
    <cellStyle name="DataEntry 4 5 3 3 2" xfId="9087"/>
    <cellStyle name="DataEntry 4 5 3 3 2 2" xfId="37414"/>
    <cellStyle name="DataEntry 4 5 3 3 3" xfId="9088"/>
    <cellStyle name="DataEntry 4 5 3 3 3 2" xfId="37415"/>
    <cellStyle name="DataEntry 4 5 3 3 4" xfId="9089"/>
    <cellStyle name="DataEntry 4 5 3 3 4 2" xfId="37416"/>
    <cellStyle name="DataEntry 4 5 3 3 5" xfId="9090"/>
    <cellStyle name="DataEntry 4 5 3 3 5 2" xfId="37417"/>
    <cellStyle name="DataEntry 4 5 3 3 6" xfId="9091"/>
    <cellStyle name="DataEntry 4 5 3 3 6 2" xfId="37418"/>
    <cellStyle name="DataEntry 4 5 3 3 7" xfId="9092"/>
    <cellStyle name="DataEntry 4 5 3 3 7 2" xfId="37419"/>
    <cellStyle name="DataEntry 4 5 3 3 8" xfId="9093"/>
    <cellStyle name="DataEntry 4 5 3 3 8 2" xfId="37420"/>
    <cellStyle name="DataEntry 4 5 3 3 9" xfId="9094"/>
    <cellStyle name="DataEntry 4 5 3 3 9 2" xfId="37421"/>
    <cellStyle name="DataEntry 4 5 3 4" xfId="9095"/>
    <cellStyle name="DataEntry 4 5 3 4 2" xfId="37422"/>
    <cellStyle name="DataEntry 4 5 3 5" xfId="9096"/>
    <cellStyle name="DataEntry 4 5 3 5 2" xfId="37423"/>
    <cellStyle name="DataEntry 4 5 3 6" xfId="9097"/>
    <cellStyle name="DataEntry 4 5 3 6 2" xfId="37424"/>
    <cellStyle name="DataEntry 4 5 3 7" xfId="9098"/>
    <cellStyle name="DataEntry 4 5 3 7 2" xfId="37425"/>
    <cellStyle name="DataEntry 4 5 3 8" xfId="9099"/>
    <cellStyle name="DataEntry 4 5 3 8 2" xfId="37426"/>
    <cellStyle name="DataEntry 4 5 3 9" xfId="9100"/>
    <cellStyle name="DataEntry 4 5 3 9 2" xfId="37427"/>
    <cellStyle name="DataEntry 4 5 4" xfId="9101"/>
    <cellStyle name="DataEntry 4 5 4 10" xfId="9102"/>
    <cellStyle name="DataEntry 4 5 4 10 2" xfId="37429"/>
    <cellStyle name="DataEntry 4 5 4 11" xfId="37428"/>
    <cellStyle name="DataEntry 4 5 4 2" xfId="9103"/>
    <cellStyle name="DataEntry 4 5 4 2 2" xfId="37430"/>
    <cellStyle name="DataEntry 4 5 4 3" xfId="9104"/>
    <cellStyle name="DataEntry 4 5 4 3 2" xfId="37431"/>
    <cellStyle name="DataEntry 4 5 4 4" xfId="9105"/>
    <cellStyle name="DataEntry 4 5 4 4 2" xfId="37432"/>
    <cellStyle name="DataEntry 4 5 4 5" xfId="9106"/>
    <cellStyle name="DataEntry 4 5 4 5 2" xfId="37433"/>
    <cellStyle name="DataEntry 4 5 4 6" xfId="9107"/>
    <cellStyle name="DataEntry 4 5 4 6 2" xfId="37434"/>
    <cellStyle name="DataEntry 4 5 4 7" xfId="9108"/>
    <cellStyle name="DataEntry 4 5 4 7 2" xfId="37435"/>
    <cellStyle name="DataEntry 4 5 4 8" xfId="9109"/>
    <cellStyle name="DataEntry 4 5 4 8 2" xfId="37436"/>
    <cellStyle name="DataEntry 4 5 4 9" xfId="9110"/>
    <cellStyle name="DataEntry 4 5 4 9 2" xfId="37437"/>
    <cellStyle name="DataEntry 4 5 5" xfId="9111"/>
    <cellStyle name="DataEntry 4 5 5 10" xfId="9112"/>
    <cellStyle name="DataEntry 4 5 5 10 2" xfId="37439"/>
    <cellStyle name="DataEntry 4 5 5 11" xfId="37438"/>
    <cellStyle name="DataEntry 4 5 5 2" xfId="9113"/>
    <cellStyle name="DataEntry 4 5 5 2 2" xfId="37440"/>
    <cellStyle name="DataEntry 4 5 5 3" xfId="9114"/>
    <cellStyle name="DataEntry 4 5 5 3 2" xfId="37441"/>
    <cellStyle name="DataEntry 4 5 5 4" xfId="9115"/>
    <cellStyle name="DataEntry 4 5 5 4 2" xfId="37442"/>
    <cellStyle name="DataEntry 4 5 5 5" xfId="9116"/>
    <cellStyle name="DataEntry 4 5 5 5 2" xfId="37443"/>
    <cellStyle name="DataEntry 4 5 5 6" xfId="9117"/>
    <cellStyle name="DataEntry 4 5 5 6 2" xfId="37444"/>
    <cellStyle name="DataEntry 4 5 5 7" xfId="9118"/>
    <cellStyle name="DataEntry 4 5 5 7 2" xfId="37445"/>
    <cellStyle name="DataEntry 4 5 5 8" xfId="9119"/>
    <cellStyle name="DataEntry 4 5 5 8 2" xfId="37446"/>
    <cellStyle name="DataEntry 4 5 5 9" xfId="9120"/>
    <cellStyle name="DataEntry 4 5 5 9 2" xfId="37447"/>
    <cellStyle name="DataEntry 4 5 6" xfId="9121"/>
    <cellStyle name="DataEntry 4 5 6 2" xfId="37448"/>
    <cellStyle name="DataEntry 4 5 7" xfId="9122"/>
    <cellStyle name="DataEntry 4 5 7 2" xfId="37449"/>
    <cellStyle name="DataEntry 4 5 8" xfId="9123"/>
    <cellStyle name="DataEntry 4 5 8 2" xfId="37450"/>
    <cellStyle name="DataEntry 4 5 9" xfId="9124"/>
    <cellStyle name="DataEntry 4 5 9 2" xfId="37451"/>
    <cellStyle name="DataEntry 4 6" xfId="1136"/>
    <cellStyle name="DataEntry 4 6 10" xfId="9125"/>
    <cellStyle name="DataEntry 4 6 10 2" xfId="37452"/>
    <cellStyle name="DataEntry 4 6 11" xfId="9126"/>
    <cellStyle name="DataEntry 4 6 11 2" xfId="37453"/>
    <cellStyle name="DataEntry 4 6 12" xfId="9127"/>
    <cellStyle name="DataEntry 4 6 12 2" xfId="37454"/>
    <cellStyle name="DataEntry 4 6 13" xfId="9128"/>
    <cellStyle name="DataEntry 4 6 13 2" xfId="37455"/>
    <cellStyle name="DataEntry 4 6 14" xfId="9129"/>
    <cellStyle name="DataEntry 4 6 14 2" xfId="37456"/>
    <cellStyle name="DataEntry 4 6 15" xfId="29467"/>
    <cellStyle name="DataEntry 4 6 2" xfId="9130"/>
    <cellStyle name="DataEntry 4 6 2 10" xfId="9131"/>
    <cellStyle name="DataEntry 4 6 2 10 2" xfId="37458"/>
    <cellStyle name="DataEntry 4 6 2 11" xfId="37457"/>
    <cellStyle name="DataEntry 4 6 2 2" xfId="9132"/>
    <cellStyle name="DataEntry 4 6 2 2 10" xfId="9133"/>
    <cellStyle name="DataEntry 4 6 2 2 10 2" xfId="37460"/>
    <cellStyle name="DataEntry 4 6 2 2 11" xfId="37459"/>
    <cellStyle name="DataEntry 4 6 2 2 2" xfId="9134"/>
    <cellStyle name="DataEntry 4 6 2 2 2 2" xfId="37461"/>
    <cellStyle name="DataEntry 4 6 2 2 3" xfId="9135"/>
    <cellStyle name="DataEntry 4 6 2 2 3 2" xfId="37462"/>
    <cellStyle name="DataEntry 4 6 2 2 4" xfId="9136"/>
    <cellStyle name="DataEntry 4 6 2 2 4 2" xfId="37463"/>
    <cellStyle name="DataEntry 4 6 2 2 5" xfId="9137"/>
    <cellStyle name="DataEntry 4 6 2 2 5 2" xfId="37464"/>
    <cellStyle name="DataEntry 4 6 2 2 6" xfId="9138"/>
    <cellStyle name="DataEntry 4 6 2 2 6 2" xfId="37465"/>
    <cellStyle name="DataEntry 4 6 2 2 7" xfId="9139"/>
    <cellStyle name="DataEntry 4 6 2 2 7 2" xfId="37466"/>
    <cellStyle name="DataEntry 4 6 2 2 8" xfId="9140"/>
    <cellStyle name="DataEntry 4 6 2 2 8 2" xfId="37467"/>
    <cellStyle name="DataEntry 4 6 2 2 9" xfId="9141"/>
    <cellStyle name="DataEntry 4 6 2 2 9 2" xfId="37468"/>
    <cellStyle name="DataEntry 4 6 2 3" xfId="9142"/>
    <cellStyle name="DataEntry 4 6 2 3 10" xfId="9143"/>
    <cellStyle name="DataEntry 4 6 2 3 10 2" xfId="37470"/>
    <cellStyle name="DataEntry 4 6 2 3 11" xfId="37469"/>
    <cellStyle name="DataEntry 4 6 2 3 2" xfId="9144"/>
    <cellStyle name="DataEntry 4 6 2 3 2 2" xfId="37471"/>
    <cellStyle name="DataEntry 4 6 2 3 3" xfId="9145"/>
    <cellStyle name="DataEntry 4 6 2 3 3 2" xfId="37472"/>
    <cellStyle name="DataEntry 4 6 2 3 4" xfId="9146"/>
    <cellStyle name="DataEntry 4 6 2 3 4 2" xfId="37473"/>
    <cellStyle name="DataEntry 4 6 2 3 5" xfId="9147"/>
    <cellStyle name="DataEntry 4 6 2 3 5 2" xfId="37474"/>
    <cellStyle name="DataEntry 4 6 2 3 6" xfId="9148"/>
    <cellStyle name="DataEntry 4 6 2 3 6 2" xfId="37475"/>
    <cellStyle name="DataEntry 4 6 2 3 7" xfId="9149"/>
    <cellStyle name="DataEntry 4 6 2 3 7 2" xfId="37476"/>
    <cellStyle name="DataEntry 4 6 2 3 8" xfId="9150"/>
    <cellStyle name="DataEntry 4 6 2 3 8 2" xfId="37477"/>
    <cellStyle name="DataEntry 4 6 2 3 9" xfId="9151"/>
    <cellStyle name="DataEntry 4 6 2 3 9 2" xfId="37478"/>
    <cellStyle name="DataEntry 4 6 2 4" xfId="9152"/>
    <cellStyle name="DataEntry 4 6 2 4 2" xfId="37479"/>
    <cellStyle name="DataEntry 4 6 2 5" xfId="9153"/>
    <cellStyle name="DataEntry 4 6 2 5 2" xfId="37480"/>
    <cellStyle name="DataEntry 4 6 2 6" xfId="9154"/>
    <cellStyle name="DataEntry 4 6 2 6 2" xfId="37481"/>
    <cellStyle name="DataEntry 4 6 2 7" xfId="9155"/>
    <cellStyle name="DataEntry 4 6 2 7 2" xfId="37482"/>
    <cellStyle name="DataEntry 4 6 2 8" xfId="9156"/>
    <cellStyle name="DataEntry 4 6 2 8 2" xfId="37483"/>
    <cellStyle name="DataEntry 4 6 2 9" xfId="9157"/>
    <cellStyle name="DataEntry 4 6 2 9 2" xfId="37484"/>
    <cellStyle name="DataEntry 4 6 3" xfId="9158"/>
    <cellStyle name="DataEntry 4 6 3 10" xfId="9159"/>
    <cellStyle name="DataEntry 4 6 3 10 2" xfId="37486"/>
    <cellStyle name="DataEntry 4 6 3 11" xfId="37485"/>
    <cellStyle name="DataEntry 4 6 3 2" xfId="9160"/>
    <cellStyle name="DataEntry 4 6 3 2 10" xfId="9161"/>
    <cellStyle name="DataEntry 4 6 3 2 10 2" xfId="37488"/>
    <cellStyle name="DataEntry 4 6 3 2 11" xfId="37487"/>
    <cellStyle name="DataEntry 4 6 3 2 2" xfId="9162"/>
    <cellStyle name="DataEntry 4 6 3 2 2 2" xfId="37489"/>
    <cellStyle name="DataEntry 4 6 3 2 3" xfId="9163"/>
    <cellStyle name="DataEntry 4 6 3 2 3 2" xfId="37490"/>
    <cellStyle name="DataEntry 4 6 3 2 4" xfId="9164"/>
    <cellStyle name="DataEntry 4 6 3 2 4 2" xfId="37491"/>
    <cellStyle name="DataEntry 4 6 3 2 5" xfId="9165"/>
    <cellStyle name="DataEntry 4 6 3 2 5 2" xfId="37492"/>
    <cellStyle name="DataEntry 4 6 3 2 6" xfId="9166"/>
    <cellStyle name="DataEntry 4 6 3 2 6 2" xfId="37493"/>
    <cellStyle name="DataEntry 4 6 3 2 7" xfId="9167"/>
    <cellStyle name="DataEntry 4 6 3 2 7 2" xfId="37494"/>
    <cellStyle name="DataEntry 4 6 3 2 8" xfId="9168"/>
    <cellStyle name="DataEntry 4 6 3 2 8 2" xfId="37495"/>
    <cellStyle name="DataEntry 4 6 3 2 9" xfId="9169"/>
    <cellStyle name="DataEntry 4 6 3 2 9 2" xfId="37496"/>
    <cellStyle name="DataEntry 4 6 3 3" xfId="9170"/>
    <cellStyle name="DataEntry 4 6 3 3 10" xfId="9171"/>
    <cellStyle name="DataEntry 4 6 3 3 10 2" xfId="37498"/>
    <cellStyle name="DataEntry 4 6 3 3 11" xfId="37497"/>
    <cellStyle name="DataEntry 4 6 3 3 2" xfId="9172"/>
    <cellStyle name="DataEntry 4 6 3 3 2 2" xfId="37499"/>
    <cellStyle name="DataEntry 4 6 3 3 3" xfId="9173"/>
    <cellStyle name="DataEntry 4 6 3 3 3 2" xfId="37500"/>
    <cellStyle name="DataEntry 4 6 3 3 4" xfId="9174"/>
    <cellStyle name="DataEntry 4 6 3 3 4 2" xfId="37501"/>
    <cellStyle name="DataEntry 4 6 3 3 5" xfId="9175"/>
    <cellStyle name="DataEntry 4 6 3 3 5 2" xfId="37502"/>
    <cellStyle name="DataEntry 4 6 3 3 6" xfId="9176"/>
    <cellStyle name="DataEntry 4 6 3 3 6 2" xfId="37503"/>
    <cellStyle name="DataEntry 4 6 3 3 7" xfId="9177"/>
    <cellStyle name="DataEntry 4 6 3 3 7 2" xfId="37504"/>
    <cellStyle name="DataEntry 4 6 3 3 8" xfId="9178"/>
    <cellStyle name="DataEntry 4 6 3 3 8 2" xfId="37505"/>
    <cellStyle name="DataEntry 4 6 3 3 9" xfId="9179"/>
    <cellStyle name="DataEntry 4 6 3 3 9 2" xfId="37506"/>
    <cellStyle name="DataEntry 4 6 3 4" xfId="9180"/>
    <cellStyle name="DataEntry 4 6 3 4 2" xfId="37507"/>
    <cellStyle name="DataEntry 4 6 3 5" xfId="9181"/>
    <cellStyle name="DataEntry 4 6 3 5 2" xfId="37508"/>
    <cellStyle name="DataEntry 4 6 3 6" xfId="9182"/>
    <cellStyle name="DataEntry 4 6 3 6 2" xfId="37509"/>
    <cellStyle name="DataEntry 4 6 3 7" xfId="9183"/>
    <cellStyle name="DataEntry 4 6 3 7 2" xfId="37510"/>
    <cellStyle name="DataEntry 4 6 3 8" xfId="9184"/>
    <cellStyle name="DataEntry 4 6 3 8 2" xfId="37511"/>
    <cellStyle name="DataEntry 4 6 3 9" xfId="9185"/>
    <cellStyle name="DataEntry 4 6 3 9 2" xfId="37512"/>
    <cellStyle name="DataEntry 4 6 4" xfId="9186"/>
    <cellStyle name="DataEntry 4 6 4 10" xfId="9187"/>
    <cellStyle name="DataEntry 4 6 4 10 2" xfId="37514"/>
    <cellStyle name="DataEntry 4 6 4 11" xfId="37513"/>
    <cellStyle name="DataEntry 4 6 4 2" xfId="9188"/>
    <cellStyle name="DataEntry 4 6 4 2 2" xfId="37515"/>
    <cellStyle name="DataEntry 4 6 4 3" xfId="9189"/>
    <cellStyle name="DataEntry 4 6 4 3 2" xfId="37516"/>
    <cellStyle name="DataEntry 4 6 4 4" xfId="9190"/>
    <cellStyle name="DataEntry 4 6 4 4 2" xfId="37517"/>
    <cellStyle name="DataEntry 4 6 4 5" xfId="9191"/>
    <cellStyle name="DataEntry 4 6 4 5 2" xfId="37518"/>
    <cellStyle name="DataEntry 4 6 4 6" xfId="9192"/>
    <cellStyle name="DataEntry 4 6 4 6 2" xfId="37519"/>
    <cellStyle name="DataEntry 4 6 4 7" xfId="9193"/>
    <cellStyle name="DataEntry 4 6 4 7 2" xfId="37520"/>
    <cellStyle name="DataEntry 4 6 4 8" xfId="9194"/>
    <cellStyle name="DataEntry 4 6 4 8 2" xfId="37521"/>
    <cellStyle name="DataEntry 4 6 4 9" xfId="9195"/>
    <cellStyle name="DataEntry 4 6 4 9 2" xfId="37522"/>
    <cellStyle name="DataEntry 4 6 5" xfId="9196"/>
    <cellStyle name="DataEntry 4 6 5 10" xfId="9197"/>
    <cellStyle name="DataEntry 4 6 5 10 2" xfId="37524"/>
    <cellStyle name="DataEntry 4 6 5 11" xfId="37523"/>
    <cellStyle name="DataEntry 4 6 5 2" xfId="9198"/>
    <cellStyle name="DataEntry 4 6 5 2 2" xfId="37525"/>
    <cellStyle name="DataEntry 4 6 5 3" xfId="9199"/>
    <cellStyle name="DataEntry 4 6 5 3 2" xfId="37526"/>
    <cellStyle name="DataEntry 4 6 5 4" xfId="9200"/>
    <cellStyle name="DataEntry 4 6 5 4 2" xfId="37527"/>
    <cellStyle name="DataEntry 4 6 5 5" xfId="9201"/>
    <cellStyle name="DataEntry 4 6 5 5 2" xfId="37528"/>
    <cellStyle name="DataEntry 4 6 5 6" xfId="9202"/>
    <cellStyle name="DataEntry 4 6 5 6 2" xfId="37529"/>
    <cellStyle name="DataEntry 4 6 5 7" xfId="9203"/>
    <cellStyle name="DataEntry 4 6 5 7 2" xfId="37530"/>
    <cellStyle name="DataEntry 4 6 5 8" xfId="9204"/>
    <cellStyle name="DataEntry 4 6 5 8 2" xfId="37531"/>
    <cellStyle name="DataEntry 4 6 5 9" xfId="9205"/>
    <cellStyle name="DataEntry 4 6 5 9 2" xfId="37532"/>
    <cellStyle name="DataEntry 4 6 6" xfId="9206"/>
    <cellStyle name="DataEntry 4 6 6 2" xfId="37533"/>
    <cellStyle name="DataEntry 4 6 7" xfId="9207"/>
    <cellStyle name="DataEntry 4 6 7 2" xfId="37534"/>
    <cellStyle name="DataEntry 4 6 8" xfId="9208"/>
    <cellStyle name="DataEntry 4 6 8 2" xfId="37535"/>
    <cellStyle name="DataEntry 4 6 9" xfId="9209"/>
    <cellStyle name="DataEntry 4 6 9 2" xfId="37536"/>
    <cellStyle name="DataEntry 4 7" xfId="1208"/>
    <cellStyle name="DataEntry 4 7 10" xfId="9210"/>
    <cellStyle name="DataEntry 4 7 10 2" xfId="37537"/>
    <cellStyle name="DataEntry 4 7 11" xfId="29539"/>
    <cellStyle name="DataEntry 4 7 2" xfId="9211"/>
    <cellStyle name="DataEntry 4 7 2 10" xfId="9212"/>
    <cellStyle name="DataEntry 4 7 2 10 2" xfId="37539"/>
    <cellStyle name="DataEntry 4 7 2 11" xfId="37538"/>
    <cellStyle name="DataEntry 4 7 2 2" xfId="9213"/>
    <cellStyle name="DataEntry 4 7 2 2 2" xfId="37540"/>
    <cellStyle name="DataEntry 4 7 2 3" xfId="9214"/>
    <cellStyle name="DataEntry 4 7 2 3 2" xfId="37541"/>
    <cellStyle name="DataEntry 4 7 2 4" xfId="9215"/>
    <cellStyle name="DataEntry 4 7 2 4 2" xfId="37542"/>
    <cellStyle name="DataEntry 4 7 2 5" xfId="9216"/>
    <cellStyle name="DataEntry 4 7 2 5 2" xfId="37543"/>
    <cellStyle name="DataEntry 4 7 2 6" xfId="9217"/>
    <cellStyle name="DataEntry 4 7 2 6 2" xfId="37544"/>
    <cellStyle name="DataEntry 4 7 2 7" xfId="9218"/>
    <cellStyle name="DataEntry 4 7 2 7 2" xfId="37545"/>
    <cellStyle name="DataEntry 4 7 2 8" xfId="9219"/>
    <cellStyle name="DataEntry 4 7 2 8 2" xfId="37546"/>
    <cellStyle name="DataEntry 4 7 2 9" xfId="9220"/>
    <cellStyle name="DataEntry 4 7 2 9 2" xfId="37547"/>
    <cellStyle name="DataEntry 4 7 3" xfId="9221"/>
    <cellStyle name="DataEntry 4 7 3 10" xfId="9222"/>
    <cellStyle name="DataEntry 4 7 3 10 2" xfId="37549"/>
    <cellStyle name="DataEntry 4 7 3 11" xfId="37548"/>
    <cellStyle name="DataEntry 4 7 3 2" xfId="9223"/>
    <cellStyle name="DataEntry 4 7 3 2 2" xfId="37550"/>
    <cellStyle name="DataEntry 4 7 3 3" xfId="9224"/>
    <cellStyle name="DataEntry 4 7 3 3 2" xfId="37551"/>
    <cellStyle name="DataEntry 4 7 3 4" xfId="9225"/>
    <cellStyle name="DataEntry 4 7 3 4 2" xfId="37552"/>
    <cellStyle name="DataEntry 4 7 3 5" xfId="9226"/>
    <cellStyle name="DataEntry 4 7 3 5 2" xfId="37553"/>
    <cellStyle name="DataEntry 4 7 3 6" xfId="9227"/>
    <cellStyle name="DataEntry 4 7 3 6 2" xfId="37554"/>
    <cellStyle name="DataEntry 4 7 3 7" xfId="9228"/>
    <cellStyle name="DataEntry 4 7 3 7 2" xfId="37555"/>
    <cellStyle name="DataEntry 4 7 3 8" xfId="9229"/>
    <cellStyle name="DataEntry 4 7 3 8 2" xfId="37556"/>
    <cellStyle name="DataEntry 4 7 3 9" xfId="9230"/>
    <cellStyle name="DataEntry 4 7 3 9 2" xfId="37557"/>
    <cellStyle name="DataEntry 4 7 4" xfId="9231"/>
    <cellStyle name="DataEntry 4 7 4 2" xfId="37558"/>
    <cellStyle name="DataEntry 4 7 5" xfId="9232"/>
    <cellStyle name="DataEntry 4 7 5 2" xfId="37559"/>
    <cellStyle name="DataEntry 4 7 6" xfId="9233"/>
    <cellStyle name="DataEntry 4 7 6 2" xfId="37560"/>
    <cellStyle name="DataEntry 4 7 7" xfId="9234"/>
    <cellStyle name="DataEntry 4 7 7 2" xfId="37561"/>
    <cellStyle name="DataEntry 4 7 8" xfId="9235"/>
    <cellStyle name="DataEntry 4 7 8 2" xfId="37562"/>
    <cellStyle name="DataEntry 4 7 9" xfId="9236"/>
    <cellStyle name="DataEntry 4 7 9 2" xfId="37563"/>
    <cellStyle name="DataEntry 4 8" xfId="1356"/>
    <cellStyle name="DataEntry 4 8 10" xfId="9237"/>
    <cellStyle name="DataEntry 4 8 10 2" xfId="37564"/>
    <cellStyle name="DataEntry 4 8 11" xfId="29687"/>
    <cellStyle name="DataEntry 4 8 2" xfId="9238"/>
    <cellStyle name="DataEntry 4 8 2 10" xfId="9239"/>
    <cellStyle name="DataEntry 4 8 2 10 2" xfId="37566"/>
    <cellStyle name="DataEntry 4 8 2 11" xfId="37565"/>
    <cellStyle name="DataEntry 4 8 2 2" xfId="9240"/>
    <cellStyle name="DataEntry 4 8 2 2 2" xfId="37567"/>
    <cellStyle name="DataEntry 4 8 2 3" xfId="9241"/>
    <cellStyle name="DataEntry 4 8 2 3 2" xfId="37568"/>
    <cellStyle name="DataEntry 4 8 2 4" xfId="9242"/>
    <cellStyle name="DataEntry 4 8 2 4 2" xfId="37569"/>
    <cellStyle name="DataEntry 4 8 2 5" xfId="9243"/>
    <cellStyle name="DataEntry 4 8 2 5 2" xfId="37570"/>
    <cellStyle name="DataEntry 4 8 2 6" xfId="9244"/>
    <cellStyle name="DataEntry 4 8 2 6 2" xfId="37571"/>
    <cellStyle name="DataEntry 4 8 2 7" xfId="9245"/>
    <cellStyle name="DataEntry 4 8 2 7 2" xfId="37572"/>
    <cellStyle name="DataEntry 4 8 2 8" xfId="9246"/>
    <cellStyle name="DataEntry 4 8 2 8 2" xfId="37573"/>
    <cellStyle name="DataEntry 4 8 2 9" xfId="9247"/>
    <cellStyle name="DataEntry 4 8 2 9 2" xfId="37574"/>
    <cellStyle name="DataEntry 4 8 3" xfId="9248"/>
    <cellStyle name="DataEntry 4 8 3 10" xfId="9249"/>
    <cellStyle name="DataEntry 4 8 3 10 2" xfId="37576"/>
    <cellStyle name="DataEntry 4 8 3 11" xfId="37575"/>
    <cellStyle name="DataEntry 4 8 3 2" xfId="9250"/>
    <cellStyle name="DataEntry 4 8 3 2 2" xfId="37577"/>
    <cellStyle name="DataEntry 4 8 3 3" xfId="9251"/>
    <cellStyle name="DataEntry 4 8 3 3 2" xfId="37578"/>
    <cellStyle name="DataEntry 4 8 3 4" xfId="9252"/>
    <cellStyle name="DataEntry 4 8 3 4 2" xfId="37579"/>
    <cellStyle name="DataEntry 4 8 3 5" xfId="9253"/>
    <cellStyle name="DataEntry 4 8 3 5 2" xfId="37580"/>
    <cellStyle name="DataEntry 4 8 3 6" xfId="9254"/>
    <cellStyle name="DataEntry 4 8 3 6 2" xfId="37581"/>
    <cellStyle name="DataEntry 4 8 3 7" xfId="9255"/>
    <cellStyle name="DataEntry 4 8 3 7 2" xfId="37582"/>
    <cellStyle name="DataEntry 4 8 3 8" xfId="9256"/>
    <cellStyle name="DataEntry 4 8 3 8 2" xfId="37583"/>
    <cellStyle name="DataEntry 4 8 3 9" xfId="9257"/>
    <cellStyle name="DataEntry 4 8 3 9 2" xfId="37584"/>
    <cellStyle name="DataEntry 4 8 4" xfId="9258"/>
    <cellStyle name="DataEntry 4 8 4 2" xfId="37585"/>
    <cellStyle name="DataEntry 4 8 5" xfId="9259"/>
    <cellStyle name="DataEntry 4 8 5 2" xfId="37586"/>
    <cellStyle name="DataEntry 4 8 6" xfId="9260"/>
    <cellStyle name="DataEntry 4 8 6 2" xfId="37587"/>
    <cellStyle name="DataEntry 4 8 7" xfId="9261"/>
    <cellStyle name="DataEntry 4 8 7 2" xfId="37588"/>
    <cellStyle name="DataEntry 4 8 8" xfId="9262"/>
    <cellStyle name="DataEntry 4 8 8 2" xfId="37589"/>
    <cellStyle name="DataEntry 4 8 9" xfId="9263"/>
    <cellStyle name="DataEntry 4 8 9 2" xfId="37590"/>
    <cellStyle name="DataEntry 4 9" xfId="1424"/>
    <cellStyle name="DataEntry 4 9 10" xfId="9264"/>
    <cellStyle name="DataEntry 4 9 10 2" xfId="37591"/>
    <cellStyle name="DataEntry 4 9 11" xfId="29755"/>
    <cellStyle name="DataEntry 4 9 2" xfId="9265"/>
    <cellStyle name="DataEntry 4 9 2 2" xfId="37592"/>
    <cellStyle name="DataEntry 4 9 3" xfId="9266"/>
    <cellStyle name="DataEntry 4 9 3 2" xfId="37593"/>
    <cellStyle name="DataEntry 4 9 4" xfId="9267"/>
    <cellStyle name="DataEntry 4 9 4 2" xfId="37594"/>
    <cellStyle name="DataEntry 4 9 5" xfId="9268"/>
    <cellStyle name="DataEntry 4 9 5 2" xfId="37595"/>
    <cellStyle name="DataEntry 4 9 6" xfId="9269"/>
    <cellStyle name="DataEntry 4 9 6 2" xfId="37596"/>
    <cellStyle name="DataEntry 4 9 7" xfId="9270"/>
    <cellStyle name="DataEntry 4 9 7 2" xfId="37597"/>
    <cellStyle name="DataEntry 4 9 8" xfId="9271"/>
    <cellStyle name="DataEntry 4 9 8 2" xfId="37598"/>
    <cellStyle name="DataEntry 4 9 9" xfId="9272"/>
    <cellStyle name="DataEntry 4 9 9 2" xfId="37599"/>
    <cellStyle name="DataEntry 5" xfId="329"/>
    <cellStyle name="DataEntry 5 10" xfId="9273"/>
    <cellStyle name="DataEntry 5 10 10" xfId="9274"/>
    <cellStyle name="DataEntry 5 10 10 2" xfId="37601"/>
    <cellStyle name="DataEntry 5 10 11" xfId="37600"/>
    <cellStyle name="DataEntry 5 10 2" xfId="9275"/>
    <cellStyle name="DataEntry 5 10 2 2" xfId="37602"/>
    <cellStyle name="DataEntry 5 10 3" xfId="9276"/>
    <cellStyle name="DataEntry 5 10 3 2" xfId="37603"/>
    <cellStyle name="DataEntry 5 10 4" xfId="9277"/>
    <cellStyle name="DataEntry 5 10 4 2" xfId="37604"/>
    <cellStyle name="DataEntry 5 10 5" xfId="9278"/>
    <cellStyle name="DataEntry 5 10 5 2" xfId="37605"/>
    <cellStyle name="DataEntry 5 10 6" xfId="9279"/>
    <cellStyle name="DataEntry 5 10 6 2" xfId="37606"/>
    <cellStyle name="DataEntry 5 10 7" xfId="9280"/>
    <cellStyle name="DataEntry 5 10 7 2" xfId="37607"/>
    <cellStyle name="DataEntry 5 10 8" xfId="9281"/>
    <cellStyle name="DataEntry 5 10 8 2" xfId="37608"/>
    <cellStyle name="DataEntry 5 10 9" xfId="9282"/>
    <cellStyle name="DataEntry 5 10 9 2" xfId="37609"/>
    <cellStyle name="DataEntry 5 11" xfId="9283"/>
    <cellStyle name="DataEntry 5 11 2" xfId="37610"/>
    <cellStyle name="DataEntry 5 12" xfId="9284"/>
    <cellStyle name="DataEntry 5 12 2" xfId="37611"/>
    <cellStyle name="DataEntry 5 13" xfId="9285"/>
    <cellStyle name="DataEntry 5 13 2" xfId="37612"/>
    <cellStyle name="DataEntry 5 14" xfId="9286"/>
    <cellStyle name="DataEntry 5 14 2" xfId="37613"/>
    <cellStyle name="DataEntry 5 15" xfId="9287"/>
    <cellStyle name="DataEntry 5 15 2" xfId="37614"/>
    <cellStyle name="DataEntry 5 16" xfId="9288"/>
    <cellStyle name="DataEntry 5 16 2" xfId="37615"/>
    <cellStyle name="DataEntry 5 17" xfId="9289"/>
    <cellStyle name="DataEntry 5 17 2" xfId="37616"/>
    <cellStyle name="DataEntry 5 18" xfId="9290"/>
    <cellStyle name="DataEntry 5 18 2" xfId="37617"/>
    <cellStyle name="DataEntry 5 19" xfId="28671"/>
    <cellStyle name="DataEntry 5 2" xfId="636"/>
    <cellStyle name="DataEntry 5 2 10" xfId="9291"/>
    <cellStyle name="DataEntry 5 2 10 2" xfId="37618"/>
    <cellStyle name="DataEntry 5 2 11" xfId="9292"/>
    <cellStyle name="DataEntry 5 2 11 2" xfId="37619"/>
    <cellStyle name="DataEntry 5 2 12" xfId="9293"/>
    <cellStyle name="DataEntry 5 2 12 2" xfId="37620"/>
    <cellStyle name="DataEntry 5 2 13" xfId="9294"/>
    <cellStyle name="DataEntry 5 2 13 2" xfId="37621"/>
    <cellStyle name="DataEntry 5 2 14" xfId="9295"/>
    <cellStyle name="DataEntry 5 2 14 2" xfId="37622"/>
    <cellStyle name="DataEntry 5 2 15" xfId="28967"/>
    <cellStyle name="DataEntry 5 2 2" xfId="663"/>
    <cellStyle name="DataEntry 5 2 2 10" xfId="9296"/>
    <cellStyle name="DataEntry 5 2 2 10 2" xfId="37623"/>
    <cellStyle name="DataEntry 5 2 2 11" xfId="28994"/>
    <cellStyle name="DataEntry 5 2 2 2" xfId="9297"/>
    <cellStyle name="DataEntry 5 2 2 2 10" xfId="9298"/>
    <cellStyle name="DataEntry 5 2 2 2 10 2" xfId="37625"/>
    <cellStyle name="DataEntry 5 2 2 2 11" xfId="37624"/>
    <cellStyle name="DataEntry 5 2 2 2 2" xfId="9299"/>
    <cellStyle name="DataEntry 5 2 2 2 2 2" xfId="37626"/>
    <cellStyle name="DataEntry 5 2 2 2 3" xfId="9300"/>
    <cellStyle name="DataEntry 5 2 2 2 3 2" xfId="37627"/>
    <cellStyle name="DataEntry 5 2 2 2 4" xfId="9301"/>
    <cellStyle name="DataEntry 5 2 2 2 4 2" xfId="37628"/>
    <cellStyle name="DataEntry 5 2 2 2 5" xfId="9302"/>
    <cellStyle name="DataEntry 5 2 2 2 5 2" xfId="37629"/>
    <cellStyle name="DataEntry 5 2 2 2 6" xfId="9303"/>
    <cellStyle name="DataEntry 5 2 2 2 6 2" xfId="37630"/>
    <cellStyle name="DataEntry 5 2 2 2 7" xfId="9304"/>
    <cellStyle name="DataEntry 5 2 2 2 7 2" xfId="37631"/>
    <cellStyle name="DataEntry 5 2 2 2 8" xfId="9305"/>
    <cellStyle name="DataEntry 5 2 2 2 8 2" xfId="37632"/>
    <cellStyle name="DataEntry 5 2 2 2 9" xfId="9306"/>
    <cellStyle name="DataEntry 5 2 2 2 9 2" xfId="37633"/>
    <cellStyle name="DataEntry 5 2 2 3" xfId="9307"/>
    <cellStyle name="DataEntry 5 2 2 3 10" xfId="9308"/>
    <cellStyle name="DataEntry 5 2 2 3 10 2" xfId="37635"/>
    <cellStyle name="DataEntry 5 2 2 3 11" xfId="37634"/>
    <cellStyle name="DataEntry 5 2 2 3 2" xfId="9309"/>
    <cellStyle name="DataEntry 5 2 2 3 2 2" xfId="37636"/>
    <cellStyle name="DataEntry 5 2 2 3 3" xfId="9310"/>
    <cellStyle name="DataEntry 5 2 2 3 3 2" xfId="37637"/>
    <cellStyle name="DataEntry 5 2 2 3 4" xfId="9311"/>
    <cellStyle name="DataEntry 5 2 2 3 4 2" xfId="37638"/>
    <cellStyle name="DataEntry 5 2 2 3 5" xfId="9312"/>
    <cellStyle name="DataEntry 5 2 2 3 5 2" xfId="37639"/>
    <cellStyle name="DataEntry 5 2 2 3 6" xfId="9313"/>
    <cellStyle name="DataEntry 5 2 2 3 6 2" xfId="37640"/>
    <cellStyle name="DataEntry 5 2 2 3 7" xfId="9314"/>
    <cellStyle name="DataEntry 5 2 2 3 7 2" xfId="37641"/>
    <cellStyle name="DataEntry 5 2 2 3 8" xfId="9315"/>
    <cellStyle name="DataEntry 5 2 2 3 8 2" xfId="37642"/>
    <cellStyle name="DataEntry 5 2 2 3 9" xfId="9316"/>
    <cellStyle name="DataEntry 5 2 2 3 9 2" xfId="37643"/>
    <cellStyle name="DataEntry 5 2 2 4" xfId="9317"/>
    <cellStyle name="DataEntry 5 2 2 4 2" xfId="37644"/>
    <cellStyle name="DataEntry 5 2 2 5" xfId="9318"/>
    <cellStyle name="DataEntry 5 2 2 5 2" xfId="37645"/>
    <cellStyle name="DataEntry 5 2 2 6" xfId="9319"/>
    <cellStyle name="DataEntry 5 2 2 6 2" xfId="37646"/>
    <cellStyle name="DataEntry 5 2 2 7" xfId="9320"/>
    <cellStyle name="DataEntry 5 2 2 7 2" xfId="37647"/>
    <cellStyle name="DataEntry 5 2 2 8" xfId="9321"/>
    <cellStyle name="DataEntry 5 2 2 8 2" xfId="37648"/>
    <cellStyle name="DataEntry 5 2 2 9" xfId="9322"/>
    <cellStyle name="DataEntry 5 2 2 9 2" xfId="37649"/>
    <cellStyle name="DataEntry 5 2 3" xfId="9323"/>
    <cellStyle name="DataEntry 5 2 3 10" xfId="9324"/>
    <cellStyle name="DataEntry 5 2 3 10 2" xfId="37651"/>
    <cellStyle name="DataEntry 5 2 3 11" xfId="37650"/>
    <cellStyle name="DataEntry 5 2 3 2" xfId="9325"/>
    <cellStyle name="DataEntry 5 2 3 2 10" xfId="9326"/>
    <cellStyle name="DataEntry 5 2 3 2 10 2" xfId="37653"/>
    <cellStyle name="DataEntry 5 2 3 2 11" xfId="37652"/>
    <cellStyle name="DataEntry 5 2 3 2 2" xfId="9327"/>
    <cellStyle name="DataEntry 5 2 3 2 2 2" xfId="37654"/>
    <cellStyle name="DataEntry 5 2 3 2 3" xfId="9328"/>
    <cellStyle name="DataEntry 5 2 3 2 3 2" xfId="37655"/>
    <cellStyle name="DataEntry 5 2 3 2 4" xfId="9329"/>
    <cellStyle name="DataEntry 5 2 3 2 4 2" xfId="37656"/>
    <cellStyle name="DataEntry 5 2 3 2 5" xfId="9330"/>
    <cellStyle name="DataEntry 5 2 3 2 5 2" xfId="37657"/>
    <cellStyle name="DataEntry 5 2 3 2 6" xfId="9331"/>
    <cellStyle name="DataEntry 5 2 3 2 6 2" xfId="37658"/>
    <cellStyle name="DataEntry 5 2 3 2 7" xfId="9332"/>
    <cellStyle name="DataEntry 5 2 3 2 7 2" xfId="37659"/>
    <cellStyle name="DataEntry 5 2 3 2 8" xfId="9333"/>
    <cellStyle name="DataEntry 5 2 3 2 8 2" xfId="37660"/>
    <cellStyle name="DataEntry 5 2 3 2 9" xfId="9334"/>
    <cellStyle name="DataEntry 5 2 3 2 9 2" xfId="37661"/>
    <cellStyle name="DataEntry 5 2 3 3" xfId="9335"/>
    <cellStyle name="DataEntry 5 2 3 3 10" xfId="9336"/>
    <cellStyle name="DataEntry 5 2 3 3 10 2" xfId="37663"/>
    <cellStyle name="DataEntry 5 2 3 3 11" xfId="37662"/>
    <cellStyle name="DataEntry 5 2 3 3 2" xfId="9337"/>
    <cellStyle name="DataEntry 5 2 3 3 2 2" xfId="37664"/>
    <cellStyle name="DataEntry 5 2 3 3 3" xfId="9338"/>
    <cellStyle name="DataEntry 5 2 3 3 3 2" xfId="37665"/>
    <cellStyle name="DataEntry 5 2 3 3 4" xfId="9339"/>
    <cellStyle name="DataEntry 5 2 3 3 4 2" xfId="37666"/>
    <cellStyle name="DataEntry 5 2 3 3 5" xfId="9340"/>
    <cellStyle name="DataEntry 5 2 3 3 5 2" xfId="37667"/>
    <cellStyle name="DataEntry 5 2 3 3 6" xfId="9341"/>
    <cellStyle name="DataEntry 5 2 3 3 6 2" xfId="37668"/>
    <cellStyle name="DataEntry 5 2 3 3 7" xfId="9342"/>
    <cellStyle name="DataEntry 5 2 3 3 7 2" xfId="37669"/>
    <cellStyle name="DataEntry 5 2 3 3 8" xfId="9343"/>
    <cellStyle name="DataEntry 5 2 3 3 8 2" xfId="37670"/>
    <cellStyle name="DataEntry 5 2 3 3 9" xfId="9344"/>
    <cellStyle name="DataEntry 5 2 3 3 9 2" xfId="37671"/>
    <cellStyle name="DataEntry 5 2 3 4" xfId="9345"/>
    <cellStyle name="DataEntry 5 2 3 4 2" xfId="37672"/>
    <cellStyle name="DataEntry 5 2 3 5" xfId="9346"/>
    <cellStyle name="DataEntry 5 2 3 5 2" xfId="37673"/>
    <cellStyle name="DataEntry 5 2 3 6" xfId="9347"/>
    <cellStyle name="DataEntry 5 2 3 6 2" xfId="37674"/>
    <cellStyle name="DataEntry 5 2 3 7" xfId="9348"/>
    <cellStyle name="DataEntry 5 2 3 7 2" xfId="37675"/>
    <cellStyle name="DataEntry 5 2 3 8" xfId="9349"/>
    <cellStyle name="DataEntry 5 2 3 8 2" xfId="37676"/>
    <cellStyle name="DataEntry 5 2 3 9" xfId="9350"/>
    <cellStyle name="DataEntry 5 2 3 9 2" xfId="37677"/>
    <cellStyle name="DataEntry 5 2 4" xfId="9351"/>
    <cellStyle name="DataEntry 5 2 4 10" xfId="9352"/>
    <cellStyle name="DataEntry 5 2 4 10 2" xfId="37679"/>
    <cellStyle name="DataEntry 5 2 4 11" xfId="37678"/>
    <cellStyle name="DataEntry 5 2 4 2" xfId="9353"/>
    <cellStyle name="DataEntry 5 2 4 2 2" xfId="37680"/>
    <cellStyle name="DataEntry 5 2 4 3" xfId="9354"/>
    <cellStyle name="DataEntry 5 2 4 3 2" xfId="37681"/>
    <cellStyle name="DataEntry 5 2 4 4" xfId="9355"/>
    <cellStyle name="DataEntry 5 2 4 4 2" xfId="37682"/>
    <cellStyle name="DataEntry 5 2 4 5" xfId="9356"/>
    <cellStyle name="DataEntry 5 2 4 5 2" xfId="37683"/>
    <cellStyle name="DataEntry 5 2 4 6" xfId="9357"/>
    <cellStyle name="DataEntry 5 2 4 6 2" xfId="37684"/>
    <cellStyle name="DataEntry 5 2 4 7" xfId="9358"/>
    <cellStyle name="DataEntry 5 2 4 7 2" xfId="37685"/>
    <cellStyle name="DataEntry 5 2 4 8" xfId="9359"/>
    <cellStyle name="DataEntry 5 2 4 8 2" xfId="37686"/>
    <cellStyle name="DataEntry 5 2 4 9" xfId="9360"/>
    <cellStyle name="DataEntry 5 2 4 9 2" xfId="37687"/>
    <cellStyle name="DataEntry 5 2 5" xfId="9361"/>
    <cellStyle name="DataEntry 5 2 5 10" xfId="9362"/>
    <cellStyle name="DataEntry 5 2 5 10 2" xfId="37689"/>
    <cellStyle name="DataEntry 5 2 5 11" xfId="37688"/>
    <cellStyle name="DataEntry 5 2 5 2" xfId="9363"/>
    <cellStyle name="DataEntry 5 2 5 2 2" xfId="37690"/>
    <cellStyle name="DataEntry 5 2 5 3" xfId="9364"/>
    <cellStyle name="DataEntry 5 2 5 3 2" xfId="37691"/>
    <cellStyle name="DataEntry 5 2 5 4" xfId="9365"/>
    <cellStyle name="DataEntry 5 2 5 4 2" xfId="37692"/>
    <cellStyle name="DataEntry 5 2 5 5" xfId="9366"/>
    <cellStyle name="DataEntry 5 2 5 5 2" xfId="37693"/>
    <cellStyle name="DataEntry 5 2 5 6" xfId="9367"/>
    <cellStyle name="DataEntry 5 2 5 6 2" xfId="37694"/>
    <cellStyle name="DataEntry 5 2 5 7" xfId="9368"/>
    <cellStyle name="DataEntry 5 2 5 7 2" xfId="37695"/>
    <cellStyle name="DataEntry 5 2 5 8" xfId="9369"/>
    <cellStyle name="DataEntry 5 2 5 8 2" xfId="37696"/>
    <cellStyle name="DataEntry 5 2 5 9" xfId="9370"/>
    <cellStyle name="DataEntry 5 2 5 9 2" xfId="37697"/>
    <cellStyle name="DataEntry 5 2 6" xfId="9371"/>
    <cellStyle name="DataEntry 5 2 6 2" xfId="37698"/>
    <cellStyle name="DataEntry 5 2 7" xfId="9372"/>
    <cellStyle name="DataEntry 5 2 7 2" xfId="37699"/>
    <cellStyle name="DataEntry 5 2 8" xfId="9373"/>
    <cellStyle name="DataEntry 5 2 8 2" xfId="37700"/>
    <cellStyle name="DataEntry 5 2 9" xfId="9374"/>
    <cellStyle name="DataEntry 5 2 9 2" xfId="37701"/>
    <cellStyle name="DataEntry 5 3" xfId="474"/>
    <cellStyle name="DataEntry 5 3 10" xfId="9375"/>
    <cellStyle name="DataEntry 5 3 10 2" xfId="37702"/>
    <cellStyle name="DataEntry 5 3 11" xfId="9376"/>
    <cellStyle name="DataEntry 5 3 11 2" xfId="37703"/>
    <cellStyle name="DataEntry 5 3 12" xfId="9377"/>
    <cellStyle name="DataEntry 5 3 12 2" xfId="37704"/>
    <cellStyle name="DataEntry 5 3 13" xfId="9378"/>
    <cellStyle name="DataEntry 5 3 13 2" xfId="37705"/>
    <cellStyle name="DataEntry 5 3 14" xfId="9379"/>
    <cellStyle name="DataEntry 5 3 14 2" xfId="37706"/>
    <cellStyle name="DataEntry 5 3 15" xfId="28814"/>
    <cellStyle name="DataEntry 5 3 2" xfId="9380"/>
    <cellStyle name="DataEntry 5 3 2 10" xfId="9381"/>
    <cellStyle name="DataEntry 5 3 2 10 2" xfId="37708"/>
    <cellStyle name="DataEntry 5 3 2 11" xfId="37707"/>
    <cellStyle name="DataEntry 5 3 2 2" xfId="9382"/>
    <cellStyle name="DataEntry 5 3 2 2 10" xfId="9383"/>
    <cellStyle name="DataEntry 5 3 2 2 10 2" xfId="37710"/>
    <cellStyle name="DataEntry 5 3 2 2 11" xfId="37709"/>
    <cellStyle name="DataEntry 5 3 2 2 2" xfId="9384"/>
    <cellStyle name="DataEntry 5 3 2 2 2 2" xfId="37711"/>
    <cellStyle name="DataEntry 5 3 2 2 3" xfId="9385"/>
    <cellStyle name="DataEntry 5 3 2 2 3 2" xfId="37712"/>
    <cellStyle name="DataEntry 5 3 2 2 4" xfId="9386"/>
    <cellStyle name="DataEntry 5 3 2 2 4 2" xfId="37713"/>
    <cellStyle name="DataEntry 5 3 2 2 5" xfId="9387"/>
    <cellStyle name="DataEntry 5 3 2 2 5 2" xfId="37714"/>
    <cellStyle name="DataEntry 5 3 2 2 6" xfId="9388"/>
    <cellStyle name="DataEntry 5 3 2 2 6 2" xfId="37715"/>
    <cellStyle name="DataEntry 5 3 2 2 7" xfId="9389"/>
    <cellStyle name="DataEntry 5 3 2 2 7 2" xfId="37716"/>
    <cellStyle name="DataEntry 5 3 2 2 8" xfId="9390"/>
    <cellStyle name="DataEntry 5 3 2 2 8 2" xfId="37717"/>
    <cellStyle name="DataEntry 5 3 2 2 9" xfId="9391"/>
    <cellStyle name="DataEntry 5 3 2 2 9 2" xfId="37718"/>
    <cellStyle name="DataEntry 5 3 2 3" xfId="9392"/>
    <cellStyle name="DataEntry 5 3 2 3 10" xfId="9393"/>
    <cellStyle name="DataEntry 5 3 2 3 10 2" xfId="37720"/>
    <cellStyle name="DataEntry 5 3 2 3 11" xfId="37719"/>
    <cellStyle name="DataEntry 5 3 2 3 2" xfId="9394"/>
    <cellStyle name="DataEntry 5 3 2 3 2 2" xfId="37721"/>
    <cellStyle name="DataEntry 5 3 2 3 3" xfId="9395"/>
    <cellStyle name="DataEntry 5 3 2 3 3 2" xfId="37722"/>
    <cellStyle name="DataEntry 5 3 2 3 4" xfId="9396"/>
    <cellStyle name="DataEntry 5 3 2 3 4 2" xfId="37723"/>
    <cellStyle name="DataEntry 5 3 2 3 5" xfId="9397"/>
    <cellStyle name="DataEntry 5 3 2 3 5 2" xfId="37724"/>
    <cellStyle name="DataEntry 5 3 2 3 6" xfId="9398"/>
    <cellStyle name="DataEntry 5 3 2 3 6 2" xfId="37725"/>
    <cellStyle name="DataEntry 5 3 2 3 7" xfId="9399"/>
    <cellStyle name="DataEntry 5 3 2 3 7 2" xfId="37726"/>
    <cellStyle name="DataEntry 5 3 2 3 8" xfId="9400"/>
    <cellStyle name="DataEntry 5 3 2 3 8 2" xfId="37727"/>
    <cellStyle name="DataEntry 5 3 2 3 9" xfId="9401"/>
    <cellStyle name="DataEntry 5 3 2 3 9 2" xfId="37728"/>
    <cellStyle name="DataEntry 5 3 2 4" xfId="9402"/>
    <cellStyle name="DataEntry 5 3 2 4 2" xfId="37729"/>
    <cellStyle name="DataEntry 5 3 2 5" xfId="9403"/>
    <cellStyle name="DataEntry 5 3 2 5 2" xfId="37730"/>
    <cellStyle name="DataEntry 5 3 2 6" xfId="9404"/>
    <cellStyle name="DataEntry 5 3 2 6 2" xfId="37731"/>
    <cellStyle name="DataEntry 5 3 2 7" xfId="9405"/>
    <cellStyle name="DataEntry 5 3 2 7 2" xfId="37732"/>
    <cellStyle name="DataEntry 5 3 2 8" xfId="9406"/>
    <cellStyle name="DataEntry 5 3 2 8 2" xfId="37733"/>
    <cellStyle name="DataEntry 5 3 2 9" xfId="9407"/>
    <cellStyle name="DataEntry 5 3 2 9 2" xfId="37734"/>
    <cellStyle name="DataEntry 5 3 3" xfId="9408"/>
    <cellStyle name="DataEntry 5 3 3 10" xfId="9409"/>
    <cellStyle name="DataEntry 5 3 3 10 2" xfId="37736"/>
    <cellStyle name="DataEntry 5 3 3 11" xfId="37735"/>
    <cellStyle name="DataEntry 5 3 3 2" xfId="9410"/>
    <cellStyle name="DataEntry 5 3 3 2 10" xfId="9411"/>
    <cellStyle name="DataEntry 5 3 3 2 10 2" xfId="37738"/>
    <cellStyle name="DataEntry 5 3 3 2 11" xfId="37737"/>
    <cellStyle name="DataEntry 5 3 3 2 2" xfId="9412"/>
    <cellStyle name="DataEntry 5 3 3 2 2 2" xfId="37739"/>
    <cellStyle name="DataEntry 5 3 3 2 3" xfId="9413"/>
    <cellStyle name="DataEntry 5 3 3 2 3 2" xfId="37740"/>
    <cellStyle name="DataEntry 5 3 3 2 4" xfId="9414"/>
    <cellStyle name="DataEntry 5 3 3 2 4 2" xfId="37741"/>
    <cellStyle name="DataEntry 5 3 3 2 5" xfId="9415"/>
    <cellStyle name="DataEntry 5 3 3 2 5 2" xfId="37742"/>
    <cellStyle name="DataEntry 5 3 3 2 6" xfId="9416"/>
    <cellStyle name="DataEntry 5 3 3 2 6 2" xfId="37743"/>
    <cellStyle name="DataEntry 5 3 3 2 7" xfId="9417"/>
    <cellStyle name="DataEntry 5 3 3 2 7 2" xfId="37744"/>
    <cellStyle name="DataEntry 5 3 3 2 8" xfId="9418"/>
    <cellStyle name="DataEntry 5 3 3 2 8 2" xfId="37745"/>
    <cellStyle name="DataEntry 5 3 3 2 9" xfId="9419"/>
    <cellStyle name="DataEntry 5 3 3 2 9 2" xfId="37746"/>
    <cellStyle name="DataEntry 5 3 3 3" xfId="9420"/>
    <cellStyle name="DataEntry 5 3 3 3 10" xfId="9421"/>
    <cellStyle name="DataEntry 5 3 3 3 10 2" xfId="37748"/>
    <cellStyle name="DataEntry 5 3 3 3 11" xfId="37747"/>
    <cellStyle name="DataEntry 5 3 3 3 2" xfId="9422"/>
    <cellStyle name="DataEntry 5 3 3 3 2 2" xfId="37749"/>
    <cellStyle name="DataEntry 5 3 3 3 3" xfId="9423"/>
    <cellStyle name="DataEntry 5 3 3 3 3 2" xfId="37750"/>
    <cellStyle name="DataEntry 5 3 3 3 4" xfId="9424"/>
    <cellStyle name="DataEntry 5 3 3 3 4 2" xfId="37751"/>
    <cellStyle name="DataEntry 5 3 3 3 5" xfId="9425"/>
    <cellStyle name="DataEntry 5 3 3 3 5 2" xfId="37752"/>
    <cellStyle name="DataEntry 5 3 3 3 6" xfId="9426"/>
    <cellStyle name="DataEntry 5 3 3 3 6 2" xfId="37753"/>
    <cellStyle name="DataEntry 5 3 3 3 7" xfId="9427"/>
    <cellStyle name="DataEntry 5 3 3 3 7 2" xfId="37754"/>
    <cellStyle name="DataEntry 5 3 3 3 8" xfId="9428"/>
    <cellStyle name="DataEntry 5 3 3 3 8 2" xfId="37755"/>
    <cellStyle name="DataEntry 5 3 3 3 9" xfId="9429"/>
    <cellStyle name="DataEntry 5 3 3 3 9 2" xfId="37756"/>
    <cellStyle name="DataEntry 5 3 3 4" xfId="9430"/>
    <cellStyle name="DataEntry 5 3 3 4 2" xfId="37757"/>
    <cellStyle name="DataEntry 5 3 3 5" xfId="9431"/>
    <cellStyle name="DataEntry 5 3 3 5 2" xfId="37758"/>
    <cellStyle name="DataEntry 5 3 3 6" xfId="9432"/>
    <cellStyle name="DataEntry 5 3 3 6 2" xfId="37759"/>
    <cellStyle name="DataEntry 5 3 3 7" xfId="9433"/>
    <cellStyle name="DataEntry 5 3 3 7 2" xfId="37760"/>
    <cellStyle name="DataEntry 5 3 3 8" xfId="9434"/>
    <cellStyle name="DataEntry 5 3 3 8 2" xfId="37761"/>
    <cellStyle name="DataEntry 5 3 3 9" xfId="9435"/>
    <cellStyle name="DataEntry 5 3 3 9 2" xfId="37762"/>
    <cellStyle name="DataEntry 5 3 4" xfId="9436"/>
    <cellStyle name="DataEntry 5 3 4 10" xfId="9437"/>
    <cellStyle name="DataEntry 5 3 4 10 2" xfId="37764"/>
    <cellStyle name="DataEntry 5 3 4 11" xfId="37763"/>
    <cellStyle name="DataEntry 5 3 4 2" xfId="9438"/>
    <cellStyle name="DataEntry 5 3 4 2 2" xfId="37765"/>
    <cellStyle name="DataEntry 5 3 4 3" xfId="9439"/>
    <cellStyle name="DataEntry 5 3 4 3 2" xfId="37766"/>
    <cellStyle name="DataEntry 5 3 4 4" xfId="9440"/>
    <cellStyle name="DataEntry 5 3 4 4 2" xfId="37767"/>
    <cellStyle name="DataEntry 5 3 4 5" xfId="9441"/>
    <cellStyle name="DataEntry 5 3 4 5 2" xfId="37768"/>
    <cellStyle name="DataEntry 5 3 4 6" xfId="9442"/>
    <cellStyle name="DataEntry 5 3 4 6 2" xfId="37769"/>
    <cellStyle name="DataEntry 5 3 4 7" xfId="9443"/>
    <cellStyle name="DataEntry 5 3 4 7 2" xfId="37770"/>
    <cellStyle name="DataEntry 5 3 4 8" xfId="9444"/>
    <cellStyle name="DataEntry 5 3 4 8 2" xfId="37771"/>
    <cellStyle name="DataEntry 5 3 4 9" xfId="9445"/>
    <cellStyle name="DataEntry 5 3 4 9 2" xfId="37772"/>
    <cellStyle name="DataEntry 5 3 5" xfId="9446"/>
    <cellStyle name="DataEntry 5 3 5 10" xfId="9447"/>
    <cellStyle name="DataEntry 5 3 5 10 2" xfId="37774"/>
    <cellStyle name="DataEntry 5 3 5 11" xfId="37773"/>
    <cellStyle name="DataEntry 5 3 5 2" xfId="9448"/>
    <cellStyle name="DataEntry 5 3 5 2 2" xfId="37775"/>
    <cellStyle name="DataEntry 5 3 5 3" xfId="9449"/>
    <cellStyle name="DataEntry 5 3 5 3 2" xfId="37776"/>
    <cellStyle name="DataEntry 5 3 5 4" xfId="9450"/>
    <cellStyle name="DataEntry 5 3 5 4 2" xfId="37777"/>
    <cellStyle name="DataEntry 5 3 5 5" xfId="9451"/>
    <cellStyle name="DataEntry 5 3 5 5 2" xfId="37778"/>
    <cellStyle name="DataEntry 5 3 5 6" xfId="9452"/>
    <cellStyle name="DataEntry 5 3 5 6 2" xfId="37779"/>
    <cellStyle name="DataEntry 5 3 5 7" xfId="9453"/>
    <cellStyle name="DataEntry 5 3 5 7 2" xfId="37780"/>
    <cellStyle name="DataEntry 5 3 5 8" xfId="9454"/>
    <cellStyle name="DataEntry 5 3 5 8 2" xfId="37781"/>
    <cellStyle name="DataEntry 5 3 5 9" xfId="9455"/>
    <cellStyle name="DataEntry 5 3 5 9 2" xfId="37782"/>
    <cellStyle name="DataEntry 5 3 6" xfId="9456"/>
    <cellStyle name="DataEntry 5 3 6 2" xfId="37783"/>
    <cellStyle name="DataEntry 5 3 7" xfId="9457"/>
    <cellStyle name="DataEntry 5 3 7 2" xfId="37784"/>
    <cellStyle name="DataEntry 5 3 8" xfId="9458"/>
    <cellStyle name="DataEntry 5 3 8 2" xfId="37785"/>
    <cellStyle name="DataEntry 5 3 9" xfId="9459"/>
    <cellStyle name="DataEntry 5 3 9 2" xfId="37786"/>
    <cellStyle name="DataEntry 5 4" xfId="595"/>
    <cellStyle name="DataEntry 5 4 10" xfId="9460"/>
    <cellStyle name="DataEntry 5 4 10 2" xfId="37787"/>
    <cellStyle name="DataEntry 5 4 11" xfId="9461"/>
    <cellStyle name="DataEntry 5 4 11 2" xfId="37788"/>
    <cellStyle name="DataEntry 5 4 12" xfId="9462"/>
    <cellStyle name="DataEntry 5 4 12 2" xfId="37789"/>
    <cellStyle name="DataEntry 5 4 13" xfId="9463"/>
    <cellStyle name="DataEntry 5 4 13 2" xfId="37790"/>
    <cellStyle name="DataEntry 5 4 14" xfId="9464"/>
    <cellStyle name="DataEntry 5 4 14 2" xfId="37791"/>
    <cellStyle name="DataEntry 5 4 15" xfId="28926"/>
    <cellStyle name="DataEntry 5 4 2" xfId="9465"/>
    <cellStyle name="DataEntry 5 4 2 10" xfId="9466"/>
    <cellStyle name="DataEntry 5 4 2 10 2" xfId="37793"/>
    <cellStyle name="DataEntry 5 4 2 11" xfId="37792"/>
    <cellStyle name="DataEntry 5 4 2 2" xfId="9467"/>
    <cellStyle name="DataEntry 5 4 2 2 10" xfId="9468"/>
    <cellStyle name="DataEntry 5 4 2 2 10 2" xfId="37795"/>
    <cellStyle name="DataEntry 5 4 2 2 11" xfId="37794"/>
    <cellStyle name="DataEntry 5 4 2 2 2" xfId="9469"/>
    <cellStyle name="DataEntry 5 4 2 2 2 2" xfId="37796"/>
    <cellStyle name="DataEntry 5 4 2 2 3" xfId="9470"/>
    <cellStyle name="DataEntry 5 4 2 2 3 2" xfId="37797"/>
    <cellStyle name="DataEntry 5 4 2 2 4" xfId="9471"/>
    <cellStyle name="DataEntry 5 4 2 2 4 2" xfId="37798"/>
    <cellStyle name="DataEntry 5 4 2 2 5" xfId="9472"/>
    <cellStyle name="DataEntry 5 4 2 2 5 2" xfId="37799"/>
    <cellStyle name="DataEntry 5 4 2 2 6" xfId="9473"/>
    <cellStyle name="DataEntry 5 4 2 2 6 2" xfId="37800"/>
    <cellStyle name="DataEntry 5 4 2 2 7" xfId="9474"/>
    <cellStyle name="DataEntry 5 4 2 2 7 2" xfId="37801"/>
    <cellStyle name="DataEntry 5 4 2 2 8" xfId="9475"/>
    <cellStyle name="DataEntry 5 4 2 2 8 2" xfId="37802"/>
    <cellStyle name="DataEntry 5 4 2 2 9" xfId="9476"/>
    <cellStyle name="DataEntry 5 4 2 2 9 2" xfId="37803"/>
    <cellStyle name="DataEntry 5 4 2 3" xfId="9477"/>
    <cellStyle name="DataEntry 5 4 2 3 10" xfId="9478"/>
    <cellStyle name="DataEntry 5 4 2 3 10 2" xfId="37805"/>
    <cellStyle name="DataEntry 5 4 2 3 11" xfId="37804"/>
    <cellStyle name="DataEntry 5 4 2 3 2" xfId="9479"/>
    <cellStyle name="DataEntry 5 4 2 3 2 2" xfId="37806"/>
    <cellStyle name="DataEntry 5 4 2 3 3" xfId="9480"/>
    <cellStyle name="DataEntry 5 4 2 3 3 2" xfId="37807"/>
    <cellStyle name="DataEntry 5 4 2 3 4" xfId="9481"/>
    <cellStyle name="DataEntry 5 4 2 3 4 2" xfId="37808"/>
    <cellStyle name="DataEntry 5 4 2 3 5" xfId="9482"/>
    <cellStyle name="DataEntry 5 4 2 3 5 2" xfId="37809"/>
    <cellStyle name="DataEntry 5 4 2 3 6" xfId="9483"/>
    <cellStyle name="DataEntry 5 4 2 3 6 2" xfId="37810"/>
    <cellStyle name="DataEntry 5 4 2 3 7" xfId="9484"/>
    <cellStyle name="DataEntry 5 4 2 3 7 2" xfId="37811"/>
    <cellStyle name="DataEntry 5 4 2 3 8" xfId="9485"/>
    <cellStyle name="DataEntry 5 4 2 3 8 2" xfId="37812"/>
    <cellStyle name="DataEntry 5 4 2 3 9" xfId="9486"/>
    <cellStyle name="DataEntry 5 4 2 3 9 2" xfId="37813"/>
    <cellStyle name="DataEntry 5 4 2 4" xfId="9487"/>
    <cellStyle name="DataEntry 5 4 2 4 2" xfId="37814"/>
    <cellStyle name="DataEntry 5 4 2 5" xfId="9488"/>
    <cellStyle name="DataEntry 5 4 2 5 2" xfId="37815"/>
    <cellStyle name="DataEntry 5 4 2 6" xfId="9489"/>
    <cellStyle name="DataEntry 5 4 2 6 2" xfId="37816"/>
    <cellStyle name="DataEntry 5 4 2 7" xfId="9490"/>
    <cellStyle name="DataEntry 5 4 2 7 2" xfId="37817"/>
    <cellStyle name="DataEntry 5 4 2 8" xfId="9491"/>
    <cellStyle name="DataEntry 5 4 2 8 2" xfId="37818"/>
    <cellStyle name="DataEntry 5 4 2 9" xfId="9492"/>
    <cellStyle name="DataEntry 5 4 2 9 2" xfId="37819"/>
    <cellStyle name="DataEntry 5 4 3" xfId="9493"/>
    <cellStyle name="DataEntry 5 4 3 10" xfId="9494"/>
    <cellStyle name="DataEntry 5 4 3 10 2" xfId="37821"/>
    <cellStyle name="DataEntry 5 4 3 11" xfId="37820"/>
    <cellStyle name="DataEntry 5 4 3 2" xfId="9495"/>
    <cellStyle name="DataEntry 5 4 3 2 10" xfId="9496"/>
    <cellStyle name="DataEntry 5 4 3 2 10 2" xfId="37823"/>
    <cellStyle name="DataEntry 5 4 3 2 11" xfId="37822"/>
    <cellStyle name="DataEntry 5 4 3 2 2" xfId="9497"/>
    <cellStyle name="DataEntry 5 4 3 2 2 2" xfId="37824"/>
    <cellStyle name="DataEntry 5 4 3 2 3" xfId="9498"/>
    <cellStyle name="DataEntry 5 4 3 2 3 2" xfId="37825"/>
    <cellStyle name="DataEntry 5 4 3 2 4" xfId="9499"/>
    <cellStyle name="DataEntry 5 4 3 2 4 2" xfId="37826"/>
    <cellStyle name="DataEntry 5 4 3 2 5" xfId="9500"/>
    <cellStyle name="DataEntry 5 4 3 2 5 2" xfId="37827"/>
    <cellStyle name="DataEntry 5 4 3 2 6" xfId="9501"/>
    <cellStyle name="DataEntry 5 4 3 2 6 2" xfId="37828"/>
    <cellStyle name="DataEntry 5 4 3 2 7" xfId="9502"/>
    <cellStyle name="DataEntry 5 4 3 2 7 2" xfId="37829"/>
    <cellStyle name="DataEntry 5 4 3 2 8" xfId="9503"/>
    <cellStyle name="DataEntry 5 4 3 2 8 2" xfId="37830"/>
    <cellStyle name="DataEntry 5 4 3 2 9" xfId="9504"/>
    <cellStyle name="DataEntry 5 4 3 2 9 2" xfId="37831"/>
    <cellStyle name="DataEntry 5 4 3 3" xfId="9505"/>
    <cellStyle name="DataEntry 5 4 3 3 10" xfId="9506"/>
    <cellStyle name="DataEntry 5 4 3 3 10 2" xfId="37833"/>
    <cellStyle name="DataEntry 5 4 3 3 11" xfId="37832"/>
    <cellStyle name="DataEntry 5 4 3 3 2" xfId="9507"/>
    <cellStyle name="DataEntry 5 4 3 3 2 2" xfId="37834"/>
    <cellStyle name="DataEntry 5 4 3 3 3" xfId="9508"/>
    <cellStyle name="DataEntry 5 4 3 3 3 2" xfId="37835"/>
    <cellStyle name="DataEntry 5 4 3 3 4" xfId="9509"/>
    <cellStyle name="DataEntry 5 4 3 3 4 2" xfId="37836"/>
    <cellStyle name="DataEntry 5 4 3 3 5" xfId="9510"/>
    <cellStyle name="DataEntry 5 4 3 3 5 2" xfId="37837"/>
    <cellStyle name="DataEntry 5 4 3 3 6" xfId="9511"/>
    <cellStyle name="DataEntry 5 4 3 3 6 2" xfId="37838"/>
    <cellStyle name="DataEntry 5 4 3 3 7" xfId="9512"/>
    <cellStyle name="DataEntry 5 4 3 3 7 2" xfId="37839"/>
    <cellStyle name="DataEntry 5 4 3 3 8" xfId="9513"/>
    <cellStyle name="DataEntry 5 4 3 3 8 2" xfId="37840"/>
    <cellStyle name="DataEntry 5 4 3 3 9" xfId="9514"/>
    <cellStyle name="DataEntry 5 4 3 3 9 2" xfId="37841"/>
    <cellStyle name="DataEntry 5 4 3 4" xfId="9515"/>
    <cellStyle name="DataEntry 5 4 3 4 2" xfId="37842"/>
    <cellStyle name="DataEntry 5 4 3 5" xfId="9516"/>
    <cellStyle name="DataEntry 5 4 3 5 2" xfId="37843"/>
    <cellStyle name="DataEntry 5 4 3 6" xfId="9517"/>
    <cellStyle name="DataEntry 5 4 3 6 2" xfId="37844"/>
    <cellStyle name="DataEntry 5 4 3 7" xfId="9518"/>
    <cellStyle name="DataEntry 5 4 3 7 2" xfId="37845"/>
    <cellStyle name="DataEntry 5 4 3 8" xfId="9519"/>
    <cellStyle name="DataEntry 5 4 3 8 2" xfId="37846"/>
    <cellStyle name="DataEntry 5 4 3 9" xfId="9520"/>
    <cellStyle name="DataEntry 5 4 3 9 2" xfId="37847"/>
    <cellStyle name="DataEntry 5 4 4" xfId="9521"/>
    <cellStyle name="DataEntry 5 4 4 10" xfId="9522"/>
    <cellStyle name="DataEntry 5 4 4 10 2" xfId="37849"/>
    <cellStyle name="DataEntry 5 4 4 11" xfId="37848"/>
    <cellStyle name="DataEntry 5 4 4 2" xfId="9523"/>
    <cellStyle name="DataEntry 5 4 4 2 2" xfId="37850"/>
    <cellStyle name="DataEntry 5 4 4 3" xfId="9524"/>
    <cellStyle name="DataEntry 5 4 4 3 2" xfId="37851"/>
    <cellStyle name="DataEntry 5 4 4 4" xfId="9525"/>
    <cellStyle name="DataEntry 5 4 4 4 2" xfId="37852"/>
    <cellStyle name="DataEntry 5 4 4 5" xfId="9526"/>
    <cellStyle name="DataEntry 5 4 4 5 2" xfId="37853"/>
    <cellStyle name="DataEntry 5 4 4 6" xfId="9527"/>
    <cellStyle name="DataEntry 5 4 4 6 2" xfId="37854"/>
    <cellStyle name="DataEntry 5 4 4 7" xfId="9528"/>
    <cellStyle name="DataEntry 5 4 4 7 2" xfId="37855"/>
    <cellStyle name="DataEntry 5 4 4 8" xfId="9529"/>
    <cellStyle name="DataEntry 5 4 4 8 2" xfId="37856"/>
    <cellStyle name="DataEntry 5 4 4 9" xfId="9530"/>
    <cellStyle name="DataEntry 5 4 4 9 2" xfId="37857"/>
    <cellStyle name="DataEntry 5 4 5" xfId="9531"/>
    <cellStyle name="DataEntry 5 4 5 10" xfId="9532"/>
    <cellStyle name="DataEntry 5 4 5 10 2" xfId="37859"/>
    <cellStyle name="DataEntry 5 4 5 11" xfId="37858"/>
    <cellStyle name="DataEntry 5 4 5 2" xfId="9533"/>
    <cellStyle name="DataEntry 5 4 5 2 2" xfId="37860"/>
    <cellStyle name="DataEntry 5 4 5 3" xfId="9534"/>
    <cellStyle name="DataEntry 5 4 5 3 2" xfId="37861"/>
    <cellStyle name="DataEntry 5 4 5 4" xfId="9535"/>
    <cellStyle name="DataEntry 5 4 5 4 2" xfId="37862"/>
    <cellStyle name="DataEntry 5 4 5 5" xfId="9536"/>
    <cellStyle name="DataEntry 5 4 5 5 2" xfId="37863"/>
    <cellStyle name="DataEntry 5 4 5 6" xfId="9537"/>
    <cellStyle name="DataEntry 5 4 5 6 2" xfId="37864"/>
    <cellStyle name="DataEntry 5 4 5 7" xfId="9538"/>
    <cellStyle name="DataEntry 5 4 5 7 2" xfId="37865"/>
    <cellStyle name="DataEntry 5 4 5 8" xfId="9539"/>
    <cellStyle name="DataEntry 5 4 5 8 2" xfId="37866"/>
    <cellStyle name="DataEntry 5 4 5 9" xfId="9540"/>
    <cellStyle name="DataEntry 5 4 5 9 2" xfId="37867"/>
    <cellStyle name="DataEntry 5 4 6" xfId="9541"/>
    <cellStyle name="DataEntry 5 4 6 2" xfId="37868"/>
    <cellStyle name="DataEntry 5 4 7" xfId="9542"/>
    <cellStyle name="DataEntry 5 4 7 2" xfId="37869"/>
    <cellStyle name="DataEntry 5 4 8" xfId="9543"/>
    <cellStyle name="DataEntry 5 4 8 2" xfId="37870"/>
    <cellStyle name="DataEntry 5 4 9" xfId="9544"/>
    <cellStyle name="DataEntry 5 4 9 2" xfId="37871"/>
    <cellStyle name="DataEntry 5 5" xfId="849"/>
    <cellStyle name="DataEntry 5 5 10" xfId="9545"/>
    <cellStyle name="DataEntry 5 5 10 2" xfId="37872"/>
    <cellStyle name="DataEntry 5 5 11" xfId="9546"/>
    <cellStyle name="DataEntry 5 5 11 2" xfId="37873"/>
    <cellStyle name="DataEntry 5 5 12" xfId="9547"/>
    <cellStyle name="DataEntry 5 5 12 2" xfId="37874"/>
    <cellStyle name="DataEntry 5 5 13" xfId="9548"/>
    <cellStyle name="DataEntry 5 5 13 2" xfId="37875"/>
    <cellStyle name="DataEntry 5 5 14" xfId="9549"/>
    <cellStyle name="DataEntry 5 5 14 2" xfId="37876"/>
    <cellStyle name="DataEntry 5 5 15" xfId="29180"/>
    <cellStyle name="DataEntry 5 5 2" xfId="9550"/>
    <cellStyle name="DataEntry 5 5 2 10" xfId="9551"/>
    <cellStyle name="DataEntry 5 5 2 10 2" xfId="37878"/>
    <cellStyle name="DataEntry 5 5 2 11" xfId="37877"/>
    <cellStyle name="DataEntry 5 5 2 2" xfId="9552"/>
    <cellStyle name="DataEntry 5 5 2 2 10" xfId="9553"/>
    <cellStyle name="DataEntry 5 5 2 2 10 2" xfId="37880"/>
    <cellStyle name="DataEntry 5 5 2 2 11" xfId="37879"/>
    <cellStyle name="DataEntry 5 5 2 2 2" xfId="9554"/>
    <cellStyle name="DataEntry 5 5 2 2 2 2" xfId="37881"/>
    <cellStyle name="DataEntry 5 5 2 2 3" xfId="9555"/>
    <cellStyle name="DataEntry 5 5 2 2 3 2" xfId="37882"/>
    <cellStyle name="DataEntry 5 5 2 2 4" xfId="9556"/>
    <cellStyle name="DataEntry 5 5 2 2 4 2" xfId="37883"/>
    <cellStyle name="DataEntry 5 5 2 2 5" xfId="9557"/>
    <cellStyle name="DataEntry 5 5 2 2 5 2" xfId="37884"/>
    <cellStyle name="DataEntry 5 5 2 2 6" xfId="9558"/>
    <cellStyle name="DataEntry 5 5 2 2 6 2" xfId="37885"/>
    <cellStyle name="DataEntry 5 5 2 2 7" xfId="9559"/>
    <cellStyle name="DataEntry 5 5 2 2 7 2" xfId="37886"/>
    <cellStyle name="DataEntry 5 5 2 2 8" xfId="9560"/>
    <cellStyle name="DataEntry 5 5 2 2 8 2" xfId="37887"/>
    <cellStyle name="DataEntry 5 5 2 2 9" xfId="9561"/>
    <cellStyle name="DataEntry 5 5 2 2 9 2" xfId="37888"/>
    <cellStyle name="DataEntry 5 5 2 3" xfId="9562"/>
    <cellStyle name="DataEntry 5 5 2 3 10" xfId="9563"/>
    <cellStyle name="DataEntry 5 5 2 3 10 2" xfId="37890"/>
    <cellStyle name="DataEntry 5 5 2 3 11" xfId="37889"/>
    <cellStyle name="DataEntry 5 5 2 3 2" xfId="9564"/>
    <cellStyle name="DataEntry 5 5 2 3 2 2" xfId="37891"/>
    <cellStyle name="DataEntry 5 5 2 3 3" xfId="9565"/>
    <cellStyle name="DataEntry 5 5 2 3 3 2" xfId="37892"/>
    <cellStyle name="DataEntry 5 5 2 3 4" xfId="9566"/>
    <cellStyle name="DataEntry 5 5 2 3 4 2" xfId="37893"/>
    <cellStyle name="DataEntry 5 5 2 3 5" xfId="9567"/>
    <cellStyle name="DataEntry 5 5 2 3 5 2" xfId="37894"/>
    <cellStyle name="DataEntry 5 5 2 3 6" xfId="9568"/>
    <cellStyle name="DataEntry 5 5 2 3 6 2" xfId="37895"/>
    <cellStyle name="DataEntry 5 5 2 3 7" xfId="9569"/>
    <cellStyle name="DataEntry 5 5 2 3 7 2" xfId="37896"/>
    <cellStyle name="DataEntry 5 5 2 3 8" xfId="9570"/>
    <cellStyle name="DataEntry 5 5 2 3 8 2" xfId="37897"/>
    <cellStyle name="DataEntry 5 5 2 3 9" xfId="9571"/>
    <cellStyle name="DataEntry 5 5 2 3 9 2" xfId="37898"/>
    <cellStyle name="DataEntry 5 5 2 4" xfId="9572"/>
    <cellStyle name="DataEntry 5 5 2 4 2" xfId="37899"/>
    <cellStyle name="DataEntry 5 5 2 5" xfId="9573"/>
    <cellStyle name="DataEntry 5 5 2 5 2" xfId="37900"/>
    <cellStyle name="DataEntry 5 5 2 6" xfId="9574"/>
    <cellStyle name="DataEntry 5 5 2 6 2" xfId="37901"/>
    <cellStyle name="DataEntry 5 5 2 7" xfId="9575"/>
    <cellStyle name="DataEntry 5 5 2 7 2" xfId="37902"/>
    <cellStyle name="DataEntry 5 5 2 8" xfId="9576"/>
    <cellStyle name="DataEntry 5 5 2 8 2" xfId="37903"/>
    <cellStyle name="DataEntry 5 5 2 9" xfId="9577"/>
    <cellStyle name="DataEntry 5 5 2 9 2" xfId="37904"/>
    <cellStyle name="DataEntry 5 5 3" xfId="9578"/>
    <cellStyle name="DataEntry 5 5 3 10" xfId="9579"/>
    <cellStyle name="DataEntry 5 5 3 10 2" xfId="37906"/>
    <cellStyle name="DataEntry 5 5 3 11" xfId="37905"/>
    <cellStyle name="DataEntry 5 5 3 2" xfId="9580"/>
    <cellStyle name="DataEntry 5 5 3 2 10" xfId="9581"/>
    <cellStyle name="DataEntry 5 5 3 2 10 2" xfId="37908"/>
    <cellStyle name="DataEntry 5 5 3 2 11" xfId="37907"/>
    <cellStyle name="DataEntry 5 5 3 2 2" xfId="9582"/>
    <cellStyle name="DataEntry 5 5 3 2 2 2" xfId="37909"/>
    <cellStyle name="DataEntry 5 5 3 2 3" xfId="9583"/>
    <cellStyle name="DataEntry 5 5 3 2 3 2" xfId="37910"/>
    <cellStyle name="DataEntry 5 5 3 2 4" xfId="9584"/>
    <cellStyle name="DataEntry 5 5 3 2 4 2" xfId="37911"/>
    <cellStyle name="DataEntry 5 5 3 2 5" xfId="9585"/>
    <cellStyle name="DataEntry 5 5 3 2 5 2" xfId="37912"/>
    <cellStyle name="DataEntry 5 5 3 2 6" xfId="9586"/>
    <cellStyle name="DataEntry 5 5 3 2 6 2" xfId="37913"/>
    <cellStyle name="DataEntry 5 5 3 2 7" xfId="9587"/>
    <cellStyle name="DataEntry 5 5 3 2 7 2" xfId="37914"/>
    <cellStyle name="DataEntry 5 5 3 2 8" xfId="9588"/>
    <cellStyle name="DataEntry 5 5 3 2 8 2" xfId="37915"/>
    <cellStyle name="DataEntry 5 5 3 2 9" xfId="9589"/>
    <cellStyle name="DataEntry 5 5 3 2 9 2" xfId="37916"/>
    <cellStyle name="DataEntry 5 5 3 3" xfId="9590"/>
    <cellStyle name="DataEntry 5 5 3 3 10" xfId="9591"/>
    <cellStyle name="DataEntry 5 5 3 3 10 2" xfId="37918"/>
    <cellStyle name="DataEntry 5 5 3 3 11" xfId="37917"/>
    <cellStyle name="DataEntry 5 5 3 3 2" xfId="9592"/>
    <cellStyle name="DataEntry 5 5 3 3 2 2" xfId="37919"/>
    <cellStyle name="DataEntry 5 5 3 3 3" xfId="9593"/>
    <cellStyle name="DataEntry 5 5 3 3 3 2" xfId="37920"/>
    <cellStyle name="DataEntry 5 5 3 3 4" xfId="9594"/>
    <cellStyle name="DataEntry 5 5 3 3 4 2" xfId="37921"/>
    <cellStyle name="DataEntry 5 5 3 3 5" xfId="9595"/>
    <cellStyle name="DataEntry 5 5 3 3 5 2" xfId="37922"/>
    <cellStyle name="DataEntry 5 5 3 3 6" xfId="9596"/>
    <cellStyle name="DataEntry 5 5 3 3 6 2" xfId="37923"/>
    <cellStyle name="DataEntry 5 5 3 3 7" xfId="9597"/>
    <cellStyle name="DataEntry 5 5 3 3 7 2" xfId="37924"/>
    <cellStyle name="DataEntry 5 5 3 3 8" xfId="9598"/>
    <cellStyle name="DataEntry 5 5 3 3 8 2" xfId="37925"/>
    <cellStyle name="DataEntry 5 5 3 3 9" xfId="9599"/>
    <cellStyle name="DataEntry 5 5 3 3 9 2" xfId="37926"/>
    <cellStyle name="DataEntry 5 5 3 4" xfId="9600"/>
    <cellStyle name="DataEntry 5 5 3 4 2" xfId="37927"/>
    <cellStyle name="DataEntry 5 5 3 5" xfId="9601"/>
    <cellStyle name="DataEntry 5 5 3 5 2" xfId="37928"/>
    <cellStyle name="DataEntry 5 5 3 6" xfId="9602"/>
    <cellStyle name="DataEntry 5 5 3 6 2" xfId="37929"/>
    <cellStyle name="DataEntry 5 5 3 7" xfId="9603"/>
    <cellStyle name="DataEntry 5 5 3 7 2" xfId="37930"/>
    <cellStyle name="DataEntry 5 5 3 8" xfId="9604"/>
    <cellStyle name="DataEntry 5 5 3 8 2" xfId="37931"/>
    <cellStyle name="DataEntry 5 5 3 9" xfId="9605"/>
    <cellStyle name="DataEntry 5 5 3 9 2" xfId="37932"/>
    <cellStyle name="DataEntry 5 5 4" xfId="9606"/>
    <cellStyle name="DataEntry 5 5 4 10" xfId="9607"/>
    <cellStyle name="DataEntry 5 5 4 10 2" xfId="37934"/>
    <cellStyle name="DataEntry 5 5 4 11" xfId="37933"/>
    <cellStyle name="DataEntry 5 5 4 2" xfId="9608"/>
    <cellStyle name="DataEntry 5 5 4 2 2" xfId="37935"/>
    <cellStyle name="DataEntry 5 5 4 3" xfId="9609"/>
    <cellStyle name="DataEntry 5 5 4 3 2" xfId="37936"/>
    <cellStyle name="DataEntry 5 5 4 4" xfId="9610"/>
    <cellStyle name="DataEntry 5 5 4 4 2" xfId="37937"/>
    <cellStyle name="DataEntry 5 5 4 5" xfId="9611"/>
    <cellStyle name="DataEntry 5 5 4 5 2" xfId="37938"/>
    <cellStyle name="DataEntry 5 5 4 6" xfId="9612"/>
    <cellStyle name="DataEntry 5 5 4 6 2" xfId="37939"/>
    <cellStyle name="DataEntry 5 5 4 7" xfId="9613"/>
    <cellStyle name="DataEntry 5 5 4 7 2" xfId="37940"/>
    <cellStyle name="DataEntry 5 5 4 8" xfId="9614"/>
    <cellStyle name="DataEntry 5 5 4 8 2" xfId="37941"/>
    <cellStyle name="DataEntry 5 5 4 9" xfId="9615"/>
    <cellStyle name="DataEntry 5 5 4 9 2" xfId="37942"/>
    <cellStyle name="DataEntry 5 5 5" xfId="9616"/>
    <cellStyle name="DataEntry 5 5 5 10" xfId="9617"/>
    <cellStyle name="DataEntry 5 5 5 10 2" xfId="37944"/>
    <cellStyle name="DataEntry 5 5 5 11" xfId="37943"/>
    <cellStyle name="DataEntry 5 5 5 2" xfId="9618"/>
    <cellStyle name="DataEntry 5 5 5 2 2" xfId="37945"/>
    <cellStyle name="DataEntry 5 5 5 3" xfId="9619"/>
    <cellStyle name="DataEntry 5 5 5 3 2" xfId="37946"/>
    <cellStyle name="DataEntry 5 5 5 4" xfId="9620"/>
    <cellStyle name="DataEntry 5 5 5 4 2" xfId="37947"/>
    <cellStyle name="DataEntry 5 5 5 5" xfId="9621"/>
    <cellStyle name="DataEntry 5 5 5 5 2" xfId="37948"/>
    <cellStyle name="DataEntry 5 5 5 6" xfId="9622"/>
    <cellStyle name="DataEntry 5 5 5 6 2" xfId="37949"/>
    <cellStyle name="DataEntry 5 5 5 7" xfId="9623"/>
    <cellStyle name="DataEntry 5 5 5 7 2" xfId="37950"/>
    <cellStyle name="DataEntry 5 5 5 8" xfId="9624"/>
    <cellStyle name="DataEntry 5 5 5 8 2" xfId="37951"/>
    <cellStyle name="DataEntry 5 5 5 9" xfId="9625"/>
    <cellStyle name="DataEntry 5 5 5 9 2" xfId="37952"/>
    <cellStyle name="DataEntry 5 5 6" xfId="9626"/>
    <cellStyle name="DataEntry 5 5 6 2" xfId="37953"/>
    <cellStyle name="DataEntry 5 5 7" xfId="9627"/>
    <cellStyle name="DataEntry 5 5 7 2" xfId="37954"/>
    <cellStyle name="DataEntry 5 5 8" xfId="9628"/>
    <cellStyle name="DataEntry 5 5 8 2" xfId="37955"/>
    <cellStyle name="DataEntry 5 5 9" xfId="9629"/>
    <cellStyle name="DataEntry 5 5 9 2" xfId="37956"/>
    <cellStyle name="DataEntry 5 6" xfId="1143"/>
    <cellStyle name="DataEntry 5 6 10" xfId="9630"/>
    <cellStyle name="DataEntry 5 6 10 2" xfId="37957"/>
    <cellStyle name="DataEntry 5 6 11" xfId="9631"/>
    <cellStyle name="DataEntry 5 6 11 2" xfId="37958"/>
    <cellStyle name="DataEntry 5 6 12" xfId="9632"/>
    <cellStyle name="DataEntry 5 6 12 2" xfId="37959"/>
    <cellStyle name="DataEntry 5 6 13" xfId="9633"/>
    <cellStyle name="DataEntry 5 6 13 2" xfId="37960"/>
    <cellStyle name="DataEntry 5 6 14" xfId="9634"/>
    <cellStyle name="DataEntry 5 6 14 2" xfId="37961"/>
    <cellStyle name="DataEntry 5 6 15" xfId="29474"/>
    <cellStyle name="DataEntry 5 6 2" xfId="9635"/>
    <cellStyle name="DataEntry 5 6 2 10" xfId="9636"/>
    <cellStyle name="DataEntry 5 6 2 10 2" xfId="37963"/>
    <cellStyle name="DataEntry 5 6 2 11" xfId="37962"/>
    <cellStyle name="DataEntry 5 6 2 2" xfId="9637"/>
    <cellStyle name="DataEntry 5 6 2 2 10" xfId="9638"/>
    <cellStyle name="DataEntry 5 6 2 2 10 2" xfId="37965"/>
    <cellStyle name="DataEntry 5 6 2 2 11" xfId="37964"/>
    <cellStyle name="DataEntry 5 6 2 2 2" xfId="9639"/>
    <cellStyle name="DataEntry 5 6 2 2 2 2" xfId="37966"/>
    <cellStyle name="DataEntry 5 6 2 2 3" xfId="9640"/>
    <cellStyle name="DataEntry 5 6 2 2 3 2" xfId="37967"/>
    <cellStyle name="DataEntry 5 6 2 2 4" xfId="9641"/>
    <cellStyle name="DataEntry 5 6 2 2 4 2" xfId="37968"/>
    <cellStyle name="DataEntry 5 6 2 2 5" xfId="9642"/>
    <cellStyle name="DataEntry 5 6 2 2 5 2" xfId="37969"/>
    <cellStyle name="DataEntry 5 6 2 2 6" xfId="9643"/>
    <cellStyle name="DataEntry 5 6 2 2 6 2" xfId="37970"/>
    <cellStyle name="DataEntry 5 6 2 2 7" xfId="9644"/>
    <cellStyle name="DataEntry 5 6 2 2 7 2" xfId="37971"/>
    <cellStyle name="DataEntry 5 6 2 2 8" xfId="9645"/>
    <cellStyle name="DataEntry 5 6 2 2 8 2" xfId="37972"/>
    <cellStyle name="DataEntry 5 6 2 2 9" xfId="9646"/>
    <cellStyle name="DataEntry 5 6 2 2 9 2" xfId="37973"/>
    <cellStyle name="DataEntry 5 6 2 3" xfId="9647"/>
    <cellStyle name="DataEntry 5 6 2 3 10" xfId="9648"/>
    <cellStyle name="DataEntry 5 6 2 3 10 2" xfId="37975"/>
    <cellStyle name="DataEntry 5 6 2 3 11" xfId="37974"/>
    <cellStyle name="DataEntry 5 6 2 3 2" xfId="9649"/>
    <cellStyle name="DataEntry 5 6 2 3 2 2" xfId="37976"/>
    <cellStyle name="DataEntry 5 6 2 3 3" xfId="9650"/>
    <cellStyle name="DataEntry 5 6 2 3 3 2" xfId="37977"/>
    <cellStyle name="DataEntry 5 6 2 3 4" xfId="9651"/>
    <cellStyle name="DataEntry 5 6 2 3 4 2" xfId="37978"/>
    <cellStyle name="DataEntry 5 6 2 3 5" xfId="9652"/>
    <cellStyle name="DataEntry 5 6 2 3 5 2" xfId="37979"/>
    <cellStyle name="DataEntry 5 6 2 3 6" xfId="9653"/>
    <cellStyle name="DataEntry 5 6 2 3 6 2" xfId="37980"/>
    <cellStyle name="DataEntry 5 6 2 3 7" xfId="9654"/>
    <cellStyle name="DataEntry 5 6 2 3 7 2" xfId="37981"/>
    <cellStyle name="DataEntry 5 6 2 3 8" xfId="9655"/>
    <cellStyle name="DataEntry 5 6 2 3 8 2" xfId="37982"/>
    <cellStyle name="DataEntry 5 6 2 3 9" xfId="9656"/>
    <cellStyle name="DataEntry 5 6 2 3 9 2" xfId="37983"/>
    <cellStyle name="DataEntry 5 6 2 4" xfId="9657"/>
    <cellStyle name="DataEntry 5 6 2 4 2" xfId="37984"/>
    <cellStyle name="DataEntry 5 6 2 5" xfId="9658"/>
    <cellStyle name="DataEntry 5 6 2 5 2" xfId="37985"/>
    <cellStyle name="DataEntry 5 6 2 6" xfId="9659"/>
    <cellStyle name="DataEntry 5 6 2 6 2" xfId="37986"/>
    <cellStyle name="DataEntry 5 6 2 7" xfId="9660"/>
    <cellStyle name="DataEntry 5 6 2 7 2" xfId="37987"/>
    <cellStyle name="DataEntry 5 6 2 8" xfId="9661"/>
    <cellStyle name="DataEntry 5 6 2 8 2" xfId="37988"/>
    <cellStyle name="DataEntry 5 6 2 9" xfId="9662"/>
    <cellStyle name="DataEntry 5 6 2 9 2" xfId="37989"/>
    <cellStyle name="DataEntry 5 6 3" xfId="9663"/>
    <cellStyle name="DataEntry 5 6 3 10" xfId="9664"/>
    <cellStyle name="DataEntry 5 6 3 10 2" xfId="37991"/>
    <cellStyle name="DataEntry 5 6 3 11" xfId="37990"/>
    <cellStyle name="DataEntry 5 6 3 2" xfId="9665"/>
    <cellStyle name="DataEntry 5 6 3 2 10" xfId="9666"/>
    <cellStyle name="DataEntry 5 6 3 2 10 2" xfId="37993"/>
    <cellStyle name="DataEntry 5 6 3 2 11" xfId="37992"/>
    <cellStyle name="DataEntry 5 6 3 2 2" xfId="9667"/>
    <cellStyle name="DataEntry 5 6 3 2 2 2" xfId="37994"/>
    <cellStyle name="DataEntry 5 6 3 2 3" xfId="9668"/>
    <cellStyle name="DataEntry 5 6 3 2 3 2" xfId="37995"/>
    <cellStyle name="DataEntry 5 6 3 2 4" xfId="9669"/>
    <cellStyle name="DataEntry 5 6 3 2 4 2" xfId="37996"/>
    <cellStyle name="DataEntry 5 6 3 2 5" xfId="9670"/>
    <cellStyle name="DataEntry 5 6 3 2 5 2" xfId="37997"/>
    <cellStyle name="DataEntry 5 6 3 2 6" xfId="9671"/>
    <cellStyle name="DataEntry 5 6 3 2 6 2" xfId="37998"/>
    <cellStyle name="DataEntry 5 6 3 2 7" xfId="9672"/>
    <cellStyle name="DataEntry 5 6 3 2 7 2" xfId="37999"/>
    <cellStyle name="DataEntry 5 6 3 2 8" xfId="9673"/>
    <cellStyle name="DataEntry 5 6 3 2 8 2" xfId="38000"/>
    <cellStyle name="DataEntry 5 6 3 2 9" xfId="9674"/>
    <cellStyle name="DataEntry 5 6 3 2 9 2" xfId="38001"/>
    <cellStyle name="DataEntry 5 6 3 3" xfId="9675"/>
    <cellStyle name="DataEntry 5 6 3 3 10" xfId="9676"/>
    <cellStyle name="DataEntry 5 6 3 3 10 2" xfId="38003"/>
    <cellStyle name="DataEntry 5 6 3 3 11" xfId="38002"/>
    <cellStyle name="DataEntry 5 6 3 3 2" xfId="9677"/>
    <cellStyle name="DataEntry 5 6 3 3 2 2" xfId="38004"/>
    <cellStyle name="DataEntry 5 6 3 3 3" xfId="9678"/>
    <cellStyle name="DataEntry 5 6 3 3 3 2" xfId="38005"/>
    <cellStyle name="DataEntry 5 6 3 3 4" xfId="9679"/>
    <cellStyle name="DataEntry 5 6 3 3 4 2" xfId="38006"/>
    <cellStyle name="DataEntry 5 6 3 3 5" xfId="9680"/>
    <cellStyle name="DataEntry 5 6 3 3 5 2" xfId="38007"/>
    <cellStyle name="DataEntry 5 6 3 3 6" xfId="9681"/>
    <cellStyle name="DataEntry 5 6 3 3 6 2" xfId="38008"/>
    <cellStyle name="DataEntry 5 6 3 3 7" xfId="9682"/>
    <cellStyle name="DataEntry 5 6 3 3 7 2" xfId="38009"/>
    <cellStyle name="DataEntry 5 6 3 3 8" xfId="9683"/>
    <cellStyle name="DataEntry 5 6 3 3 8 2" xfId="38010"/>
    <cellStyle name="DataEntry 5 6 3 3 9" xfId="9684"/>
    <cellStyle name="DataEntry 5 6 3 3 9 2" xfId="38011"/>
    <cellStyle name="DataEntry 5 6 3 4" xfId="9685"/>
    <cellStyle name="DataEntry 5 6 3 4 2" xfId="38012"/>
    <cellStyle name="DataEntry 5 6 3 5" xfId="9686"/>
    <cellStyle name="DataEntry 5 6 3 5 2" xfId="38013"/>
    <cellStyle name="DataEntry 5 6 3 6" xfId="9687"/>
    <cellStyle name="DataEntry 5 6 3 6 2" xfId="38014"/>
    <cellStyle name="DataEntry 5 6 3 7" xfId="9688"/>
    <cellStyle name="DataEntry 5 6 3 7 2" xfId="38015"/>
    <cellStyle name="DataEntry 5 6 3 8" xfId="9689"/>
    <cellStyle name="DataEntry 5 6 3 8 2" xfId="38016"/>
    <cellStyle name="DataEntry 5 6 3 9" xfId="9690"/>
    <cellStyle name="DataEntry 5 6 3 9 2" xfId="38017"/>
    <cellStyle name="DataEntry 5 6 4" xfId="9691"/>
    <cellStyle name="DataEntry 5 6 4 10" xfId="9692"/>
    <cellStyle name="DataEntry 5 6 4 10 2" xfId="38019"/>
    <cellStyle name="DataEntry 5 6 4 11" xfId="38018"/>
    <cellStyle name="DataEntry 5 6 4 2" xfId="9693"/>
    <cellStyle name="DataEntry 5 6 4 2 2" xfId="38020"/>
    <cellStyle name="DataEntry 5 6 4 3" xfId="9694"/>
    <cellStyle name="DataEntry 5 6 4 3 2" xfId="38021"/>
    <cellStyle name="DataEntry 5 6 4 4" xfId="9695"/>
    <cellStyle name="DataEntry 5 6 4 4 2" xfId="38022"/>
    <cellStyle name="DataEntry 5 6 4 5" xfId="9696"/>
    <cellStyle name="DataEntry 5 6 4 5 2" xfId="38023"/>
    <cellStyle name="DataEntry 5 6 4 6" xfId="9697"/>
    <cellStyle name="DataEntry 5 6 4 6 2" xfId="38024"/>
    <cellStyle name="DataEntry 5 6 4 7" xfId="9698"/>
    <cellStyle name="DataEntry 5 6 4 7 2" xfId="38025"/>
    <cellStyle name="DataEntry 5 6 4 8" xfId="9699"/>
    <cellStyle name="DataEntry 5 6 4 8 2" xfId="38026"/>
    <cellStyle name="DataEntry 5 6 4 9" xfId="9700"/>
    <cellStyle name="DataEntry 5 6 4 9 2" xfId="38027"/>
    <cellStyle name="DataEntry 5 6 5" xfId="9701"/>
    <cellStyle name="DataEntry 5 6 5 10" xfId="9702"/>
    <cellStyle name="DataEntry 5 6 5 10 2" xfId="38029"/>
    <cellStyle name="DataEntry 5 6 5 11" xfId="38028"/>
    <cellStyle name="DataEntry 5 6 5 2" xfId="9703"/>
    <cellStyle name="DataEntry 5 6 5 2 2" xfId="38030"/>
    <cellStyle name="DataEntry 5 6 5 3" xfId="9704"/>
    <cellStyle name="DataEntry 5 6 5 3 2" xfId="38031"/>
    <cellStyle name="DataEntry 5 6 5 4" xfId="9705"/>
    <cellStyle name="DataEntry 5 6 5 4 2" xfId="38032"/>
    <cellStyle name="DataEntry 5 6 5 5" xfId="9706"/>
    <cellStyle name="DataEntry 5 6 5 5 2" xfId="38033"/>
    <cellStyle name="DataEntry 5 6 5 6" xfId="9707"/>
    <cellStyle name="DataEntry 5 6 5 6 2" xfId="38034"/>
    <cellStyle name="DataEntry 5 6 5 7" xfId="9708"/>
    <cellStyle name="DataEntry 5 6 5 7 2" xfId="38035"/>
    <cellStyle name="DataEntry 5 6 5 8" xfId="9709"/>
    <cellStyle name="DataEntry 5 6 5 8 2" xfId="38036"/>
    <cellStyle name="DataEntry 5 6 5 9" xfId="9710"/>
    <cellStyle name="DataEntry 5 6 5 9 2" xfId="38037"/>
    <cellStyle name="DataEntry 5 6 6" xfId="9711"/>
    <cellStyle name="DataEntry 5 6 6 2" xfId="38038"/>
    <cellStyle name="DataEntry 5 6 7" xfId="9712"/>
    <cellStyle name="DataEntry 5 6 7 2" xfId="38039"/>
    <cellStyle name="DataEntry 5 6 8" xfId="9713"/>
    <cellStyle name="DataEntry 5 6 8 2" xfId="38040"/>
    <cellStyle name="DataEntry 5 6 9" xfId="9714"/>
    <cellStyle name="DataEntry 5 6 9 2" xfId="38041"/>
    <cellStyle name="DataEntry 5 7" xfId="1215"/>
    <cellStyle name="DataEntry 5 7 10" xfId="9715"/>
    <cellStyle name="DataEntry 5 7 10 2" xfId="38042"/>
    <cellStyle name="DataEntry 5 7 11" xfId="29546"/>
    <cellStyle name="DataEntry 5 7 2" xfId="9716"/>
    <cellStyle name="DataEntry 5 7 2 10" xfId="9717"/>
    <cellStyle name="DataEntry 5 7 2 10 2" xfId="38044"/>
    <cellStyle name="DataEntry 5 7 2 11" xfId="38043"/>
    <cellStyle name="DataEntry 5 7 2 2" xfId="9718"/>
    <cellStyle name="DataEntry 5 7 2 2 2" xfId="38045"/>
    <cellStyle name="DataEntry 5 7 2 3" xfId="9719"/>
    <cellStyle name="DataEntry 5 7 2 3 2" xfId="38046"/>
    <cellStyle name="DataEntry 5 7 2 4" xfId="9720"/>
    <cellStyle name="DataEntry 5 7 2 4 2" xfId="38047"/>
    <cellStyle name="DataEntry 5 7 2 5" xfId="9721"/>
    <cellStyle name="DataEntry 5 7 2 5 2" xfId="38048"/>
    <cellStyle name="DataEntry 5 7 2 6" xfId="9722"/>
    <cellStyle name="DataEntry 5 7 2 6 2" xfId="38049"/>
    <cellStyle name="DataEntry 5 7 2 7" xfId="9723"/>
    <cellStyle name="DataEntry 5 7 2 7 2" xfId="38050"/>
    <cellStyle name="DataEntry 5 7 2 8" xfId="9724"/>
    <cellStyle name="DataEntry 5 7 2 8 2" xfId="38051"/>
    <cellStyle name="DataEntry 5 7 2 9" xfId="9725"/>
    <cellStyle name="DataEntry 5 7 2 9 2" xfId="38052"/>
    <cellStyle name="DataEntry 5 7 3" xfId="9726"/>
    <cellStyle name="DataEntry 5 7 3 10" xfId="9727"/>
    <cellStyle name="DataEntry 5 7 3 10 2" xfId="38054"/>
    <cellStyle name="DataEntry 5 7 3 11" xfId="38053"/>
    <cellStyle name="DataEntry 5 7 3 2" xfId="9728"/>
    <cellStyle name="DataEntry 5 7 3 2 2" xfId="38055"/>
    <cellStyle name="DataEntry 5 7 3 3" xfId="9729"/>
    <cellStyle name="DataEntry 5 7 3 3 2" xfId="38056"/>
    <cellStyle name="DataEntry 5 7 3 4" xfId="9730"/>
    <cellStyle name="DataEntry 5 7 3 4 2" xfId="38057"/>
    <cellStyle name="DataEntry 5 7 3 5" xfId="9731"/>
    <cellStyle name="DataEntry 5 7 3 5 2" xfId="38058"/>
    <cellStyle name="DataEntry 5 7 3 6" xfId="9732"/>
    <cellStyle name="DataEntry 5 7 3 6 2" xfId="38059"/>
    <cellStyle name="DataEntry 5 7 3 7" xfId="9733"/>
    <cellStyle name="DataEntry 5 7 3 7 2" xfId="38060"/>
    <cellStyle name="DataEntry 5 7 3 8" xfId="9734"/>
    <cellStyle name="DataEntry 5 7 3 8 2" xfId="38061"/>
    <cellStyle name="DataEntry 5 7 3 9" xfId="9735"/>
    <cellStyle name="DataEntry 5 7 3 9 2" xfId="38062"/>
    <cellStyle name="DataEntry 5 7 4" xfId="9736"/>
    <cellStyle name="DataEntry 5 7 4 2" xfId="38063"/>
    <cellStyle name="DataEntry 5 7 5" xfId="9737"/>
    <cellStyle name="DataEntry 5 7 5 2" xfId="38064"/>
    <cellStyle name="DataEntry 5 7 6" xfId="9738"/>
    <cellStyle name="DataEntry 5 7 6 2" xfId="38065"/>
    <cellStyle name="DataEntry 5 7 7" xfId="9739"/>
    <cellStyle name="DataEntry 5 7 7 2" xfId="38066"/>
    <cellStyle name="DataEntry 5 7 8" xfId="9740"/>
    <cellStyle name="DataEntry 5 7 8 2" xfId="38067"/>
    <cellStyle name="DataEntry 5 7 9" xfId="9741"/>
    <cellStyle name="DataEntry 5 7 9 2" xfId="38068"/>
    <cellStyle name="DataEntry 5 8" xfId="1363"/>
    <cellStyle name="DataEntry 5 8 10" xfId="9742"/>
    <cellStyle name="DataEntry 5 8 10 2" xfId="38069"/>
    <cellStyle name="DataEntry 5 8 11" xfId="29694"/>
    <cellStyle name="DataEntry 5 8 2" xfId="9743"/>
    <cellStyle name="DataEntry 5 8 2 10" xfId="9744"/>
    <cellStyle name="DataEntry 5 8 2 10 2" xfId="38071"/>
    <cellStyle name="DataEntry 5 8 2 11" xfId="38070"/>
    <cellStyle name="DataEntry 5 8 2 2" xfId="9745"/>
    <cellStyle name="DataEntry 5 8 2 2 2" xfId="38072"/>
    <cellStyle name="DataEntry 5 8 2 3" xfId="9746"/>
    <cellStyle name="DataEntry 5 8 2 3 2" xfId="38073"/>
    <cellStyle name="DataEntry 5 8 2 4" xfId="9747"/>
    <cellStyle name="DataEntry 5 8 2 4 2" xfId="38074"/>
    <cellStyle name="DataEntry 5 8 2 5" xfId="9748"/>
    <cellStyle name="DataEntry 5 8 2 5 2" xfId="38075"/>
    <cellStyle name="DataEntry 5 8 2 6" xfId="9749"/>
    <cellStyle name="DataEntry 5 8 2 6 2" xfId="38076"/>
    <cellStyle name="DataEntry 5 8 2 7" xfId="9750"/>
    <cellStyle name="DataEntry 5 8 2 7 2" xfId="38077"/>
    <cellStyle name="DataEntry 5 8 2 8" xfId="9751"/>
    <cellStyle name="DataEntry 5 8 2 8 2" xfId="38078"/>
    <cellStyle name="DataEntry 5 8 2 9" xfId="9752"/>
    <cellStyle name="DataEntry 5 8 2 9 2" xfId="38079"/>
    <cellStyle name="DataEntry 5 8 3" xfId="9753"/>
    <cellStyle name="DataEntry 5 8 3 10" xfId="9754"/>
    <cellStyle name="DataEntry 5 8 3 10 2" xfId="38081"/>
    <cellStyle name="DataEntry 5 8 3 11" xfId="38080"/>
    <cellStyle name="DataEntry 5 8 3 2" xfId="9755"/>
    <cellStyle name="DataEntry 5 8 3 2 2" xfId="38082"/>
    <cellStyle name="DataEntry 5 8 3 3" xfId="9756"/>
    <cellStyle name="DataEntry 5 8 3 3 2" xfId="38083"/>
    <cellStyle name="DataEntry 5 8 3 4" xfId="9757"/>
    <cellStyle name="DataEntry 5 8 3 4 2" xfId="38084"/>
    <cellStyle name="DataEntry 5 8 3 5" xfId="9758"/>
    <cellStyle name="DataEntry 5 8 3 5 2" xfId="38085"/>
    <cellStyle name="DataEntry 5 8 3 6" xfId="9759"/>
    <cellStyle name="DataEntry 5 8 3 6 2" xfId="38086"/>
    <cellStyle name="DataEntry 5 8 3 7" xfId="9760"/>
    <cellStyle name="DataEntry 5 8 3 7 2" xfId="38087"/>
    <cellStyle name="DataEntry 5 8 3 8" xfId="9761"/>
    <cellStyle name="DataEntry 5 8 3 8 2" xfId="38088"/>
    <cellStyle name="DataEntry 5 8 3 9" xfId="9762"/>
    <cellStyle name="DataEntry 5 8 3 9 2" xfId="38089"/>
    <cellStyle name="DataEntry 5 8 4" xfId="9763"/>
    <cellStyle name="DataEntry 5 8 4 2" xfId="38090"/>
    <cellStyle name="DataEntry 5 8 5" xfId="9764"/>
    <cellStyle name="DataEntry 5 8 5 2" xfId="38091"/>
    <cellStyle name="DataEntry 5 8 6" xfId="9765"/>
    <cellStyle name="DataEntry 5 8 6 2" xfId="38092"/>
    <cellStyle name="DataEntry 5 8 7" xfId="9766"/>
    <cellStyle name="DataEntry 5 8 7 2" xfId="38093"/>
    <cellStyle name="DataEntry 5 8 8" xfId="9767"/>
    <cellStyle name="DataEntry 5 8 8 2" xfId="38094"/>
    <cellStyle name="DataEntry 5 8 9" xfId="9768"/>
    <cellStyle name="DataEntry 5 8 9 2" xfId="38095"/>
    <cellStyle name="DataEntry 5 9" xfId="1431"/>
    <cellStyle name="DataEntry 5 9 10" xfId="9769"/>
    <cellStyle name="DataEntry 5 9 10 2" xfId="38096"/>
    <cellStyle name="DataEntry 5 9 11" xfId="29762"/>
    <cellStyle name="DataEntry 5 9 2" xfId="9770"/>
    <cellStyle name="DataEntry 5 9 2 2" xfId="38097"/>
    <cellStyle name="DataEntry 5 9 3" xfId="9771"/>
    <cellStyle name="DataEntry 5 9 3 2" xfId="38098"/>
    <cellStyle name="DataEntry 5 9 4" xfId="9772"/>
    <cellStyle name="DataEntry 5 9 4 2" xfId="38099"/>
    <cellStyle name="DataEntry 5 9 5" xfId="9773"/>
    <cellStyle name="DataEntry 5 9 5 2" xfId="38100"/>
    <cellStyle name="DataEntry 5 9 6" xfId="9774"/>
    <cellStyle name="DataEntry 5 9 6 2" xfId="38101"/>
    <cellStyle name="DataEntry 5 9 7" xfId="9775"/>
    <cellStyle name="DataEntry 5 9 7 2" xfId="38102"/>
    <cellStyle name="DataEntry 5 9 8" xfId="9776"/>
    <cellStyle name="DataEntry 5 9 8 2" xfId="38103"/>
    <cellStyle name="DataEntry 5 9 9" xfId="9777"/>
    <cellStyle name="DataEntry 5 9 9 2" xfId="38104"/>
    <cellStyle name="DataEntry 6" xfId="475"/>
    <cellStyle name="DataEntry 6 10" xfId="9778"/>
    <cellStyle name="DataEntry 6 10 10" xfId="9779"/>
    <cellStyle name="DataEntry 6 10 10 2" xfId="38106"/>
    <cellStyle name="DataEntry 6 10 11" xfId="38105"/>
    <cellStyle name="DataEntry 6 10 2" xfId="9780"/>
    <cellStyle name="DataEntry 6 10 2 2" xfId="38107"/>
    <cellStyle name="DataEntry 6 10 3" xfId="9781"/>
    <cellStyle name="DataEntry 6 10 3 2" xfId="38108"/>
    <cellStyle name="DataEntry 6 10 4" xfId="9782"/>
    <cellStyle name="DataEntry 6 10 4 2" xfId="38109"/>
    <cellStyle name="DataEntry 6 10 5" xfId="9783"/>
    <cellStyle name="DataEntry 6 10 5 2" xfId="38110"/>
    <cellStyle name="DataEntry 6 10 6" xfId="9784"/>
    <cellStyle name="DataEntry 6 10 6 2" xfId="38111"/>
    <cellStyle name="DataEntry 6 10 7" xfId="9785"/>
    <cellStyle name="DataEntry 6 10 7 2" xfId="38112"/>
    <cellStyle name="DataEntry 6 10 8" xfId="9786"/>
    <cellStyle name="DataEntry 6 10 8 2" xfId="38113"/>
    <cellStyle name="DataEntry 6 10 9" xfId="9787"/>
    <cellStyle name="DataEntry 6 10 9 2" xfId="38114"/>
    <cellStyle name="DataEntry 6 11" xfId="9788"/>
    <cellStyle name="DataEntry 6 11 2" xfId="38115"/>
    <cellStyle name="DataEntry 6 12" xfId="9789"/>
    <cellStyle name="DataEntry 6 12 2" xfId="38116"/>
    <cellStyle name="DataEntry 6 13" xfId="9790"/>
    <cellStyle name="DataEntry 6 13 2" xfId="38117"/>
    <cellStyle name="DataEntry 6 14" xfId="9791"/>
    <cellStyle name="DataEntry 6 14 2" xfId="38118"/>
    <cellStyle name="DataEntry 6 15" xfId="9792"/>
    <cellStyle name="DataEntry 6 15 2" xfId="38119"/>
    <cellStyle name="DataEntry 6 16" xfId="9793"/>
    <cellStyle name="DataEntry 6 16 2" xfId="38120"/>
    <cellStyle name="DataEntry 6 17" xfId="9794"/>
    <cellStyle name="DataEntry 6 17 2" xfId="38121"/>
    <cellStyle name="DataEntry 6 18" xfId="9795"/>
    <cellStyle name="DataEntry 6 18 2" xfId="38122"/>
    <cellStyle name="DataEntry 6 19" xfId="28815"/>
    <cellStyle name="DataEntry 6 2" xfId="762"/>
    <cellStyle name="DataEntry 6 2 10" xfId="9796"/>
    <cellStyle name="DataEntry 6 2 10 2" xfId="38123"/>
    <cellStyle name="DataEntry 6 2 11" xfId="9797"/>
    <cellStyle name="DataEntry 6 2 11 2" xfId="38124"/>
    <cellStyle name="DataEntry 6 2 12" xfId="9798"/>
    <cellStyle name="DataEntry 6 2 12 2" xfId="38125"/>
    <cellStyle name="DataEntry 6 2 13" xfId="9799"/>
    <cellStyle name="DataEntry 6 2 13 2" xfId="38126"/>
    <cellStyle name="DataEntry 6 2 14" xfId="9800"/>
    <cellStyle name="DataEntry 6 2 14 2" xfId="38127"/>
    <cellStyle name="DataEntry 6 2 15" xfId="29093"/>
    <cellStyle name="DataEntry 6 2 2" xfId="9801"/>
    <cellStyle name="DataEntry 6 2 2 10" xfId="9802"/>
    <cellStyle name="DataEntry 6 2 2 10 2" xfId="38129"/>
    <cellStyle name="DataEntry 6 2 2 11" xfId="38128"/>
    <cellStyle name="DataEntry 6 2 2 2" xfId="9803"/>
    <cellStyle name="DataEntry 6 2 2 2 10" xfId="9804"/>
    <cellStyle name="DataEntry 6 2 2 2 10 2" xfId="38131"/>
    <cellStyle name="DataEntry 6 2 2 2 11" xfId="38130"/>
    <cellStyle name="DataEntry 6 2 2 2 2" xfId="9805"/>
    <cellStyle name="DataEntry 6 2 2 2 2 2" xfId="38132"/>
    <cellStyle name="DataEntry 6 2 2 2 3" xfId="9806"/>
    <cellStyle name="DataEntry 6 2 2 2 3 2" xfId="38133"/>
    <cellStyle name="DataEntry 6 2 2 2 4" xfId="9807"/>
    <cellStyle name="DataEntry 6 2 2 2 4 2" xfId="38134"/>
    <cellStyle name="DataEntry 6 2 2 2 5" xfId="9808"/>
    <cellStyle name="DataEntry 6 2 2 2 5 2" xfId="38135"/>
    <cellStyle name="DataEntry 6 2 2 2 6" xfId="9809"/>
    <cellStyle name="DataEntry 6 2 2 2 6 2" xfId="38136"/>
    <cellStyle name="DataEntry 6 2 2 2 7" xfId="9810"/>
    <cellStyle name="DataEntry 6 2 2 2 7 2" xfId="38137"/>
    <cellStyle name="DataEntry 6 2 2 2 8" xfId="9811"/>
    <cellStyle name="DataEntry 6 2 2 2 8 2" xfId="38138"/>
    <cellStyle name="DataEntry 6 2 2 2 9" xfId="9812"/>
    <cellStyle name="DataEntry 6 2 2 2 9 2" xfId="38139"/>
    <cellStyle name="DataEntry 6 2 2 3" xfId="9813"/>
    <cellStyle name="DataEntry 6 2 2 3 10" xfId="9814"/>
    <cellStyle name="DataEntry 6 2 2 3 10 2" xfId="38141"/>
    <cellStyle name="DataEntry 6 2 2 3 11" xfId="38140"/>
    <cellStyle name="DataEntry 6 2 2 3 2" xfId="9815"/>
    <cellStyle name="DataEntry 6 2 2 3 2 2" xfId="38142"/>
    <cellStyle name="DataEntry 6 2 2 3 3" xfId="9816"/>
    <cellStyle name="DataEntry 6 2 2 3 3 2" xfId="38143"/>
    <cellStyle name="DataEntry 6 2 2 3 4" xfId="9817"/>
    <cellStyle name="DataEntry 6 2 2 3 4 2" xfId="38144"/>
    <cellStyle name="DataEntry 6 2 2 3 5" xfId="9818"/>
    <cellStyle name="DataEntry 6 2 2 3 5 2" xfId="38145"/>
    <cellStyle name="DataEntry 6 2 2 3 6" xfId="9819"/>
    <cellStyle name="DataEntry 6 2 2 3 6 2" xfId="38146"/>
    <cellStyle name="DataEntry 6 2 2 3 7" xfId="9820"/>
    <cellStyle name="DataEntry 6 2 2 3 7 2" xfId="38147"/>
    <cellStyle name="DataEntry 6 2 2 3 8" xfId="9821"/>
    <cellStyle name="DataEntry 6 2 2 3 8 2" xfId="38148"/>
    <cellStyle name="DataEntry 6 2 2 3 9" xfId="9822"/>
    <cellStyle name="DataEntry 6 2 2 3 9 2" xfId="38149"/>
    <cellStyle name="DataEntry 6 2 2 4" xfId="9823"/>
    <cellStyle name="DataEntry 6 2 2 4 2" xfId="38150"/>
    <cellStyle name="DataEntry 6 2 2 5" xfId="9824"/>
    <cellStyle name="DataEntry 6 2 2 5 2" xfId="38151"/>
    <cellStyle name="DataEntry 6 2 2 6" xfId="9825"/>
    <cellStyle name="DataEntry 6 2 2 6 2" xfId="38152"/>
    <cellStyle name="DataEntry 6 2 2 7" xfId="9826"/>
    <cellStyle name="DataEntry 6 2 2 7 2" xfId="38153"/>
    <cellStyle name="DataEntry 6 2 2 8" xfId="9827"/>
    <cellStyle name="DataEntry 6 2 2 8 2" xfId="38154"/>
    <cellStyle name="DataEntry 6 2 2 9" xfId="9828"/>
    <cellStyle name="DataEntry 6 2 2 9 2" xfId="38155"/>
    <cellStyle name="DataEntry 6 2 3" xfId="9829"/>
    <cellStyle name="DataEntry 6 2 3 10" xfId="9830"/>
    <cellStyle name="DataEntry 6 2 3 10 2" xfId="38157"/>
    <cellStyle name="DataEntry 6 2 3 11" xfId="38156"/>
    <cellStyle name="DataEntry 6 2 3 2" xfId="9831"/>
    <cellStyle name="DataEntry 6 2 3 2 10" xfId="9832"/>
    <cellStyle name="DataEntry 6 2 3 2 10 2" xfId="38159"/>
    <cellStyle name="DataEntry 6 2 3 2 11" xfId="38158"/>
    <cellStyle name="DataEntry 6 2 3 2 2" xfId="9833"/>
    <cellStyle name="DataEntry 6 2 3 2 2 2" xfId="38160"/>
    <cellStyle name="DataEntry 6 2 3 2 3" xfId="9834"/>
    <cellStyle name="DataEntry 6 2 3 2 3 2" xfId="38161"/>
    <cellStyle name="DataEntry 6 2 3 2 4" xfId="9835"/>
    <cellStyle name="DataEntry 6 2 3 2 4 2" xfId="38162"/>
    <cellStyle name="DataEntry 6 2 3 2 5" xfId="9836"/>
    <cellStyle name="DataEntry 6 2 3 2 5 2" xfId="38163"/>
    <cellStyle name="DataEntry 6 2 3 2 6" xfId="9837"/>
    <cellStyle name="DataEntry 6 2 3 2 6 2" xfId="38164"/>
    <cellStyle name="DataEntry 6 2 3 2 7" xfId="9838"/>
    <cellStyle name="DataEntry 6 2 3 2 7 2" xfId="38165"/>
    <cellStyle name="DataEntry 6 2 3 2 8" xfId="9839"/>
    <cellStyle name="DataEntry 6 2 3 2 8 2" xfId="38166"/>
    <cellStyle name="DataEntry 6 2 3 2 9" xfId="9840"/>
    <cellStyle name="DataEntry 6 2 3 2 9 2" xfId="38167"/>
    <cellStyle name="DataEntry 6 2 3 3" xfId="9841"/>
    <cellStyle name="DataEntry 6 2 3 3 10" xfId="9842"/>
    <cellStyle name="DataEntry 6 2 3 3 10 2" xfId="38169"/>
    <cellStyle name="DataEntry 6 2 3 3 11" xfId="38168"/>
    <cellStyle name="DataEntry 6 2 3 3 2" xfId="9843"/>
    <cellStyle name="DataEntry 6 2 3 3 2 2" xfId="38170"/>
    <cellStyle name="DataEntry 6 2 3 3 3" xfId="9844"/>
    <cellStyle name="DataEntry 6 2 3 3 3 2" xfId="38171"/>
    <cellStyle name="DataEntry 6 2 3 3 4" xfId="9845"/>
    <cellStyle name="DataEntry 6 2 3 3 4 2" xfId="38172"/>
    <cellStyle name="DataEntry 6 2 3 3 5" xfId="9846"/>
    <cellStyle name="DataEntry 6 2 3 3 5 2" xfId="38173"/>
    <cellStyle name="DataEntry 6 2 3 3 6" xfId="9847"/>
    <cellStyle name="DataEntry 6 2 3 3 6 2" xfId="38174"/>
    <cellStyle name="DataEntry 6 2 3 3 7" xfId="9848"/>
    <cellStyle name="DataEntry 6 2 3 3 7 2" xfId="38175"/>
    <cellStyle name="DataEntry 6 2 3 3 8" xfId="9849"/>
    <cellStyle name="DataEntry 6 2 3 3 8 2" xfId="38176"/>
    <cellStyle name="DataEntry 6 2 3 3 9" xfId="9850"/>
    <cellStyle name="DataEntry 6 2 3 3 9 2" xfId="38177"/>
    <cellStyle name="DataEntry 6 2 3 4" xfId="9851"/>
    <cellStyle name="DataEntry 6 2 3 4 2" xfId="38178"/>
    <cellStyle name="DataEntry 6 2 3 5" xfId="9852"/>
    <cellStyle name="DataEntry 6 2 3 5 2" xfId="38179"/>
    <cellStyle name="DataEntry 6 2 3 6" xfId="9853"/>
    <cellStyle name="DataEntry 6 2 3 6 2" xfId="38180"/>
    <cellStyle name="DataEntry 6 2 3 7" xfId="9854"/>
    <cellStyle name="DataEntry 6 2 3 7 2" xfId="38181"/>
    <cellStyle name="DataEntry 6 2 3 8" xfId="9855"/>
    <cellStyle name="DataEntry 6 2 3 8 2" xfId="38182"/>
    <cellStyle name="DataEntry 6 2 3 9" xfId="9856"/>
    <cellStyle name="DataEntry 6 2 3 9 2" xfId="38183"/>
    <cellStyle name="DataEntry 6 2 4" xfId="9857"/>
    <cellStyle name="DataEntry 6 2 4 10" xfId="9858"/>
    <cellStyle name="DataEntry 6 2 4 10 2" xfId="38185"/>
    <cellStyle name="DataEntry 6 2 4 11" xfId="38184"/>
    <cellStyle name="DataEntry 6 2 4 2" xfId="9859"/>
    <cellStyle name="DataEntry 6 2 4 2 2" xfId="38186"/>
    <cellStyle name="DataEntry 6 2 4 3" xfId="9860"/>
    <cellStyle name="DataEntry 6 2 4 3 2" xfId="38187"/>
    <cellStyle name="DataEntry 6 2 4 4" xfId="9861"/>
    <cellStyle name="DataEntry 6 2 4 4 2" xfId="38188"/>
    <cellStyle name="DataEntry 6 2 4 5" xfId="9862"/>
    <cellStyle name="DataEntry 6 2 4 5 2" xfId="38189"/>
    <cellStyle name="DataEntry 6 2 4 6" xfId="9863"/>
    <cellStyle name="DataEntry 6 2 4 6 2" xfId="38190"/>
    <cellStyle name="DataEntry 6 2 4 7" xfId="9864"/>
    <cellStyle name="DataEntry 6 2 4 7 2" xfId="38191"/>
    <cellStyle name="DataEntry 6 2 4 8" xfId="9865"/>
    <cellStyle name="DataEntry 6 2 4 8 2" xfId="38192"/>
    <cellStyle name="DataEntry 6 2 4 9" xfId="9866"/>
    <cellStyle name="DataEntry 6 2 4 9 2" xfId="38193"/>
    <cellStyle name="DataEntry 6 2 5" xfId="9867"/>
    <cellStyle name="DataEntry 6 2 5 10" xfId="9868"/>
    <cellStyle name="DataEntry 6 2 5 10 2" xfId="38195"/>
    <cellStyle name="DataEntry 6 2 5 11" xfId="38194"/>
    <cellStyle name="DataEntry 6 2 5 2" xfId="9869"/>
    <cellStyle name="DataEntry 6 2 5 2 2" xfId="38196"/>
    <cellStyle name="DataEntry 6 2 5 3" xfId="9870"/>
    <cellStyle name="DataEntry 6 2 5 3 2" xfId="38197"/>
    <cellStyle name="DataEntry 6 2 5 4" xfId="9871"/>
    <cellStyle name="DataEntry 6 2 5 4 2" xfId="38198"/>
    <cellStyle name="DataEntry 6 2 5 5" xfId="9872"/>
    <cellStyle name="DataEntry 6 2 5 5 2" xfId="38199"/>
    <cellStyle name="DataEntry 6 2 5 6" xfId="9873"/>
    <cellStyle name="DataEntry 6 2 5 6 2" xfId="38200"/>
    <cellStyle name="DataEntry 6 2 5 7" xfId="9874"/>
    <cellStyle name="DataEntry 6 2 5 7 2" xfId="38201"/>
    <cellStyle name="DataEntry 6 2 5 8" xfId="9875"/>
    <cellStyle name="DataEntry 6 2 5 8 2" xfId="38202"/>
    <cellStyle name="DataEntry 6 2 5 9" xfId="9876"/>
    <cellStyle name="DataEntry 6 2 5 9 2" xfId="38203"/>
    <cellStyle name="DataEntry 6 2 6" xfId="9877"/>
    <cellStyle name="DataEntry 6 2 6 2" xfId="38204"/>
    <cellStyle name="DataEntry 6 2 7" xfId="9878"/>
    <cellStyle name="DataEntry 6 2 7 2" xfId="38205"/>
    <cellStyle name="DataEntry 6 2 8" xfId="9879"/>
    <cellStyle name="DataEntry 6 2 8 2" xfId="38206"/>
    <cellStyle name="DataEntry 6 2 9" xfId="9880"/>
    <cellStyle name="DataEntry 6 2 9 2" xfId="38207"/>
    <cellStyle name="DataEntry 6 3" xfId="870"/>
    <cellStyle name="DataEntry 6 3 10" xfId="9881"/>
    <cellStyle name="DataEntry 6 3 10 2" xfId="38208"/>
    <cellStyle name="DataEntry 6 3 11" xfId="9882"/>
    <cellStyle name="DataEntry 6 3 11 2" xfId="38209"/>
    <cellStyle name="DataEntry 6 3 12" xfId="9883"/>
    <cellStyle name="DataEntry 6 3 12 2" xfId="38210"/>
    <cellStyle name="DataEntry 6 3 13" xfId="9884"/>
    <cellStyle name="DataEntry 6 3 13 2" xfId="38211"/>
    <cellStyle name="DataEntry 6 3 14" xfId="9885"/>
    <cellStyle name="DataEntry 6 3 14 2" xfId="38212"/>
    <cellStyle name="DataEntry 6 3 15" xfId="29201"/>
    <cellStyle name="DataEntry 6 3 2" xfId="9886"/>
    <cellStyle name="DataEntry 6 3 2 10" xfId="9887"/>
    <cellStyle name="DataEntry 6 3 2 10 2" xfId="38214"/>
    <cellStyle name="DataEntry 6 3 2 11" xfId="38213"/>
    <cellStyle name="DataEntry 6 3 2 2" xfId="9888"/>
    <cellStyle name="DataEntry 6 3 2 2 10" xfId="9889"/>
    <cellStyle name="DataEntry 6 3 2 2 10 2" xfId="38216"/>
    <cellStyle name="DataEntry 6 3 2 2 11" xfId="38215"/>
    <cellStyle name="DataEntry 6 3 2 2 2" xfId="9890"/>
    <cellStyle name="DataEntry 6 3 2 2 2 2" xfId="38217"/>
    <cellStyle name="DataEntry 6 3 2 2 3" xfId="9891"/>
    <cellStyle name="DataEntry 6 3 2 2 3 2" xfId="38218"/>
    <cellStyle name="DataEntry 6 3 2 2 4" xfId="9892"/>
    <cellStyle name="DataEntry 6 3 2 2 4 2" xfId="38219"/>
    <cellStyle name="DataEntry 6 3 2 2 5" xfId="9893"/>
    <cellStyle name="DataEntry 6 3 2 2 5 2" xfId="38220"/>
    <cellStyle name="DataEntry 6 3 2 2 6" xfId="9894"/>
    <cellStyle name="DataEntry 6 3 2 2 6 2" xfId="38221"/>
    <cellStyle name="DataEntry 6 3 2 2 7" xfId="9895"/>
    <cellStyle name="DataEntry 6 3 2 2 7 2" xfId="38222"/>
    <cellStyle name="DataEntry 6 3 2 2 8" xfId="9896"/>
    <cellStyle name="DataEntry 6 3 2 2 8 2" xfId="38223"/>
    <cellStyle name="DataEntry 6 3 2 2 9" xfId="9897"/>
    <cellStyle name="DataEntry 6 3 2 2 9 2" xfId="38224"/>
    <cellStyle name="DataEntry 6 3 2 3" xfId="9898"/>
    <cellStyle name="DataEntry 6 3 2 3 10" xfId="9899"/>
    <cellStyle name="DataEntry 6 3 2 3 10 2" xfId="38226"/>
    <cellStyle name="DataEntry 6 3 2 3 11" xfId="38225"/>
    <cellStyle name="DataEntry 6 3 2 3 2" xfId="9900"/>
    <cellStyle name="DataEntry 6 3 2 3 2 2" xfId="38227"/>
    <cellStyle name="DataEntry 6 3 2 3 3" xfId="9901"/>
    <cellStyle name="DataEntry 6 3 2 3 3 2" xfId="38228"/>
    <cellStyle name="DataEntry 6 3 2 3 4" xfId="9902"/>
    <cellStyle name="DataEntry 6 3 2 3 4 2" xfId="38229"/>
    <cellStyle name="DataEntry 6 3 2 3 5" xfId="9903"/>
    <cellStyle name="DataEntry 6 3 2 3 5 2" xfId="38230"/>
    <cellStyle name="DataEntry 6 3 2 3 6" xfId="9904"/>
    <cellStyle name="DataEntry 6 3 2 3 6 2" xfId="38231"/>
    <cellStyle name="DataEntry 6 3 2 3 7" xfId="9905"/>
    <cellStyle name="DataEntry 6 3 2 3 7 2" xfId="38232"/>
    <cellStyle name="DataEntry 6 3 2 3 8" xfId="9906"/>
    <cellStyle name="DataEntry 6 3 2 3 8 2" xfId="38233"/>
    <cellStyle name="DataEntry 6 3 2 3 9" xfId="9907"/>
    <cellStyle name="DataEntry 6 3 2 3 9 2" xfId="38234"/>
    <cellStyle name="DataEntry 6 3 2 4" xfId="9908"/>
    <cellStyle name="DataEntry 6 3 2 4 2" xfId="38235"/>
    <cellStyle name="DataEntry 6 3 2 5" xfId="9909"/>
    <cellStyle name="DataEntry 6 3 2 5 2" xfId="38236"/>
    <cellStyle name="DataEntry 6 3 2 6" xfId="9910"/>
    <cellStyle name="DataEntry 6 3 2 6 2" xfId="38237"/>
    <cellStyle name="DataEntry 6 3 2 7" xfId="9911"/>
    <cellStyle name="DataEntry 6 3 2 7 2" xfId="38238"/>
    <cellStyle name="DataEntry 6 3 2 8" xfId="9912"/>
    <cellStyle name="DataEntry 6 3 2 8 2" xfId="38239"/>
    <cellStyle name="DataEntry 6 3 2 9" xfId="9913"/>
    <cellStyle name="DataEntry 6 3 2 9 2" xfId="38240"/>
    <cellStyle name="DataEntry 6 3 3" xfId="9914"/>
    <cellStyle name="DataEntry 6 3 3 10" xfId="9915"/>
    <cellStyle name="DataEntry 6 3 3 10 2" xfId="38242"/>
    <cellStyle name="DataEntry 6 3 3 11" xfId="38241"/>
    <cellStyle name="DataEntry 6 3 3 2" xfId="9916"/>
    <cellStyle name="DataEntry 6 3 3 2 10" xfId="9917"/>
    <cellStyle name="DataEntry 6 3 3 2 10 2" xfId="38244"/>
    <cellStyle name="DataEntry 6 3 3 2 11" xfId="38243"/>
    <cellStyle name="DataEntry 6 3 3 2 2" xfId="9918"/>
    <cellStyle name="DataEntry 6 3 3 2 2 2" xfId="38245"/>
    <cellStyle name="DataEntry 6 3 3 2 3" xfId="9919"/>
    <cellStyle name="DataEntry 6 3 3 2 3 2" xfId="38246"/>
    <cellStyle name="DataEntry 6 3 3 2 4" xfId="9920"/>
    <cellStyle name="DataEntry 6 3 3 2 4 2" xfId="38247"/>
    <cellStyle name="DataEntry 6 3 3 2 5" xfId="9921"/>
    <cellStyle name="DataEntry 6 3 3 2 5 2" xfId="38248"/>
    <cellStyle name="DataEntry 6 3 3 2 6" xfId="9922"/>
    <cellStyle name="DataEntry 6 3 3 2 6 2" xfId="38249"/>
    <cellStyle name="DataEntry 6 3 3 2 7" xfId="9923"/>
    <cellStyle name="DataEntry 6 3 3 2 7 2" xfId="38250"/>
    <cellStyle name="DataEntry 6 3 3 2 8" xfId="9924"/>
    <cellStyle name="DataEntry 6 3 3 2 8 2" xfId="38251"/>
    <cellStyle name="DataEntry 6 3 3 2 9" xfId="9925"/>
    <cellStyle name="DataEntry 6 3 3 2 9 2" xfId="38252"/>
    <cellStyle name="DataEntry 6 3 3 3" xfId="9926"/>
    <cellStyle name="DataEntry 6 3 3 3 10" xfId="9927"/>
    <cellStyle name="DataEntry 6 3 3 3 10 2" xfId="38254"/>
    <cellStyle name="DataEntry 6 3 3 3 11" xfId="38253"/>
    <cellStyle name="DataEntry 6 3 3 3 2" xfId="9928"/>
    <cellStyle name="DataEntry 6 3 3 3 2 2" xfId="38255"/>
    <cellStyle name="DataEntry 6 3 3 3 3" xfId="9929"/>
    <cellStyle name="DataEntry 6 3 3 3 3 2" xfId="38256"/>
    <cellStyle name="DataEntry 6 3 3 3 4" xfId="9930"/>
    <cellStyle name="DataEntry 6 3 3 3 4 2" xfId="38257"/>
    <cellStyle name="DataEntry 6 3 3 3 5" xfId="9931"/>
    <cellStyle name="DataEntry 6 3 3 3 5 2" xfId="38258"/>
    <cellStyle name="DataEntry 6 3 3 3 6" xfId="9932"/>
    <cellStyle name="DataEntry 6 3 3 3 6 2" xfId="38259"/>
    <cellStyle name="DataEntry 6 3 3 3 7" xfId="9933"/>
    <cellStyle name="DataEntry 6 3 3 3 7 2" xfId="38260"/>
    <cellStyle name="DataEntry 6 3 3 3 8" xfId="9934"/>
    <cellStyle name="DataEntry 6 3 3 3 8 2" xfId="38261"/>
    <cellStyle name="DataEntry 6 3 3 3 9" xfId="9935"/>
    <cellStyle name="DataEntry 6 3 3 3 9 2" xfId="38262"/>
    <cellStyle name="DataEntry 6 3 3 4" xfId="9936"/>
    <cellStyle name="DataEntry 6 3 3 4 2" xfId="38263"/>
    <cellStyle name="DataEntry 6 3 3 5" xfId="9937"/>
    <cellStyle name="DataEntry 6 3 3 5 2" xfId="38264"/>
    <cellStyle name="DataEntry 6 3 3 6" xfId="9938"/>
    <cellStyle name="DataEntry 6 3 3 6 2" xfId="38265"/>
    <cellStyle name="DataEntry 6 3 3 7" xfId="9939"/>
    <cellStyle name="DataEntry 6 3 3 7 2" xfId="38266"/>
    <cellStyle name="DataEntry 6 3 3 8" xfId="9940"/>
    <cellStyle name="DataEntry 6 3 3 8 2" xfId="38267"/>
    <cellStyle name="DataEntry 6 3 3 9" xfId="9941"/>
    <cellStyle name="DataEntry 6 3 3 9 2" xfId="38268"/>
    <cellStyle name="DataEntry 6 3 4" xfId="9942"/>
    <cellStyle name="DataEntry 6 3 4 10" xfId="9943"/>
    <cellStyle name="DataEntry 6 3 4 10 2" xfId="38270"/>
    <cellStyle name="DataEntry 6 3 4 11" xfId="38269"/>
    <cellStyle name="DataEntry 6 3 4 2" xfId="9944"/>
    <cellStyle name="DataEntry 6 3 4 2 2" xfId="38271"/>
    <cellStyle name="DataEntry 6 3 4 3" xfId="9945"/>
    <cellStyle name="DataEntry 6 3 4 3 2" xfId="38272"/>
    <cellStyle name="DataEntry 6 3 4 4" xfId="9946"/>
    <cellStyle name="DataEntry 6 3 4 4 2" xfId="38273"/>
    <cellStyle name="DataEntry 6 3 4 5" xfId="9947"/>
    <cellStyle name="DataEntry 6 3 4 5 2" xfId="38274"/>
    <cellStyle name="DataEntry 6 3 4 6" xfId="9948"/>
    <cellStyle name="DataEntry 6 3 4 6 2" xfId="38275"/>
    <cellStyle name="DataEntry 6 3 4 7" xfId="9949"/>
    <cellStyle name="DataEntry 6 3 4 7 2" xfId="38276"/>
    <cellStyle name="DataEntry 6 3 4 8" xfId="9950"/>
    <cellStyle name="DataEntry 6 3 4 8 2" xfId="38277"/>
    <cellStyle name="DataEntry 6 3 4 9" xfId="9951"/>
    <cellStyle name="DataEntry 6 3 4 9 2" xfId="38278"/>
    <cellStyle name="DataEntry 6 3 5" xfId="9952"/>
    <cellStyle name="DataEntry 6 3 5 10" xfId="9953"/>
    <cellStyle name="DataEntry 6 3 5 10 2" xfId="38280"/>
    <cellStyle name="DataEntry 6 3 5 11" xfId="38279"/>
    <cellStyle name="DataEntry 6 3 5 2" xfId="9954"/>
    <cellStyle name="DataEntry 6 3 5 2 2" xfId="38281"/>
    <cellStyle name="DataEntry 6 3 5 3" xfId="9955"/>
    <cellStyle name="DataEntry 6 3 5 3 2" xfId="38282"/>
    <cellStyle name="DataEntry 6 3 5 4" xfId="9956"/>
    <cellStyle name="DataEntry 6 3 5 4 2" xfId="38283"/>
    <cellStyle name="DataEntry 6 3 5 5" xfId="9957"/>
    <cellStyle name="DataEntry 6 3 5 5 2" xfId="38284"/>
    <cellStyle name="DataEntry 6 3 5 6" xfId="9958"/>
    <cellStyle name="DataEntry 6 3 5 6 2" xfId="38285"/>
    <cellStyle name="DataEntry 6 3 5 7" xfId="9959"/>
    <cellStyle name="DataEntry 6 3 5 7 2" xfId="38286"/>
    <cellStyle name="DataEntry 6 3 5 8" xfId="9960"/>
    <cellStyle name="DataEntry 6 3 5 8 2" xfId="38287"/>
    <cellStyle name="DataEntry 6 3 5 9" xfId="9961"/>
    <cellStyle name="DataEntry 6 3 5 9 2" xfId="38288"/>
    <cellStyle name="DataEntry 6 3 6" xfId="9962"/>
    <cellStyle name="DataEntry 6 3 6 2" xfId="38289"/>
    <cellStyle name="DataEntry 6 3 7" xfId="9963"/>
    <cellStyle name="DataEntry 6 3 7 2" xfId="38290"/>
    <cellStyle name="DataEntry 6 3 8" xfId="9964"/>
    <cellStyle name="DataEntry 6 3 8 2" xfId="38291"/>
    <cellStyle name="DataEntry 6 3 9" xfId="9965"/>
    <cellStyle name="DataEntry 6 3 9 2" xfId="38292"/>
    <cellStyle name="DataEntry 6 4" xfId="1514"/>
    <cellStyle name="DataEntry 6 4 10" xfId="9966"/>
    <cellStyle name="DataEntry 6 4 10 2" xfId="38293"/>
    <cellStyle name="DataEntry 6 4 11" xfId="9967"/>
    <cellStyle name="DataEntry 6 4 11 2" xfId="38294"/>
    <cellStyle name="DataEntry 6 4 12" xfId="9968"/>
    <cellStyle name="DataEntry 6 4 12 2" xfId="38295"/>
    <cellStyle name="DataEntry 6 4 13" xfId="9969"/>
    <cellStyle name="DataEntry 6 4 13 2" xfId="38296"/>
    <cellStyle name="DataEntry 6 4 14" xfId="9970"/>
    <cellStyle name="DataEntry 6 4 14 2" xfId="38297"/>
    <cellStyle name="DataEntry 6 4 15" xfId="29844"/>
    <cellStyle name="DataEntry 6 4 2" xfId="9971"/>
    <cellStyle name="DataEntry 6 4 2 10" xfId="9972"/>
    <cellStyle name="DataEntry 6 4 2 10 2" xfId="38299"/>
    <cellStyle name="DataEntry 6 4 2 11" xfId="38298"/>
    <cellStyle name="DataEntry 6 4 2 2" xfId="9973"/>
    <cellStyle name="DataEntry 6 4 2 2 10" xfId="9974"/>
    <cellStyle name="DataEntry 6 4 2 2 10 2" xfId="38301"/>
    <cellStyle name="DataEntry 6 4 2 2 11" xfId="38300"/>
    <cellStyle name="DataEntry 6 4 2 2 2" xfId="9975"/>
    <cellStyle name="DataEntry 6 4 2 2 2 2" xfId="38302"/>
    <cellStyle name="DataEntry 6 4 2 2 3" xfId="9976"/>
    <cellStyle name="DataEntry 6 4 2 2 3 2" xfId="38303"/>
    <cellStyle name="DataEntry 6 4 2 2 4" xfId="9977"/>
    <cellStyle name="DataEntry 6 4 2 2 4 2" xfId="38304"/>
    <cellStyle name="DataEntry 6 4 2 2 5" xfId="9978"/>
    <cellStyle name="DataEntry 6 4 2 2 5 2" xfId="38305"/>
    <cellStyle name="DataEntry 6 4 2 2 6" xfId="9979"/>
    <cellStyle name="DataEntry 6 4 2 2 6 2" xfId="38306"/>
    <cellStyle name="DataEntry 6 4 2 2 7" xfId="9980"/>
    <cellStyle name="DataEntry 6 4 2 2 7 2" xfId="38307"/>
    <cellStyle name="DataEntry 6 4 2 2 8" xfId="9981"/>
    <cellStyle name="DataEntry 6 4 2 2 8 2" xfId="38308"/>
    <cellStyle name="DataEntry 6 4 2 2 9" xfId="9982"/>
    <cellStyle name="DataEntry 6 4 2 2 9 2" xfId="38309"/>
    <cellStyle name="DataEntry 6 4 2 3" xfId="9983"/>
    <cellStyle name="DataEntry 6 4 2 3 10" xfId="9984"/>
    <cellStyle name="DataEntry 6 4 2 3 10 2" xfId="38311"/>
    <cellStyle name="DataEntry 6 4 2 3 11" xfId="38310"/>
    <cellStyle name="DataEntry 6 4 2 3 2" xfId="9985"/>
    <cellStyle name="DataEntry 6 4 2 3 2 2" xfId="38312"/>
    <cellStyle name="DataEntry 6 4 2 3 3" xfId="9986"/>
    <cellStyle name="DataEntry 6 4 2 3 3 2" xfId="38313"/>
    <cellStyle name="DataEntry 6 4 2 3 4" xfId="9987"/>
    <cellStyle name="DataEntry 6 4 2 3 4 2" xfId="38314"/>
    <cellStyle name="DataEntry 6 4 2 3 5" xfId="9988"/>
    <cellStyle name="DataEntry 6 4 2 3 5 2" xfId="38315"/>
    <cellStyle name="DataEntry 6 4 2 3 6" xfId="9989"/>
    <cellStyle name="DataEntry 6 4 2 3 6 2" xfId="38316"/>
    <cellStyle name="DataEntry 6 4 2 3 7" xfId="9990"/>
    <cellStyle name="DataEntry 6 4 2 3 7 2" xfId="38317"/>
    <cellStyle name="DataEntry 6 4 2 3 8" xfId="9991"/>
    <cellStyle name="DataEntry 6 4 2 3 8 2" xfId="38318"/>
    <cellStyle name="DataEntry 6 4 2 3 9" xfId="9992"/>
    <cellStyle name="DataEntry 6 4 2 3 9 2" xfId="38319"/>
    <cellStyle name="DataEntry 6 4 2 4" xfId="9993"/>
    <cellStyle name="DataEntry 6 4 2 4 2" xfId="38320"/>
    <cellStyle name="DataEntry 6 4 2 5" xfId="9994"/>
    <cellStyle name="DataEntry 6 4 2 5 2" xfId="38321"/>
    <cellStyle name="DataEntry 6 4 2 6" xfId="9995"/>
    <cellStyle name="DataEntry 6 4 2 6 2" xfId="38322"/>
    <cellStyle name="DataEntry 6 4 2 7" xfId="9996"/>
    <cellStyle name="DataEntry 6 4 2 7 2" xfId="38323"/>
    <cellStyle name="DataEntry 6 4 2 8" xfId="9997"/>
    <cellStyle name="DataEntry 6 4 2 8 2" xfId="38324"/>
    <cellStyle name="DataEntry 6 4 2 9" xfId="9998"/>
    <cellStyle name="DataEntry 6 4 2 9 2" xfId="38325"/>
    <cellStyle name="DataEntry 6 4 3" xfId="9999"/>
    <cellStyle name="DataEntry 6 4 3 10" xfId="10000"/>
    <cellStyle name="DataEntry 6 4 3 10 2" xfId="38327"/>
    <cellStyle name="DataEntry 6 4 3 11" xfId="38326"/>
    <cellStyle name="DataEntry 6 4 3 2" xfId="10001"/>
    <cellStyle name="DataEntry 6 4 3 2 10" xfId="10002"/>
    <cellStyle name="DataEntry 6 4 3 2 10 2" xfId="38329"/>
    <cellStyle name="DataEntry 6 4 3 2 11" xfId="38328"/>
    <cellStyle name="DataEntry 6 4 3 2 2" xfId="10003"/>
    <cellStyle name="DataEntry 6 4 3 2 2 2" xfId="38330"/>
    <cellStyle name="DataEntry 6 4 3 2 3" xfId="10004"/>
    <cellStyle name="DataEntry 6 4 3 2 3 2" xfId="38331"/>
    <cellStyle name="DataEntry 6 4 3 2 4" xfId="10005"/>
    <cellStyle name="DataEntry 6 4 3 2 4 2" xfId="38332"/>
    <cellStyle name="DataEntry 6 4 3 2 5" xfId="10006"/>
    <cellStyle name="DataEntry 6 4 3 2 5 2" xfId="38333"/>
    <cellStyle name="DataEntry 6 4 3 2 6" xfId="10007"/>
    <cellStyle name="DataEntry 6 4 3 2 6 2" xfId="38334"/>
    <cellStyle name="DataEntry 6 4 3 2 7" xfId="10008"/>
    <cellStyle name="DataEntry 6 4 3 2 7 2" xfId="38335"/>
    <cellStyle name="DataEntry 6 4 3 2 8" xfId="10009"/>
    <cellStyle name="DataEntry 6 4 3 2 8 2" xfId="38336"/>
    <cellStyle name="DataEntry 6 4 3 2 9" xfId="10010"/>
    <cellStyle name="DataEntry 6 4 3 2 9 2" xfId="38337"/>
    <cellStyle name="DataEntry 6 4 3 3" xfId="10011"/>
    <cellStyle name="DataEntry 6 4 3 3 10" xfId="10012"/>
    <cellStyle name="DataEntry 6 4 3 3 10 2" xfId="38339"/>
    <cellStyle name="DataEntry 6 4 3 3 11" xfId="38338"/>
    <cellStyle name="DataEntry 6 4 3 3 2" xfId="10013"/>
    <cellStyle name="DataEntry 6 4 3 3 2 2" xfId="38340"/>
    <cellStyle name="DataEntry 6 4 3 3 3" xfId="10014"/>
    <cellStyle name="DataEntry 6 4 3 3 3 2" xfId="38341"/>
    <cellStyle name="DataEntry 6 4 3 3 4" xfId="10015"/>
    <cellStyle name="DataEntry 6 4 3 3 4 2" xfId="38342"/>
    <cellStyle name="DataEntry 6 4 3 3 5" xfId="10016"/>
    <cellStyle name="DataEntry 6 4 3 3 5 2" xfId="38343"/>
    <cellStyle name="DataEntry 6 4 3 3 6" xfId="10017"/>
    <cellStyle name="DataEntry 6 4 3 3 6 2" xfId="38344"/>
    <cellStyle name="DataEntry 6 4 3 3 7" xfId="10018"/>
    <cellStyle name="DataEntry 6 4 3 3 7 2" xfId="38345"/>
    <cellStyle name="DataEntry 6 4 3 3 8" xfId="10019"/>
    <cellStyle name="DataEntry 6 4 3 3 8 2" xfId="38346"/>
    <cellStyle name="DataEntry 6 4 3 3 9" xfId="10020"/>
    <cellStyle name="DataEntry 6 4 3 3 9 2" xfId="38347"/>
    <cellStyle name="DataEntry 6 4 3 4" xfId="10021"/>
    <cellStyle name="DataEntry 6 4 3 4 2" xfId="38348"/>
    <cellStyle name="DataEntry 6 4 3 5" xfId="10022"/>
    <cellStyle name="DataEntry 6 4 3 5 2" xfId="38349"/>
    <cellStyle name="DataEntry 6 4 3 6" xfId="10023"/>
    <cellStyle name="DataEntry 6 4 3 6 2" xfId="38350"/>
    <cellStyle name="DataEntry 6 4 3 7" xfId="10024"/>
    <cellStyle name="DataEntry 6 4 3 7 2" xfId="38351"/>
    <cellStyle name="DataEntry 6 4 3 8" xfId="10025"/>
    <cellStyle name="DataEntry 6 4 3 8 2" xfId="38352"/>
    <cellStyle name="DataEntry 6 4 3 9" xfId="10026"/>
    <cellStyle name="DataEntry 6 4 3 9 2" xfId="38353"/>
    <cellStyle name="DataEntry 6 4 4" xfId="10027"/>
    <cellStyle name="DataEntry 6 4 4 10" xfId="10028"/>
    <cellStyle name="DataEntry 6 4 4 10 2" xfId="38355"/>
    <cellStyle name="DataEntry 6 4 4 11" xfId="38354"/>
    <cellStyle name="DataEntry 6 4 4 2" xfId="10029"/>
    <cellStyle name="DataEntry 6 4 4 2 2" xfId="38356"/>
    <cellStyle name="DataEntry 6 4 4 3" xfId="10030"/>
    <cellStyle name="DataEntry 6 4 4 3 2" xfId="38357"/>
    <cellStyle name="DataEntry 6 4 4 4" xfId="10031"/>
    <cellStyle name="DataEntry 6 4 4 4 2" xfId="38358"/>
    <cellStyle name="DataEntry 6 4 4 5" xfId="10032"/>
    <cellStyle name="DataEntry 6 4 4 5 2" xfId="38359"/>
    <cellStyle name="DataEntry 6 4 4 6" xfId="10033"/>
    <cellStyle name="DataEntry 6 4 4 6 2" xfId="38360"/>
    <cellStyle name="DataEntry 6 4 4 7" xfId="10034"/>
    <cellStyle name="DataEntry 6 4 4 7 2" xfId="38361"/>
    <cellStyle name="DataEntry 6 4 4 8" xfId="10035"/>
    <cellStyle name="DataEntry 6 4 4 8 2" xfId="38362"/>
    <cellStyle name="DataEntry 6 4 4 9" xfId="10036"/>
    <cellStyle name="DataEntry 6 4 4 9 2" xfId="38363"/>
    <cellStyle name="DataEntry 6 4 5" xfId="10037"/>
    <cellStyle name="DataEntry 6 4 5 10" xfId="10038"/>
    <cellStyle name="DataEntry 6 4 5 10 2" xfId="38365"/>
    <cellStyle name="DataEntry 6 4 5 11" xfId="38364"/>
    <cellStyle name="DataEntry 6 4 5 2" xfId="10039"/>
    <cellStyle name="DataEntry 6 4 5 2 2" xfId="38366"/>
    <cellStyle name="DataEntry 6 4 5 3" xfId="10040"/>
    <cellStyle name="DataEntry 6 4 5 3 2" xfId="38367"/>
    <cellStyle name="DataEntry 6 4 5 4" xfId="10041"/>
    <cellStyle name="DataEntry 6 4 5 4 2" xfId="38368"/>
    <cellStyle name="DataEntry 6 4 5 5" xfId="10042"/>
    <cellStyle name="DataEntry 6 4 5 5 2" xfId="38369"/>
    <cellStyle name="DataEntry 6 4 5 6" xfId="10043"/>
    <cellStyle name="DataEntry 6 4 5 6 2" xfId="38370"/>
    <cellStyle name="DataEntry 6 4 5 7" xfId="10044"/>
    <cellStyle name="DataEntry 6 4 5 7 2" xfId="38371"/>
    <cellStyle name="DataEntry 6 4 5 8" xfId="10045"/>
    <cellStyle name="DataEntry 6 4 5 8 2" xfId="38372"/>
    <cellStyle name="DataEntry 6 4 5 9" xfId="10046"/>
    <cellStyle name="DataEntry 6 4 5 9 2" xfId="38373"/>
    <cellStyle name="DataEntry 6 4 6" xfId="10047"/>
    <cellStyle name="DataEntry 6 4 6 2" xfId="38374"/>
    <cellStyle name="DataEntry 6 4 7" xfId="10048"/>
    <cellStyle name="DataEntry 6 4 7 2" xfId="38375"/>
    <cellStyle name="DataEntry 6 4 8" xfId="10049"/>
    <cellStyle name="DataEntry 6 4 8 2" xfId="38376"/>
    <cellStyle name="DataEntry 6 4 9" xfId="10050"/>
    <cellStyle name="DataEntry 6 4 9 2" xfId="38377"/>
    <cellStyle name="DataEntry 6 5" xfId="10051"/>
    <cellStyle name="DataEntry 6 5 10" xfId="10052"/>
    <cellStyle name="DataEntry 6 5 10 2" xfId="38379"/>
    <cellStyle name="DataEntry 6 5 11" xfId="10053"/>
    <cellStyle name="DataEntry 6 5 11 2" xfId="38380"/>
    <cellStyle name="DataEntry 6 5 12" xfId="10054"/>
    <cellStyle name="DataEntry 6 5 12 2" xfId="38381"/>
    <cellStyle name="DataEntry 6 5 13" xfId="10055"/>
    <cellStyle name="DataEntry 6 5 13 2" xfId="38382"/>
    <cellStyle name="DataEntry 6 5 14" xfId="10056"/>
    <cellStyle name="DataEntry 6 5 14 2" xfId="38383"/>
    <cellStyle name="DataEntry 6 5 15" xfId="38378"/>
    <cellStyle name="DataEntry 6 5 2" xfId="10057"/>
    <cellStyle name="DataEntry 6 5 2 10" xfId="10058"/>
    <cellStyle name="DataEntry 6 5 2 10 2" xfId="38385"/>
    <cellStyle name="DataEntry 6 5 2 11" xfId="38384"/>
    <cellStyle name="DataEntry 6 5 2 2" xfId="10059"/>
    <cellStyle name="DataEntry 6 5 2 2 10" xfId="10060"/>
    <cellStyle name="DataEntry 6 5 2 2 10 2" xfId="38387"/>
    <cellStyle name="DataEntry 6 5 2 2 11" xfId="38386"/>
    <cellStyle name="DataEntry 6 5 2 2 2" xfId="10061"/>
    <cellStyle name="DataEntry 6 5 2 2 2 2" xfId="38388"/>
    <cellStyle name="DataEntry 6 5 2 2 3" xfId="10062"/>
    <cellStyle name="DataEntry 6 5 2 2 3 2" xfId="38389"/>
    <cellStyle name="DataEntry 6 5 2 2 4" xfId="10063"/>
    <cellStyle name="DataEntry 6 5 2 2 4 2" xfId="38390"/>
    <cellStyle name="DataEntry 6 5 2 2 5" xfId="10064"/>
    <cellStyle name="DataEntry 6 5 2 2 5 2" xfId="38391"/>
    <cellStyle name="DataEntry 6 5 2 2 6" xfId="10065"/>
    <cellStyle name="DataEntry 6 5 2 2 6 2" xfId="38392"/>
    <cellStyle name="DataEntry 6 5 2 2 7" xfId="10066"/>
    <cellStyle name="DataEntry 6 5 2 2 7 2" xfId="38393"/>
    <cellStyle name="DataEntry 6 5 2 2 8" xfId="10067"/>
    <cellStyle name="DataEntry 6 5 2 2 8 2" xfId="38394"/>
    <cellStyle name="DataEntry 6 5 2 2 9" xfId="10068"/>
    <cellStyle name="DataEntry 6 5 2 2 9 2" xfId="38395"/>
    <cellStyle name="DataEntry 6 5 2 3" xfId="10069"/>
    <cellStyle name="DataEntry 6 5 2 3 10" xfId="10070"/>
    <cellStyle name="DataEntry 6 5 2 3 10 2" xfId="38397"/>
    <cellStyle name="DataEntry 6 5 2 3 11" xfId="38396"/>
    <cellStyle name="DataEntry 6 5 2 3 2" xfId="10071"/>
    <cellStyle name="DataEntry 6 5 2 3 2 2" xfId="38398"/>
    <cellStyle name="DataEntry 6 5 2 3 3" xfId="10072"/>
    <cellStyle name="DataEntry 6 5 2 3 3 2" xfId="38399"/>
    <cellStyle name="DataEntry 6 5 2 3 4" xfId="10073"/>
    <cellStyle name="DataEntry 6 5 2 3 4 2" xfId="38400"/>
    <cellStyle name="DataEntry 6 5 2 3 5" xfId="10074"/>
    <cellStyle name="DataEntry 6 5 2 3 5 2" xfId="38401"/>
    <cellStyle name="DataEntry 6 5 2 3 6" xfId="10075"/>
    <cellStyle name="DataEntry 6 5 2 3 6 2" xfId="38402"/>
    <cellStyle name="DataEntry 6 5 2 3 7" xfId="10076"/>
    <cellStyle name="DataEntry 6 5 2 3 7 2" xfId="38403"/>
    <cellStyle name="DataEntry 6 5 2 3 8" xfId="10077"/>
    <cellStyle name="DataEntry 6 5 2 3 8 2" xfId="38404"/>
    <cellStyle name="DataEntry 6 5 2 3 9" xfId="10078"/>
    <cellStyle name="DataEntry 6 5 2 3 9 2" xfId="38405"/>
    <cellStyle name="DataEntry 6 5 2 4" xfId="10079"/>
    <cellStyle name="DataEntry 6 5 2 4 2" xfId="38406"/>
    <cellStyle name="DataEntry 6 5 2 5" xfId="10080"/>
    <cellStyle name="DataEntry 6 5 2 5 2" xfId="38407"/>
    <cellStyle name="DataEntry 6 5 2 6" xfId="10081"/>
    <cellStyle name="DataEntry 6 5 2 6 2" xfId="38408"/>
    <cellStyle name="DataEntry 6 5 2 7" xfId="10082"/>
    <cellStyle name="DataEntry 6 5 2 7 2" xfId="38409"/>
    <cellStyle name="DataEntry 6 5 2 8" xfId="10083"/>
    <cellStyle name="DataEntry 6 5 2 8 2" xfId="38410"/>
    <cellStyle name="DataEntry 6 5 2 9" xfId="10084"/>
    <cellStyle name="DataEntry 6 5 2 9 2" xfId="38411"/>
    <cellStyle name="DataEntry 6 5 3" xfId="10085"/>
    <cellStyle name="DataEntry 6 5 3 10" xfId="10086"/>
    <cellStyle name="DataEntry 6 5 3 10 2" xfId="38413"/>
    <cellStyle name="DataEntry 6 5 3 11" xfId="38412"/>
    <cellStyle name="DataEntry 6 5 3 2" xfId="10087"/>
    <cellStyle name="DataEntry 6 5 3 2 10" xfId="10088"/>
    <cellStyle name="DataEntry 6 5 3 2 10 2" xfId="38415"/>
    <cellStyle name="DataEntry 6 5 3 2 11" xfId="38414"/>
    <cellStyle name="DataEntry 6 5 3 2 2" xfId="10089"/>
    <cellStyle name="DataEntry 6 5 3 2 2 2" xfId="38416"/>
    <cellStyle name="DataEntry 6 5 3 2 3" xfId="10090"/>
    <cellStyle name="DataEntry 6 5 3 2 3 2" xfId="38417"/>
    <cellStyle name="DataEntry 6 5 3 2 4" xfId="10091"/>
    <cellStyle name="DataEntry 6 5 3 2 4 2" xfId="38418"/>
    <cellStyle name="DataEntry 6 5 3 2 5" xfId="10092"/>
    <cellStyle name="DataEntry 6 5 3 2 5 2" xfId="38419"/>
    <cellStyle name="DataEntry 6 5 3 2 6" xfId="10093"/>
    <cellStyle name="DataEntry 6 5 3 2 6 2" xfId="38420"/>
    <cellStyle name="DataEntry 6 5 3 2 7" xfId="10094"/>
    <cellStyle name="DataEntry 6 5 3 2 7 2" xfId="38421"/>
    <cellStyle name="DataEntry 6 5 3 2 8" xfId="10095"/>
    <cellStyle name="DataEntry 6 5 3 2 8 2" xfId="38422"/>
    <cellStyle name="DataEntry 6 5 3 2 9" xfId="10096"/>
    <cellStyle name="DataEntry 6 5 3 2 9 2" xfId="38423"/>
    <cellStyle name="DataEntry 6 5 3 3" xfId="10097"/>
    <cellStyle name="DataEntry 6 5 3 3 10" xfId="10098"/>
    <cellStyle name="DataEntry 6 5 3 3 10 2" xfId="38425"/>
    <cellStyle name="DataEntry 6 5 3 3 11" xfId="38424"/>
    <cellStyle name="DataEntry 6 5 3 3 2" xfId="10099"/>
    <cellStyle name="DataEntry 6 5 3 3 2 2" xfId="38426"/>
    <cellStyle name="DataEntry 6 5 3 3 3" xfId="10100"/>
    <cellStyle name="DataEntry 6 5 3 3 3 2" xfId="38427"/>
    <cellStyle name="DataEntry 6 5 3 3 4" xfId="10101"/>
    <cellStyle name="DataEntry 6 5 3 3 4 2" xfId="38428"/>
    <cellStyle name="DataEntry 6 5 3 3 5" xfId="10102"/>
    <cellStyle name="DataEntry 6 5 3 3 5 2" xfId="38429"/>
    <cellStyle name="DataEntry 6 5 3 3 6" xfId="10103"/>
    <cellStyle name="DataEntry 6 5 3 3 6 2" xfId="38430"/>
    <cellStyle name="DataEntry 6 5 3 3 7" xfId="10104"/>
    <cellStyle name="DataEntry 6 5 3 3 7 2" xfId="38431"/>
    <cellStyle name="DataEntry 6 5 3 3 8" xfId="10105"/>
    <cellStyle name="DataEntry 6 5 3 3 8 2" xfId="38432"/>
    <cellStyle name="DataEntry 6 5 3 3 9" xfId="10106"/>
    <cellStyle name="DataEntry 6 5 3 3 9 2" xfId="38433"/>
    <cellStyle name="DataEntry 6 5 3 4" xfId="10107"/>
    <cellStyle name="DataEntry 6 5 3 4 2" xfId="38434"/>
    <cellStyle name="DataEntry 6 5 3 5" xfId="10108"/>
    <cellStyle name="DataEntry 6 5 3 5 2" xfId="38435"/>
    <cellStyle name="DataEntry 6 5 3 6" xfId="10109"/>
    <cellStyle name="DataEntry 6 5 3 6 2" xfId="38436"/>
    <cellStyle name="DataEntry 6 5 3 7" xfId="10110"/>
    <cellStyle name="DataEntry 6 5 3 7 2" xfId="38437"/>
    <cellStyle name="DataEntry 6 5 3 8" xfId="10111"/>
    <cellStyle name="DataEntry 6 5 3 8 2" xfId="38438"/>
    <cellStyle name="DataEntry 6 5 3 9" xfId="10112"/>
    <cellStyle name="DataEntry 6 5 3 9 2" xfId="38439"/>
    <cellStyle name="DataEntry 6 5 4" xfId="10113"/>
    <cellStyle name="DataEntry 6 5 4 10" xfId="10114"/>
    <cellStyle name="DataEntry 6 5 4 10 2" xfId="38441"/>
    <cellStyle name="DataEntry 6 5 4 11" xfId="38440"/>
    <cellStyle name="DataEntry 6 5 4 2" xfId="10115"/>
    <cellStyle name="DataEntry 6 5 4 2 2" xfId="38442"/>
    <cellStyle name="DataEntry 6 5 4 3" xfId="10116"/>
    <cellStyle name="DataEntry 6 5 4 3 2" xfId="38443"/>
    <cellStyle name="DataEntry 6 5 4 4" xfId="10117"/>
    <cellStyle name="DataEntry 6 5 4 4 2" xfId="38444"/>
    <cellStyle name="DataEntry 6 5 4 5" xfId="10118"/>
    <cellStyle name="DataEntry 6 5 4 5 2" xfId="38445"/>
    <cellStyle name="DataEntry 6 5 4 6" xfId="10119"/>
    <cellStyle name="DataEntry 6 5 4 6 2" xfId="38446"/>
    <cellStyle name="DataEntry 6 5 4 7" xfId="10120"/>
    <cellStyle name="DataEntry 6 5 4 7 2" xfId="38447"/>
    <cellStyle name="DataEntry 6 5 4 8" xfId="10121"/>
    <cellStyle name="DataEntry 6 5 4 8 2" xfId="38448"/>
    <cellStyle name="DataEntry 6 5 4 9" xfId="10122"/>
    <cellStyle name="DataEntry 6 5 4 9 2" xfId="38449"/>
    <cellStyle name="DataEntry 6 5 5" xfId="10123"/>
    <cellStyle name="DataEntry 6 5 5 10" xfId="10124"/>
    <cellStyle name="DataEntry 6 5 5 10 2" xfId="38451"/>
    <cellStyle name="DataEntry 6 5 5 11" xfId="38450"/>
    <cellStyle name="DataEntry 6 5 5 2" xfId="10125"/>
    <cellStyle name="DataEntry 6 5 5 2 2" xfId="38452"/>
    <cellStyle name="DataEntry 6 5 5 3" xfId="10126"/>
    <cellStyle name="DataEntry 6 5 5 3 2" xfId="38453"/>
    <cellStyle name="DataEntry 6 5 5 4" xfId="10127"/>
    <cellStyle name="DataEntry 6 5 5 4 2" xfId="38454"/>
    <cellStyle name="DataEntry 6 5 5 5" xfId="10128"/>
    <cellStyle name="DataEntry 6 5 5 5 2" xfId="38455"/>
    <cellStyle name="DataEntry 6 5 5 6" xfId="10129"/>
    <cellStyle name="DataEntry 6 5 5 6 2" xfId="38456"/>
    <cellStyle name="DataEntry 6 5 5 7" xfId="10130"/>
    <cellStyle name="DataEntry 6 5 5 7 2" xfId="38457"/>
    <cellStyle name="DataEntry 6 5 5 8" xfId="10131"/>
    <cellStyle name="DataEntry 6 5 5 8 2" xfId="38458"/>
    <cellStyle name="DataEntry 6 5 5 9" xfId="10132"/>
    <cellStyle name="DataEntry 6 5 5 9 2" xfId="38459"/>
    <cellStyle name="DataEntry 6 5 6" xfId="10133"/>
    <cellStyle name="DataEntry 6 5 6 2" xfId="38460"/>
    <cellStyle name="DataEntry 6 5 7" xfId="10134"/>
    <cellStyle name="DataEntry 6 5 7 2" xfId="38461"/>
    <cellStyle name="DataEntry 6 5 8" xfId="10135"/>
    <cellStyle name="DataEntry 6 5 8 2" xfId="38462"/>
    <cellStyle name="DataEntry 6 5 9" xfId="10136"/>
    <cellStyle name="DataEntry 6 5 9 2" xfId="38463"/>
    <cellStyle name="DataEntry 6 6" xfId="10137"/>
    <cellStyle name="DataEntry 6 6 10" xfId="10138"/>
    <cellStyle name="DataEntry 6 6 10 2" xfId="38465"/>
    <cellStyle name="DataEntry 6 6 11" xfId="10139"/>
    <cellStyle name="DataEntry 6 6 11 2" xfId="38466"/>
    <cellStyle name="DataEntry 6 6 12" xfId="10140"/>
    <cellStyle name="DataEntry 6 6 12 2" xfId="38467"/>
    <cellStyle name="DataEntry 6 6 13" xfId="10141"/>
    <cellStyle name="DataEntry 6 6 13 2" xfId="38468"/>
    <cellStyle name="DataEntry 6 6 14" xfId="10142"/>
    <cellStyle name="DataEntry 6 6 14 2" xfId="38469"/>
    <cellStyle name="DataEntry 6 6 15" xfId="38464"/>
    <cellStyle name="DataEntry 6 6 2" xfId="10143"/>
    <cellStyle name="DataEntry 6 6 2 10" xfId="10144"/>
    <cellStyle name="DataEntry 6 6 2 10 2" xfId="38471"/>
    <cellStyle name="DataEntry 6 6 2 11" xfId="38470"/>
    <cellStyle name="DataEntry 6 6 2 2" xfId="10145"/>
    <cellStyle name="DataEntry 6 6 2 2 10" xfId="10146"/>
    <cellStyle name="DataEntry 6 6 2 2 10 2" xfId="38473"/>
    <cellStyle name="DataEntry 6 6 2 2 11" xfId="38472"/>
    <cellStyle name="DataEntry 6 6 2 2 2" xfId="10147"/>
    <cellStyle name="DataEntry 6 6 2 2 2 2" xfId="38474"/>
    <cellStyle name="DataEntry 6 6 2 2 3" xfId="10148"/>
    <cellStyle name="DataEntry 6 6 2 2 3 2" xfId="38475"/>
    <cellStyle name="DataEntry 6 6 2 2 4" xfId="10149"/>
    <cellStyle name="DataEntry 6 6 2 2 4 2" xfId="38476"/>
    <cellStyle name="DataEntry 6 6 2 2 5" xfId="10150"/>
    <cellStyle name="DataEntry 6 6 2 2 5 2" xfId="38477"/>
    <cellStyle name="DataEntry 6 6 2 2 6" xfId="10151"/>
    <cellStyle name="DataEntry 6 6 2 2 6 2" xfId="38478"/>
    <cellStyle name="DataEntry 6 6 2 2 7" xfId="10152"/>
    <cellStyle name="DataEntry 6 6 2 2 7 2" xfId="38479"/>
    <cellStyle name="DataEntry 6 6 2 2 8" xfId="10153"/>
    <cellStyle name="DataEntry 6 6 2 2 8 2" xfId="38480"/>
    <cellStyle name="DataEntry 6 6 2 2 9" xfId="10154"/>
    <cellStyle name="DataEntry 6 6 2 2 9 2" xfId="38481"/>
    <cellStyle name="DataEntry 6 6 2 3" xfId="10155"/>
    <cellStyle name="DataEntry 6 6 2 3 10" xfId="10156"/>
    <cellStyle name="DataEntry 6 6 2 3 10 2" xfId="38483"/>
    <cellStyle name="DataEntry 6 6 2 3 11" xfId="38482"/>
    <cellStyle name="DataEntry 6 6 2 3 2" xfId="10157"/>
    <cellStyle name="DataEntry 6 6 2 3 2 2" xfId="38484"/>
    <cellStyle name="DataEntry 6 6 2 3 3" xfId="10158"/>
    <cellStyle name="DataEntry 6 6 2 3 3 2" xfId="38485"/>
    <cellStyle name="DataEntry 6 6 2 3 4" xfId="10159"/>
    <cellStyle name="DataEntry 6 6 2 3 4 2" xfId="38486"/>
    <cellStyle name="DataEntry 6 6 2 3 5" xfId="10160"/>
    <cellStyle name="DataEntry 6 6 2 3 5 2" xfId="38487"/>
    <cellStyle name="DataEntry 6 6 2 3 6" xfId="10161"/>
    <cellStyle name="DataEntry 6 6 2 3 6 2" xfId="38488"/>
    <cellStyle name="DataEntry 6 6 2 3 7" xfId="10162"/>
    <cellStyle name="DataEntry 6 6 2 3 7 2" xfId="38489"/>
    <cellStyle name="DataEntry 6 6 2 3 8" xfId="10163"/>
    <cellStyle name="DataEntry 6 6 2 3 8 2" xfId="38490"/>
    <cellStyle name="DataEntry 6 6 2 3 9" xfId="10164"/>
    <cellStyle name="DataEntry 6 6 2 3 9 2" xfId="38491"/>
    <cellStyle name="DataEntry 6 6 2 4" xfId="10165"/>
    <cellStyle name="DataEntry 6 6 2 4 2" xfId="38492"/>
    <cellStyle name="DataEntry 6 6 2 5" xfId="10166"/>
    <cellStyle name="DataEntry 6 6 2 5 2" xfId="38493"/>
    <cellStyle name="DataEntry 6 6 2 6" xfId="10167"/>
    <cellStyle name="DataEntry 6 6 2 6 2" xfId="38494"/>
    <cellStyle name="DataEntry 6 6 2 7" xfId="10168"/>
    <cellStyle name="DataEntry 6 6 2 7 2" xfId="38495"/>
    <cellStyle name="DataEntry 6 6 2 8" xfId="10169"/>
    <cellStyle name="DataEntry 6 6 2 8 2" xfId="38496"/>
    <cellStyle name="DataEntry 6 6 2 9" xfId="10170"/>
    <cellStyle name="DataEntry 6 6 2 9 2" xfId="38497"/>
    <cellStyle name="DataEntry 6 6 3" xfId="10171"/>
    <cellStyle name="DataEntry 6 6 3 10" xfId="10172"/>
    <cellStyle name="DataEntry 6 6 3 10 2" xfId="38499"/>
    <cellStyle name="DataEntry 6 6 3 11" xfId="38498"/>
    <cellStyle name="DataEntry 6 6 3 2" xfId="10173"/>
    <cellStyle name="DataEntry 6 6 3 2 10" xfId="10174"/>
    <cellStyle name="DataEntry 6 6 3 2 10 2" xfId="38501"/>
    <cellStyle name="DataEntry 6 6 3 2 11" xfId="38500"/>
    <cellStyle name="DataEntry 6 6 3 2 2" xfId="10175"/>
    <cellStyle name="DataEntry 6 6 3 2 2 2" xfId="38502"/>
    <cellStyle name="DataEntry 6 6 3 2 3" xfId="10176"/>
    <cellStyle name="DataEntry 6 6 3 2 3 2" xfId="38503"/>
    <cellStyle name="DataEntry 6 6 3 2 4" xfId="10177"/>
    <cellStyle name="DataEntry 6 6 3 2 4 2" xfId="38504"/>
    <cellStyle name="DataEntry 6 6 3 2 5" xfId="10178"/>
    <cellStyle name="DataEntry 6 6 3 2 5 2" xfId="38505"/>
    <cellStyle name="DataEntry 6 6 3 2 6" xfId="10179"/>
    <cellStyle name="DataEntry 6 6 3 2 6 2" xfId="38506"/>
    <cellStyle name="DataEntry 6 6 3 2 7" xfId="10180"/>
    <cellStyle name="DataEntry 6 6 3 2 7 2" xfId="38507"/>
    <cellStyle name="DataEntry 6 6 3 2 8" xfId="10181"/>
    <cellStyle name="DataEntry 6 6 3 2 8 2" xfId="38508"/>
    <cellStyle name="DataEntry 6 6 3 2 9" xfId="10182"/>
    <cellStyle name="DataEntry 6 6 3 2 9 2" xfId="38509"/>
    <cellStyle name="DataEntry 6 6 3 3" xfId="10183"/>
    <cellStyle name="DataEntry 6 6 3 3 10" xfId="10184"/>
    <cellStyle name="DataEntry 6 6 3 3 10 2" xfId="38511"/>
    <cellStyle name="DataEntry 6 6 3 3 11" xfId="38510"/>
    <cellStyle name="DataEntry 6 6 3 3 2" xfId="10185"/>
    <cellStyle name="DataEntry 6 6 3 3 2 2" xfId="38512"/>
    <cellStyle name="DataEntry 6 6 3 3 3" xfId="10186"/>
    <cellStyle name="DataEntry 6 6 3 3 3 2" xfId="38513"/>
    <cellStyle name="DataEntry 6 6 3 3 4" xfId="10187"/>
    <cellStyle name="DataEntry 6 6 3 3 4 2" xfId="38514"/>
    <cellStyle name="DataEntry 6 6 3 3 5" xfId="10188"/>
    <cellStyle name="DataEntry 6 6 3 3 5 2" xfId="38515"/>
    <cellStyle name="DataEntry 6 6 3 3 6" xfId="10189"/>
    <cellStyle name="DataEntry 6 6 3 3 6 2" xfId="38516"/>
    <cellStyle name="DataEntry 6 6 3 3 7" xfId="10190"/>
    <cellStyle name="DataEntry 6 6 3 3 7 2" xfId="38517"/>
    <cellStyle name="DataEntry 6 6 3 3 8" xfId="10191"/>
    <cellStyle name="DataEntry 6 6 3 3 8 2" xfId="38518"/>
    <cellStyle name="DataEntry 6 6 3 3 9" xfId="10192"/>
    <cellStyle name="DataEntry 6 6 3 3 9 2" xfId="38519"/>
    <cellStyle name="DataEntry 6 6 3 4" xfId="10193"/>
    <cellStyle name="DataEntry 6 6 3 4 2" xfId="38520"/>
    <cellStyle name="DataEntry 6 6 3 5" xfId="10194"/>
    <cellStyle name="DataEntry 6 6 3 5 2" xfId="38521"/>
    <cellStyle name="DataEntry 6 6 3 6" xfId="10195"/>
    <cellStyle name="DataEntry 6 6 3 6 2" xfId="38522"/>
    <cellStyle name="DataEntry 6 6 3 7" xfId="10196"/>
    <cellStyle name="DataEntry 6 6 3 7 2" xfId="38523"/>
    <cellStyle name="DataEntry 6 6 3 8" xfId="10197"/>
    <cellStyle name="DataEntry 6 6 3 8 2" xfId="38524"/>
    <cellStyle name="DataEntry 6 6 3 9" xfId="10198"/>
    <cellStyle name="DataEntry 6 6 3 9 2" xfId="38525"/>
    <cellStyle name="DataEntry 6 6 4" xfId="10199"/>
    <cellStyle name="DataEntry 6 6 4 10" xfId="10200"/>
    <cellStyle name="DataEntry 6 6 4 10 2" xfId="38527"/>
    <cellStyle name="DataEntry 6 6 4 11" xfId="38526"/>
    <cellStyle name="DataEntry 6 6 4 2" xfId="10201"/>
    <cellStyle name="DataEntry 6 6 4 2 2" xfId="38528"/>
    <cellStyle name="DataEntry 6 6 4 3" xfId="10202"/>
    <cellStyle name="DataEntry 6 6 4 3 2" xfId="38529"/>
    <cellStyle name="DataEntry 6 6 4 4" xfId="10203"/>
    <cellStyle name="DataEntry 6 6 4 4 2" xfId="38530"/>
    <cellStyle name="DataEntry 6 6 4 5" xfId="10204"/>
    <cellStyle name="DataEntry 6 6 4 5 2" xfId="38531"/>
    <cellStyle name="DataEntry 6 6 4 6" xfId="10205"/>
    <cellStyle name="DataEntry 6 6 4 6 2" xfId="38532"/>
    <cellStyle name="DataEntry 6 6 4 7" xfId="10206"/>
    <cellStyle name="DataEntry 6 6 4 7 2" xfId="38533"/>
    <cellStyle name="DataEntry 6 6 4 8" xfId="10207"/>
    <cellStyle name="DataEntry 6 6 4 8 2" xfId="38534"/>
    <cellStyle name="DataEntry 6 6 4 9" xfId="10208"/>
    <cellStyle name="DataEntry 6 6 4 9 2" xfId="38535"/>
    <cellStyle name="DataEntry 6 6 5" xfId="10209"/>
    <cellStyle name="DataEntry 6 6 5 10" xfId="10210"/>
    <cellStyle name="DataEntry 6 6 5 10 2" xfId="38537"/>
    <cellStyle name="DataEntry 6 6 5 11" xfId="38536"/>
    <cellStyle name="DataEntry 6 6 5 2" xfId="10211"/>
    <cellStyle name="DataEntry 6 6 5 2 2" xfId="38538"/>
    <cellStyle name="DataEntry 6 6 5 3" xfId="10212"/>
    <cellStyle name="DataEntry 6 6 5 3 2" xfId="38539"/>
    <cellStyle name="DataEntry 6 6 5 4" xfId="10213"/>
    <cellStyle name="DataEntry 6 6 5 4 2" xfId="38540"/>
    <cellStyle name="DataEntry 6 6 5 5" xfId="10214"/>
    <cellStyle name="DataEntry 6 6 5 5 2" xfId="38541"/>
    <cellStyle name="DataEntry 6 6 5 6" xfId="10215"/>
    <cellStyle name="DataEntry 6 6 5 6 2" xfId="38542"/>
    <cellStyle name="DataEntry 6 6 5 7" xfId="10216"/>
    <cellStyle name="DataEntry 6 6 5 7 2" xfId="38543"/>
    <cellStyle name="DataEntry 6 6 5 8" xfId="10217"/>
    <cellStyle name="DataEntry 6 6 5 8 2" xfId="38544"/>
    <cellStyle name="DataEntry 6 6 5 9" xfId="10218"/>
    <cellStyle name="DataEntry 6 6 5 9 2" xfId="38545"/>
    <cellStyle name="DataEntry 6 6 6" xfId="10219"/>
    <cellStyle name="DataEntry 6 6 6 2" xfId="38546"/>
    <cellStyle name="DataEntry 6 6 7" xfId="10220"/>
    <cellStyle name="DataEntry 6 6 7 2" xfId="38547"/>
    <cellStyle name="DataEntry 6 6 8" xfId="10221"/>
    <cellStyle name="DataEntry 6 6 8 2" xfId="38548"/>
    <cellStyle name="DataEntry 6 6 9" xfId="10222"/>
    <cellStyle name="DataEntry 6 6 9 2" xfId="38549"/>
    <cellStyle name="DataEntry 6 7" xfId="10223"/>
    <cellStyle name="DataEntry 6 7 10" xfId="10224"/>
    <cellStyle name="DataEntry 6 7 10 2" xfId="38551"/>
    <cellStyle name="DataEntry 6 7 11" xfId="38550"/>
    <cellStyle name="DataEntry 6 7 2" xfId="10225"/>
    <cellStyle name="DataEntry 6 7 2 10" xfId="10226"/>
    <cellStyle name="DataEntry 6 7 2 10 2" xfId="38553"/>
    <cellStyle name="DataEntry 6 7 2 11" xfId="38552"/>
    <cellStyle name="DataEntry 6 7 2 2" xfId="10227"/>
    <cellStyle name="DataEntry 6 7 2 2 2" xfId="38554"/>
    <cellStyle name="DataEntry 6 7 2 3" xfId="10228"/>
    <cellStyle name="DataEntry 6 7 2 3 2" xfId="38555"/>
    <cellStyle name="DataEntry 6 7 2 4" xfId="10229"/>
    <cellStyle name="DataEntry 6 7 2 4 2" xfId="38556"/>
    <cellStyle name="DataEntry 6 7 2 5" xfId="10230"/>
    <cellStyle name="DataEntry 6 7 2 5 2" xfId="38557"/>
    <cellStyle name="DataEntry 6 7 2 6" xfId="10231"/>
    <cellStyle name="DataEntry 6 7 2 6 2" xfId="38558"/>
    <cellStyle name="DataEntry 6 7 2 7" xfId="10232"/>
    <cellStyle name="DataEntry 6 7 2 7 2" xfId="38559"/>
    <cellStyle name="DataEntry 6 7 2 8" xfId="10233"/>
    <cellStyle name="DataEntry 6 7 2 8 2" xfId="38560"/>
    <cellStyle name="DataEntry 6 7 2 9" xfId="10234"/>
    <cellStyle name="DataEntry 6 7 2 9 2" xfId="38561"/>
    <cellStyle name="DataEntry 6 7 3" xfId="10235"/>
    <cellStyle name="DataEntry 6 7 3 10" xfId="10236"/>
    <cellStyle name="DataEntry 6 7 3 10 2" xfId="38563"/>
    <cellStyle name="DataEntry 6 7 3 11" xfId="38562"/>
    <cellStyle name="DataEntry 6 7 3 2" xfId="10237"/>
    <cellStyle name="DataEntry 6 7 3 2 2" xfId="38564"/>
    <cellStyle name="DataEntry 6 7 3 3" xfId="10238"/>
    <cellStyle name="DataEntry 6 7 3 3 2" xfId="38565"/>
    <cellStyle name="DataEntry 6 7 3 4" xfId="10239"/>
    <cellStyle name="DataEntry 6 7 3 4 2" xfId="38566"/>
    <cellStyle name="DataEntry 6 7 3 5" xfId="10240"/>
    <cellStyle name="DataEntry 6 7 3 5 2" xfId="38567"/>
    <cellStyle name="DataEntry 6 7 3 6" xfId="10241"/>
    <cellStyle name="DataEntry 6 7 3 6 2" xfId="38568"/>
    <cellStyle name="DataEntry 6 7 3 7" xfId="10242"/>
    <cellStyle name="DataEntry 6 7 3 7 2" xfId="38569"/>
    <cellStyle name="DataEntry 6 7 3 8" xfId="10243"/>
    <cellStyle name="DataEntry 6 7 3 8 2" xfId="38570"/>
    <cellStyle name="DataEntry 6 7 3 9" xfId="10244"/>
    <cellStyle name="DataEntry 6 7 3 9 2" xfId="38571"/>
    <cellStyle name="DataEntry 6 7 4" xfId="10245"/>
    <cellStyle name="DataEntry 6 7 4 2" xfId="38572"/>
    <cellStyle name="DataEntry 6 7 5" xfId="10246"/>
    <cellStyle name="DataEntry 6 7 5 2" xfId="38573"/>
    <cellStyle name="DataEntry 6 7 6" xfId="10247"/>
    <cellStyle name="DataEntry 6 7 6 2" xfId="38574"/>
    <cellStyle name="DataEntry 6 7 7" xfId="10248"/>
    <cellStyle name="DataEntry 6 7 7 2" xfId="38575"/>
    <cellStyle name="DataEntry 6 7 8" xfId="10249"/>
    <cellStyle name="DataEntry 6 7 8 2" xfId="38576"/>
    <cellStyle name="DataEntry 6 7 9" xfId="10250"/>
    <cellStyle name="DataEntry 6 7 9 2" xfId="38577"/>
    <cellStyle name="DataEntry 6 8" xfId="10251"/>
    <cellStyle name="DataEntry 6 8 10" xfId="10252"/>
    <cellStyle name="DataEntry 6 8 10 2" xfId="38579"/>
    <cellStyle name="DataEntry 6 8 11" xfId="38578"/>
    <cellStyle name="DataEntry 6 8 2" xfId="10253"/>
    <cellStyle name="DataEntry 6 8 2 10" xfId="10254"/>
    <cellStyle name="DataEntry 6 8 2 10 2" xfId="38581"/>
    <cellStyle name="DataEntry 6 8 2 11" xfId="38580"/>
    <cellStyle name="DataEntry 6 8 2 2" xfId="10255"/>
    <cellStyle name="DataEntry 6 8 2 2 2" xfId="38582"/>
    <cellStyle name="DataEntry 6 8 2 3" xfId="10256"/>
    <cellStyle name="DataEntry 6 8 2 3 2" xfId="38583"/>
    <cellStyle name="DataEntry 6 8 2 4" xfId="10257"/>
    <cellStyle name="DataEntry 6 8 2 4 2" xfId="38584"/>
    <cellStyle name="DataEntry 6 8 2 5" xfId="10258"/>
    <cellStyle name="DataEntry 6 8 2 5 2" xfId="38585"/>
    <cellStyle name="DataEntry 6 8 2 6" xfId="10259"/>
    <cellStyle name="DataEntry 6 8 2 6 2" xfId="38586"/>
    <cellStyle name="DataEntry 6 8 2 7" xfId="10260"/>
    <cellStyle name="DataEntry 6 8 2 7 2" xfId="38587"/>
    <cellStyle name="DataEntry 6 8 2 8" xfId="10261"/>
    <cellStyle name="DataEntry 6 8 2 8 2" xfId="38588"/>
    <cellStyle name="DataEntry 6 8 2 9" xfId="10262"/>
    <cellStyle name="DataEntry 6 8 2 9 2" xfId="38589"/>
    <cellStyle name="DataEntry 6 8 3" xfId="10263"/>
    <cellStyle name="DataEntry 6 8 3 10" xfId="10264"/>
    <cellStyle name="DataEntry 6 8 3 10 2" xfId="38591"/>
    <cellStyle name="DataEntry 6 8 3 11" xfId="38590"/>
    <cellStyle name="DataEntry 6 8 3 2" xfId="10265"/>
    <cellStyle name="DataEntry 6 8 3 2 2" xfId="38592"/>
    <cellStyle name="DataEntry 6 8 3 3" xfId="10266"/>
    <cellStyle name="DataEntry 6 8 3 3 2" xfId="38593"/>
    <cellStyle name="DataEntry 6 8 3 4" xfId="10267"/>
    <cellStyle name="DataEntry 6 8 3 4 2" xfId="38594"/>
    <cellStyle name="DataEntry 6 8 3 5" xfId="10268"/>
    <cellStyle name="DataEntry 6 8 3 5 2" xfId="38595"/>
    <cellStyle name="DataEntry 6 8 3 6" xfId="10269"/>
    <cellStyle name="DataEntry 6 8 3 6 2" xfId="38596"/>
    <cellStyle name="DataEntry 6 8 3 7" xfId="10270"/>
    <cellStyle name="DataEntry 6 8 3 7 2" xfId="38597"/>
    <cellStyle name="DataEntry 6 8 3 8" xfId="10271"/>
    <cellStyle name="DataEntry 6 8 3 8 2" xfId="38598"/>
    <cellStyle name="DataEntry 6 8 3 9" xfId="10272"/>
    <cellStyle name="DataEntry 6 8 3 9 2" xfId="38599"/>
    <cellStyle name="DataEntry 6 8 4" xfId="10273"/>
    <cellStyle name="DataEntry 6 8 4 2" xfId="38600"/>
    <cellStyle name="DataEntry 6 8 5" xfId="10274"/>
    <cellStyle name="DataEntry 6 8 5 2" xfId="38601"/>
    <cellStyle name="DataEntry 6 8 6" xfId="10275"/>
    <cellStyle name="DataEntry 6 8 6 2" xfId="38602"/>
    <cellStyle name="DataEntry 6 8 7" xfId="10276"/>
    <cellStyle name="DataEntry 6 8 7 2" xfId="38603"/>
    <cellStyle name="DataEntry 6 8 8" xfId="10277"/>
    <cellStyle name="DataEntry 6 8 8 2" xfId="38604"/>
    <cellStyle name="DataEntry 6 8 9" xfId="10278"/>
    <cellStyle name="DataEntry 6 8 9 2" xfId="38605"/>
    <cellStyle name="DataEntry 6 9" xfId="10279"/>
    <cellStyle name="DataEntry 6 9 10" xfId="10280"/>
    <cellStyle name="DataEntry 6 9 10 2" xfId="38607"/>
    <cellStyle name="DataEntry 6 9 11" xfId="38606"/>
    <cellStyle name="DataEntry 6 9 2" xfId="10281"/>
    <cellStyle name="DataEntry 6 9 2 2" xfId="38608"/>
    <cellStyle name="DataEntry 6 9 3" xfId="10282"/>
    <cellStyle name="DataEntry 6 9 3 2" xfId="38609"/>
    <cellStyle name="DataEntry 6 9 4" xfId="10283"/>
    <cellStyle name="DataEntry 6 9 4 2" xfId="38610"/>
    <cellStyle name="DataEntry 6 9 5" xfId="10284"/>
    <cellStyle name="DataEntry 6 9 5 2" xfId="38611"/>
    <cellStyle name="DataEntry 6 9 6" xfId="10285"/>
    <cellStyle name="DataEntry 6 9 6 2" xfId="38612"/>
    <cellStyle name="DataEntry 6 9 7" xfId="10286"/>
    <cellStyle name="DataEntry 6 9 7 2" xfId="38613"/>
    <cellStyle name="DataEntry 6 9 8" xfId="10287"/>
    <cellStyle name="DataEntry 6 9 8 2" xfId="38614"/>
    <cellStyle name="DataEntry 6 9 9" xfId="10288"/>
    <cellStyle name="DataEntry 6 9 9 2" xfId="38615"/>
    <cellStyle name="DataEntry 7" xfId="476"/>
    <cellStyle name="DataEntry 7 10" xfId="10289"/>
    <cellStyle name="DataEntry 7 10 10" xfId="10290"/>
    <cellStyle name="DataEntry 7 10 10 2" xfId="38617"/>
    <cellStyle name="DataEntry 7 10 11" xfId="38616"/>
    <cellStyle name="DataEntry 7 10 2" xfId="10291"/>
    <cellStyle name="DataEntry 7 10 2 2" xfId="38618"/>
    <cellStyle name="DataEntry 7 10 3" xfId="10292"/>
    <cellStyle name="DataEntry 7 10 3 2" xfId="38619"/>
    <cellStyle name="DataEntry 7 10 4" xfId="10293"/>
    <cellStyle name="DataEntry 7 10 4 2" xfId="38620"/>
    <cellStyle name="DataEntry 7 10 5" xfId="10294"/>
    <cellStyle name="DataEntry 7 10 5 2" xfId="38621"/>
    <cellStyle name="DataEntry 7 10 6" xfId="10295"/>
    <cellStyle name="DataEntry 7 10 6 2" xfId="38622"/>
    <cellStyle name="DataEntry 7 10 7" xfId="10296"/>
    <cellStyle name="DataEntry 7 10 7 2" xfId="38623"/>
    <cellStyle name="DataEntry 7 10 8" xfId="10297"/>
    <cellStyle name="DataEntry 7 10 8 2" xfId="38624"/>
    <cellStyle name="DataEntry 7 10 9" xfId="10298"/>
    <cellStyle name="DataEntry 7 10 9 2" xfId="38625"/>
    <cellStyle name="DataEntry 7 11" xfId="10299"/>
    <cellStyle name="DataEntry 7 11 2" xfId="38626"/>
    <cellStyle name="DataEntry 7 12" xfId="10300"/>
    <cellStyle name="DataEntry 7 12 2" xfId="38627"/>
    <cellStyle name="DataEntry 7 13" xfId="10301"/>
    <cellStyle name="DataEntry 7 13 2" xfId="38628"/>
    <cellStyle name="DataEntry 7 14" xfId="10302"/>
    <cellStyle name="DataEntry 7 14 2" xfId="38629"/>
    <cellStyle name="DataEntry 7 15" xfId="10303"/>
    <cellStyle name="DataEntry 7 15 2" xfId="38630"/>
    <cellStyle name="DataEntry 7 16" xfId="10304"/>
    <cellStyle name="DataEntry 7 16 2" xfId="38631"/>
    <cellStyle name="DataEntry 7 17" xfId="10305"/>
    <cellStyle name="DataEntry 7 17 2" xfId="38632"/>
    <cellStyle name="DataEntry 7 18" xfId="10306"/>
    <cellStyle name="DataEntry 7 18 2" xfId="38633"/>
    <cellStyle name="DataEntry 7 19" xfId="28816"/>
    <cellStyle name="DataEntry 7 2" xfId="730"/>
    <cellStyle name="DataEntry 7 2 10" xfId="10307"/>
    <cellStyle name="DataEntry 7 2 10 2" xfId="38634"/>
    <cellStyle name="DataEntry 7 2 11" xfId="10308"/>
    <cellStyle name="DataEntry 7 2 11 2" xfId="38635"/>
    <cellStyle name="DataEntry 7 2 12" xfId="10309"/>
    <cellStyle name="DataEntry 7 2 12 2" xfId="38636"/>
    <cellStyle name="DataEntry 7 2 13" xfId="10310"/>
    <cellStyle name="DataEntry 7 2 13 2" xfId="38637"/>
    <cellStyle name="DataEntry 7 2 14" xfId="10311"/>
    <cellStyle name="DataEntry 7 2 14 2" xfId="38638"/>
    <cellStyle name="DataEntry 7 2 15" xfId="29061"/>
    <cellStyle name="DataEntry 7 2 2" xfId="10312"/>
    <cellStyle name="DataEntry 7 2 2 10" xfId="10313"/>
    <cellStyle name="DataEntry 7 2 2 10 2" xfId="38640"/>
    <cellStyle name="DataEntry 7 2 2 11" xfId="38639"/>
    <cellStyle name="DataEntry 7 2 2 2" xfId="10314"/>
    <cellStyle name="DataEntry 7 2 2 2 10" xfId="10315"/>
    <cellStyle name="DataEntry 7 2 2 2 10 2" xfId="38642"/>
    <cellStyle name="DataEntry 7 2 2 2 11" xfId="38641"/>
    <cellStyle name="DataEntry 7 2 2 2 2" xfId="10316"/>
    <cellStyle name="DataEntry 7 2 2 2 2 2" xfId="38643"/>
    <cellStyle name="DataEntry 7 2 2 2 3" xfId="10317"/>
    <cellStyle name="DataEntry 7 2 2 2 3 2" xfId="38644"/>
    <cellStyle name="DataEntry 7 2 2 2 4" xfId="10318"/>
    <cellStyle name="DataEntry 7 2 2 2 4 2" xfId="38645"/>
    <cellStyle name="DataEntry 7 2 2 2 5" xfId="10319"/>
    <cellStyle name="DataEntry 7 2 2 2 5 2" xfId="38646"/>
    <cellStyle name="DataEntry 7 2 2 2 6" xfId="10320"/>
    <cellStyle name="DataEntry 7 2 2 2 6 2" xfId="38647"/>
    <cellStyle name="DataEntry 7 2 2 2 7" xfId="10321"/>
    <cellStyle name="DataEntry 7 2 2 2 7 2" xfId="38648"/>
    <cellStyle name="DataEntry 7 2 2 2 8" xfId="10322"/>
    <cellStyle name="DataEntry 7 2 2 2 8 2" xfId="38649"/>
    <cellStyle name="DataEntry 7 2 2 2 9" xfId="10323"/>
    <cellStyle name="DataEntry 7 2 2 2 9 2" xfId="38650"/>
    <cellStyle name="DataEntry 7 2 2 3" xfId="10324"/>
    <cellStyle name="DataEntry 7 2 2 3 10" xfId="10325"/>
    <cellStyle name="DataEntry 7 2 2 3 10 2" xfId="38652"/>
    <cellStyle name="DataEntry 7 2 2 3 11" xfId="38651"/>
    <cellStyle name="DataEntry 7 2 2 3 2" xfId="10326"/>
    <cellStyle name="DataEntry 7 2 2 3 2 2" xfId="38653"/>
    <cellStyle name="DataEntry 7 2 2 3 3" xfId="10327"/>
    <cellStyle name="DataEntry 7 2 2 3 3 2" xfId="38654"/>
    <cellStyle name="DataEntry 7 2 2 3 4" xfId="10328"/>
    <cellStyle name="DataEntry 7 2 2 3 4 2" xfId="38655"/>
    <cellStyle name="DataEntry 7 2 2 3 5" xfId="10329"/>
    <cellStyle name="DataEntry 7 2 2 3 5 2" xfId="38656"/>
    <cellStyle name="DataEntry 7 2 2 3 6" xfId="10330"/>
    <cellStyle name="DataEntry 7 2 2 3 6 2" xfId="38657"/>
    <cellStyle name="DataEntry 7 2 2 3 7" xfId="10331"/>
    <cellStyle name="DataEntry 7 2 2 3 7 2" xfId="38658"/>
    <cellStyle name="DataEntry 7 2 2 3 8" xfId="10332"/>
    <cellStyle name="DataEntry 7 2 2 3 8 2" xfId="38659"/>
    <cellStyle name="DataEntry 7 2 2 3 9" xfId="10333"/>
    <cellStyle name="DataEntry 7 2 2 3 9 2" xfId="38660"/>
    <cellStyle name="DataEntry 7 2 2 4" xfId="10334"/>
    <cellStyle name="DataEntry 7 2 2 4 2" xfId="38661"/>
    <cellStyle name="DataEntry 7 2 2 5" xfId="10335"/>
    <cellStyle name="DataEntry 7 2 2 5 2" xfId="38662"/>
    <cellStyle name="DataEntry 7 2 2 6" xfId="10336"/>
    <cellStyle name="DataEntry 7 2 2 6 2" xfId="38663"/>
    <cellStyle name="DataEntry 7 2 2 7" xfId="10337"/>
    <cellStyle name="DataEntry 7 2 2 7 2" xfId="38664"/>
    <cellStyle name="DataEntry 7 2 2 8" xfId="10338"/>
    <cellStyle name="DataEntry 7 2 2 8 2" xfId="38665"/>
    <cellStyle name="DataEntry 7 2 2 9" xfId="10339"/>
    <cellStyle name="DataEntry 7 2 2 9 2" xfId="38666"/>
    <cellStyle name="DataEntry 7 2 3" xfId="10340"/>
    <cellStyle name="DataEntry 7 2 3 10" xfId="10341"/>
    <cellStyle name="DataEntry 7 2 3 10 2" xfId="38668"/>
    <cellStyle name="DataEntry 7 2 3 11" xfId="38667"/>
    <cellStyle name="DataEntry 7 2 3 2" xfId="10342"/>
    <cellStyle name="DataEntry 7 2 3 2 10" xfId="10343"/>
    <cellStyle name="DataEntry 7 2 3 2 10 2" xfId="38670"/>
    <cellStyle name="DataEntry 7 2 3 2 11" xfId="38669"/>
    <cellStyle name="DataEntry 7 2 3 2 2" xfId="10344"/>
    <cellStyle name="DataEntry 7 2 3 2 2 2" xfId="38671"/>
    <cellStyle name="DataEntry 7 2 3 2 3" xfId="10345"/>
    <cellStyle name="DataEntry 7 2 3 2 3 2" xfId="38672"/>
    <cellStyle name="DataEntry 7 2 3 2 4" xfId="10346"/>
    <cellStyle name="DataEntry 7 2 3 2 4 2" xfId="38673"/>
    <cellStyle name="DataEntry 7 2 3 2 5" xfId="10347"/>
    <cellStyle name="DataEntry 7 2 3 2 5 2" xfId="38674"/>
    <cellStyle name="DataEntry 7 2 3 2 6" xfId="10348"/>
    <cellStyle name="DataEntry 7 2 3 2 6 2" xfId="38675"/>
    <cellStyle name="DataEntry 7 2 3 2 7" xfId="10349"/>
    <cellStyle name="DataEntry 7 2 3 2 7 2" xfId="38676"/>
    <cellStyle name="DataEntry 7 2 3 2 8" xfId="10350"/>
    <cellStyle name="DataEntry 7 2 3 2 8 2" xfId="38677"/>
    <cellStyle name="DataEntry 7 2 3 2 9" xfId="10351"/>
    <cellStyle name="DataEntry 7 2 3 2 9 2" xfId="38678"/>
    <cellStyle name="DataEntry 7 2 3 3" xfId="10352"/>
    <cellStyle name="DataEntry 7 2 3 3 10" xfId="10353"/>
    <cellStyle name="DataEntry 7 2 3 3 10 2" xfId="38680"/>
    <cellStyle name="DataEntry 7 2 3 3 11" xfId="38679"/>
    <cellStyle name="DataEntry 7 2 3 3 2" xfId="10354"/>
    <cellStyle name="DataEntry 7 2 3 3 2 2" xfId="38681"/>
    <cellStyle name="DataEntry 7 2 3 3 3" xfId="10355"/>
    <cellStyle name="DataEntry 7 2 3 3 3 2" xfId="38682"/>
    <cellStyle name="DataEntry 7 2 3 3 4" xfId="10356"/>
    <cellStyle name="DataEntry 7 2 3 3 4 2" xfId="38683"/>
    <cellStyle name="DataEntry 7 2 3 3 5" xfId="10357"/>
    <cellStyle name="DataEntry 7 2 3 3 5 2" xfId="38684"/>
    <cellStyle name="DataEntry 7 2 3 3 6" xfId="10358"/>
    <cellStyle name="DataEntry 7 2 3 3 6 2" xfId="38685"/>
    <cellStyle name="DataEntry 7 2 3 3 7" xfId="10359"/>
    <cellStyle name="DataEntry 7 2 3 3 7 2" xfId="38686"/>
    <cellStyle name="DataEntry 7 2 3 3 8" xfId="10360"/>
    <cellStyle name="DataEntry 7 2 3 3 8 2" xfId="38687"/>
    <cellStyle name="DataEntry 7 2 3 3 9" xfId="10361"/>
    <cellStyle name="DataEntry 7 2 3 3 9 2" xfId="38688"/>
    <cellStyle name="DataEntry 7 2 3 4" xfId="10362"/>
    <cellStyle name="DataEntry 7 2 3 4 2" xfId="38689"/>
    <cellStyle name="DataEntry 7 2 3 5" xfId="10363"/>
    <cellStyle name="DataEntry 7 2 3 5 2" xfId="38690"/>
    <cellStyle name="DataEntry 7 2 3 6" xfId="10364"/>
    <cellStyle name="DataEntry 7 2 3 6 2" xfId="38691"/>
    <cellStyle name="DataEntry 7 2 3 7" xfId="10365"/>
    <cellStyle name="DataEntry 7 2 3 7 2" xfId="38692"/>
    <cellStyle name="DataEntry 7 2 3 8" xfId="10366"/>
    <cellStyle name="DataEntry 7 2 3 8 2" xfId="38693"/>
    <cellStyle name="DataEntry 7 2 3 9" xfId="10367"/>
    <cellStyle name="DataEntry 7 2 3 9 2" xfId="38694"/>
    <cellStyle name="DataEntry 7 2 4" xfId="10368"/>
    <cellStyle name="DataEntry 7 2 4 10" xfId="10369"/>
    <cellStyle name="DataEntry 7 2 4 10 2" xfId="38696"/>
    <cellStyle name="DataEntry 7 2 4 11" xfId="38695"/>
    <cellStyle name="DataEntry 7 2 4 2" xfId="10370"/>
    <cellStyle name="DataEntry 7 2 4 2 2" xfId="38697"/>
    <cellStyle name="DataEntry 7 2 4 3" xfId="10371"/>
    <cellStyle name="DataEntry 7 2 4 3 2" xfId="38698"/>
    <cellStyle name="DataEntry 7 2 4 4" xfId="10372"/>
    <cellStyle name="DataEntry 7 2 4 4 2" xfId="38699"/>
    <cellStyle name="DataEntry 7 2 4 5" xfId="10373"/>
    <cellStyle name="DataEntry 7 2 4 5 2" xfId="38700"/>
    <cellStyle name="DataEntry 7 2 4 6" xfId="10374"/>
    <cellStyle name="DataEntry 7 2 4 6 2" xfId="38701"/>
    <cellStyle name="DataEntry 7 2 4 7" xfId="10375"/>
    <cellStyle name="DataEntry 7 2 4 7 2" xfId="38702"/>
    <cellStyle name="DataEntry 7 2 4 8" xfId="10376"/>
    <cellStyle name="DataEntry 7 2 4 8 2" xfId="38703"/>
    <cellStyle name="DataEntry 7 2 4 9" xfId="10377"/>
    <cellStyle name="DataEntry 7 2 4 9 2" xfId="38704"/>
    <cellStyle name="DataEntry 7 2 5" xfId="10378"/>
    <cellStyle name="DataEntry 7 2 5 10" xfId="10379"/>
    <cellStyle name="DataEntry 7 2 5 10 2" xfId="38706"/>
    <cellStyle name="DataEntry 7 2 5 11" xfId="38705"/>
    <cellStyle name="DataEntry 7 2 5 2" xfId="10380"/>
    <cellStyle name="DataEntry 7 2 5 2 2" xfId="38707"/>
    <cellStyle name="DataEntry 7 2 5 3" xfId="10381"/>
    <cellStyle name="DataEntry 7 2 5 3 2" xfId="38708"/>
    <cellStyle name="DataEntry 7 2 5 4" xfId="10382"/>
    <cellStyle name="DataEntry 7 2 5 4 2" xfId="38709"/>
    <cellStyle name="DataEntry 7 2 5 5" xfId="10383"/>
    <cellStyle name="DataEntry 7 2 5 5 2" xfId="38710"/>
    <cellStyle name="DataEntry 7 2 5 6" xfId="10384"/>
    <cellStyle name="DataEntry 7 2 5 6 2" xfId="38711"/>
    <cellStyle name="DataEntry 7 2 5 7" xfId="10385"/>
    <cellStyle name="DataEntry 7 2 5 7 2" xfId="38712"/>
    <cellStyle name="DataEntry 7 2 5 8" xfId="10386"/>
    <cellStyle name="DataEntry 7 2 5 8 2" xfId="38713"/>
    <cellStyle name="DataEntry 7 2 5 9" xfId="10387"/>
    <cellStyle name="DataEntry 7 2 5 9 2" xfId="38714"/>
    <cellStyle name="DataEntry 7 2 6" xfId="10388"/>
    <cellStyle name="DataEntry 7 2 6 2" xfId="38715"/>
    <cellStyle name="DataEntry 7 2 7" xfId="10389"/>
    <cellStyle name="DataEntry 7 2 7 2" xfId="38716"/>
    <cellStyle name="DataEntry 7 2 8" xfId="10390"/>
    <cellStyle name="DataEntry 7 2 8 2" xfId="38717"/>
    <cellStyle name="DataEntry 7 2 9" xfId="10391"/>
    <cellStyle name="DataEntry 7 2 9 2" xfId="38718"/>
    <cellStyle name="DataEntry 7 3" xfId="936"/>
    <cellStyle name="DataEntry 7 3 10" xfId="10392"/>
    <cellStyle name="DataEntry 7 3 10 2" xfId="38719"/>
    <cellStyle name="DataEntry 7 3 11" xfId="10393"/>
    <cellStyle name="DataEntry 7 3 11 2" xfId="38720"/>
    <cellStyle name="DataEntry 7 3 12" xfId="10394"/>
    <cellStyle name="DataEntry 7 3 12 2" xfId="38721"/>
    <cellStyle name="DataEntry 7 3 13" xfId="10395"/>
    <cellStyle name="DataEntry 7 3 13 2" xfId="38722"/>
    <cellStyle name="DataEntry 7 3 14" xfId="10396"/>
    <cellStyle name="DataEntry 7 3 14 2" xfId="38723"/>
    <cellStyle name="DataEntry 7 3 15" xfId="29267"/>
    <cellStyle name="DataEntry 7 3 2" xfId="10397"/>
    <cellStyle name="DataEntry 7 3 2 10" xfId="10398"/>
    <cellStyle name="DataEntry 7 3 2 10 2" xfId="38725"/>
    <cellStyle name="DataEntry 7 3 2 11" xfId="38724"/>
    <cellStyle name="DataEntry 7 3 2 2" xfId="10399"/>
    <cellStyle name="DataEntry 7 3 2 2 10" xfId="10400"/>
    <cellStyle name="DataEntry 7 3 2 2 10 2" xfId="38727"/>
    <cellStyle name="DataEntry 7 3 2 2 11" xfId="38726"/>
    <cellStyle name="DataEntry 7 3 2 2 2" xfId="10401"/>
    <cellStyle name="DataEntry 7 3 2 2 2 2" xfId="38728"/>
    <cellStyle name="DataEntry 7 3 2 2 3" xfId="10402"/>
    <cellStyle name="DataEntry 7 3 2 2 3 2" xfId="38729"/>
    <cellStyle name="DataEntry 7 3 2 2 4" xfId="10403"/>
    <cellStyle name="DataEntry 7 3 2 2 4 2" xfId="38730"/>
    <cellStyle name="DataEntry 7 3 2 2 5" xfId="10404"/>
    <cellStyle name="DataEntry 7 3 2 2 5 2" xfId="38731"/>
    <cellStyle name="DataEntry 7 3 2 2 6" xfId="10405"/>
    <cellStyle name="DataEntry 7 3 2 2 6 2" xfId="38732"/>
    <cellStyle name="DataEntry 7 3 2 2 7" xfId="10406"/>
    <cellStyle name="DataEntry 7 3 2 2 7 2" xfId="38733"/>
    <cellStyle name="DataEntry 7 3 2 2 8" xfId="10407"/>
    <cellStyle name="DataEntry 7 3 2 2 8 2" xfId="38734"/>
    <cellStyle name="DataEntry 7 3 2 2 9" xfId="10408"/>
    <cellStyle name="DataEntry 7 3 2 2 9 2" xfId="38735"/>
    <cellStyle name="DataEntry 7 3 2 3" xfId="10409"/>
    <cellStyle name="DataEntry 7 3 2 3 10" xfId="10410"/>
    <cellStyle name="DataEntry 7 3 2 3 10 2" xfId="38737"/>
    <cellStyle name="DataEntry 7 3 2 3 11" xfId="38736"/>
    <cellStyle name="DataEntry 7 3 2 3 2" xfId="10411"/>
    <cellStyle name="DataEntry 7 3 2 3 2 2" xfId="38738"/>
    <cellStyle name="DataEntry 7 3 2 3 3" xfId="10412"/>
    <cellStyle name="DataEntry 7 3 2 3 3 2" xfId="38739"/>
    <cellStyle name="DataEntry 7 3 2 3 4" xfId="10413"/>
    <cellStyle name="DataEntry 7 3 2 3 4 2" xfId="38740"/>
    <cellStyle name="DataEntry 7 3 2 3 5" xfId="10414"/>
    <cellStyle name="DataEntry 7 3 2 3 5 2" xfId="38741"/>
    <cellStyle name="DataEntry 7 3 2 3 6" xfId="10415"/>
    <cellStyle name="DataEntry 7 3 2 3 6 2" xfId="38742"/>
    <cellStyle name="DataEntry 7 3 2 3 7" xfId="10416"/>
    <cellStyle name="DataEntry 7 3 2 3 7 2" xfId="38743"/>
    <cellStyle name="DataEntry 7 3 2 3 8" xfId="10417"/>
    <cellStyle name="DataEntry 7 3 2 3 8 2" xfId="38744"/>
    <cellStyle name="DataEntry 7 3 2 3 9" xfId="10418"/>
    <cellStyle name="DataEntry 7 3 2 3 9 2" xfId="38745"/>
    <cellStyle name="DataEntry 7 3 2 4" xfId="10419"/>
    <cellStyle name="DataEntry 7 3 2 4 2" xfId="38746"/>
    <cellStyle name="DataEntry 7 3 2 5" xfId="10420"/>
    <cellStyle name="DataEntry 7 3 2 5 2" xfId="38747"/>
    <cellStyle name="DataEntry 7 3 2 6" xfId="10421"/>
    <cellStyle name="DataEntry 7 3 2 6 2" xfId="38748"/>
    <cellStyle name="DataEntry 7 3 2 7" xfId="10422"/>
    <cellStyle name="DataEntry 7 3 2 7 2" xfId="38749"/>
    <cellStyle name="DataEntry 7 3 2 8" xfId="10423"/>
    <cellStyle name="DataEntry 7 3 2 8 2" xfId="38750"/>
    <cellStyle name="DataEntry 7 3 2 9" xfId="10424"/>
    <cellStyle name="DataEntry 7 3 2 9 2" xfId="38751"/>
    <cellStyle name="DataEntry 7 3 3" xfId="10425"/>
    <cellStyle name="DataEntry 7 3 3 10" xfId="10426"/>
    <cellStyle name="DataEntry 7 3 3 10 2" xfId="38753"/>
    <cellStyle name="DataEntry 7 3 3 11" xfId="38752"/>
    <cellStyle name="DataEntry 7 3 3 2" xfId="10427"/>
    <cellStyle name="DataEntry 7 3 3 2 10" xfId="10428"/>
    <cellStyle name="DataEntry 7 3 3 2 10 2" xfId="38755"/>
    <cellStyle name="DataEntry 7 3 3 2 11" xfId="38754"/>
    <cellStyle name="DataEntry 7 3 3 2 2" xfId="10429"/>
    <cellStyle name="DataEntry 7 3 3 2 2 2" xfId="38756"/>
    <cellStyle name="DataEntry 7 3 3 2 3" xfId="10430"/>
    <cellStyle name="DataEntry 7 3 3 2 3 2" xfId="38757"/>
    <cellStyle name="DataEntry 7 3 3 2 4" xfId="10431"/>
    <cellStyle name="DataEntry 7 3 3 2 4 2" xfId="38758"/>
    <cellStyle name="DataEntry 7 3 3 2 5" xfId="10432"/>
    <cellStyle name="DataEntry 7 3 3 2 5 2" xfId="38759"/>
    <cellStyle name="DataEntry 7 3 3 2 6" xfId="10433"/>
    <cellStyle name="DataEntry 7 3 3 2 6 2" xfId="38760"/>
    <cellStyle name="DataEntry 7 3 3 2 7" xfId="10434"/>
    <cellStyle name="DataEntry 7 3 3 2 7 2" xfId="38761"/>
    <cellStyle name="DataEntry 7 3 3 2 8" xfId="10435"/>
    <cellStyle name="DataEntry 7 3 3 2 8 2" xfId="38762"/>
    <cellStyle name="DataEntry 7 3 3 2 9" xfId="10436"/>
    <cellStyle name="DataEntry 7 3 3 2 9 2" xfId="38763"/>
    <cellStyle name="DataEntry 7 3 3 3" xfId="10437"/>
    <cellStyle name="DataEntry 7 3 3 3 10" xfId="10438"/>
    <cellStyle name="DataEntry 7 3 3 3 10 2" xfId="38765"/>
    <cellStyle name="DataEntry 7 3 3 3 11" xfId="38764"/>
    <cellStyle name="DataEntry 7 3 3 3 2" xfId="10439"/>
    <cellStyle name="DataEntry 7 3 3 3 2 2" xfId="38766"/>
    <cellStyle name="DataEntry 7 3 3 3 3" xfId="10440"/>
    <cellStyle name="DataEntry 7 3 3 3 3 2" xfId="38767"/>
    <cellStyle name="DataEntry 7 3 3 3 4" xfId="10441"/>
    <cellStyle name="DataEntry 7 3 3 3 4 2" xfId="38768"/>
    <cellStyle name="DataEntry 7 3 3 3 5" xfId="10442"/>
    <cellStyle name="DataEntry 7 3 3 3 5 2" xfId="38769"/>
    <cellStyle name="DataEntry 7 3 3 3 6" xfId="10443"/>
    <cellStyle name="DataEntry 7 3 3 3 6 2" xfId="38770"/>
    <cellStyle name="DataEntry 7 3 3 3 7" xfId="10444"/>
    <cellStyle name="DataEntry 7 3 3 3 7 2" xfId="38771"/>
    <cellStyle name="DataEntry 7 3 3 3 8" xfId="10445"/>
    <cellStyle name="DataEntry 7 3 3 3 8 2" xfId="38772"/>
    <cellStyle name="DataEntry 7 3 3 3 9" xfId="10446"/>
    <cellStyle name="DataEntry 7 3 3 3 9 2" xfId="38773"/>
    <cellStyle name="DataEntry 7 3 3 4" xfId="10447"/>
    <cellStyle name="DataEntry 7 3 3 4 2" xfId="38774"/>
    <cellStyle name="DataEntry 7 3 3 5" xfId="10448"/>
    <cellStyle name="DataEntry 7 3 3 5 2" xfId="38775"/>
    <cellStyle name="DataEntry 7 3 3 6" xfId="10449"/>
    <cellStyle name="DataEntry 7 3 3 6 2" xfId="38776"/>
    <cellStyle name="DataEntry 7 3 3 7" xfId="10450"/>
    <cellStyle name="DataEntry 7 3 3 7 2" xfId="38777"/>
    <cellStyle name="DataEntry 7 3 3 8" xfId="10451"/>
    <cellStyle name="DataEntry 7 3 3 8 2" xfId="38778"/>
    <cellStyle name="DataEntry 7 3 3 9" xfId="10452"/>
    <cellStyle name="DataEntry 7 3 3 9 2" xfId="38779"/>
    <cellStyle name="DataEntry 7 3 4" xfId="10453"/>
    <cellStyle name="DataEntry 7 3 4 10" xfId="10454"/>
    <cellStyle name="DataEntry 7 3 4 10 2" xfId="38781"/>
    <cellStyle name="DataEntry 7 3 4 11" xfId="38780"/>
    <cellStyle name="DataEntry 7 3 4 2" xfId="10455"/>
    <cellStyle name="DataEntry 7 3 4 2 2" xfId="38782"/>
    <cellStyle name="DataEntry 7 3 4 3" xfId="10456"/>
    <cellStyle name="DataEntry 7 3 4 3 2" xfId="38783"/>
    <cellStyle name="DataEntry 7 3 4 4" xfId="10457"/>
    <cellStyle name="DataEntry 7 3 4 4 2" xfId="38784"/>
    <cellStyle name="DataEntry 7 3 4 5" xfId="10458"/>
    <cellStyle name="DataEntry 7 3 4 5 2" xfId="38785"/>
    <cellStyle name="DataEntry 7 3 4 6" xfId="10459"/>
    <cellStyle name="DataEntry 7 3 4 6 2" xfId="38786"/>
    <cellStyle name="DataEntry 7 3 4 7" xfId="10460"/>
    <cellStyle name="DataEntry 7 3 4 7 2" xfId="38787"/>
    <cellStyle name="DataEntry 7 3 4 8" xfId="10461"/>
    <cellStyle name="DataEntry 7 3 4 8 2" xfId="38788"/>
    <cellStyle name="DataEntry 7 3 4 9" xfId="10462"/>
    <cellStyle name="DataEntry 7 3 4 9 2" xfId="38789"/>
    <cellStyle name="DataEntry 7 3 5" xfId="10463"/>
    <cellStyle name="DataEntry 7 3 5 10" xfId="10464"/>
    <cellStyle name="DataEntry 7 3 5 10 2" xfId="38791"/>
    <cellStyle name="DataEntry 7 3 5 11" xfId="38790"/>
    <cellStyle name="DataEntry 7 3 5 2" xfId="10465"/>
    <cellStyle name="DataEntry 7 3 5 2 2" xfId="38792"/>
    <cellStyle name="DataEntry 7 3 5 3" xfId="10466"/>
    <cellStyle name="DataEntry 7 3 5 3 2" xfId="38793"/>
    <cellStyle name="DataEntry 7 3 5 4" xfId="10467"/>
    <cellStyle name="DataEntry 7 3 5 4 2" xfId="38794"/>
    <cellStyle name="DataEntry 7 3 5 5" xfId="10468"/>
    <cellStyle name="DataEntry 7 3 5 5 2" xfId="38795"/>
    <cellStyle name="DataEntry 7 3 5 6" xfId="10469"/>
    <cellStyle name="DataEntry 7 3 5 6 2" xfId="38796"/>
    <cellStyle name="DataEntry 7 3 5 7" xfId="10470"/>
    <cellStyle name="DataEntry 7 3 5 7 2" xfId="38797"/>
    <cellStyle name="DataEntry 7 3 5 8" xfId="10471"/>
    <cellStyle name="DataEntry 7 3 5 8 2" xfId="38798"/>
    <cellStyle name="DataEntry 7 3 5 9" xfId="10472"/>
    <cellStyle name="DataEntry 7 3 5 9 2" xfId="38799"/>
    <cellStyle name="DataEntry 7 3 6" xfId="10473"/>
    <cellStyle name="DataEntry 7 3 6 2" xfId="38800"/>
    <cellStyle name="DataEntry 7 3 7" xfId="10474"/>
    <cellStyle name="DataEntry 7 3 7 2" xfId="38801"/>
    <cellStyle name="DataEntry 7 3 8" xfId="10475"/>
    <cellStyle name="DataEntry 7 3 8 2" xfId="38802"/>
    <cellStyle name="DataEntry 7 3 9" xfId="10476"/>
    <cellStyle name="DataEntry 7 3 9 2" xfId="38803"/>
    <cellStyle name="DataEntry 7 4" xfId="1571"/>
    <cellStyle name="DataEntry 7 4 10" xfId="10477"/>
    <cellStyle name="DataEntry 7 4 10 2" xfId="38804"/>
    <cellStyle name="DataEntry 7 4 11" xfId="10478"/>
    <cellStyle name="DataEntry 7 4 11 2" xfId="38805"/>
    <cellStyle name="DataEntry 7 4 12" xfId="10479"/>
    <cellStyle name="DataEntry 7 4 12 2" xfId="38806"/>
    <cellStyle name="DataEntry 7 4 13" xfId="10480"/>
    <cellStyle name="DataEntry 7 4 13 2" xfId="38807"/>
    <cellStyle name="DataEntry 7 4 14" xfId="10481"/>
    <cellStyle name="DataEntry 7 4 14 2" xfId="38808"/>
    <cellStyle name="DataEntry 7 4 15" xfId="29900"/>
    <cellStyle name="DataEntry 7 4 2" xfId="10482"/>
    <cellStyle name="DataEntry 7 4 2 10" xfId="10483"/>
    <cellStyle name="DataEntry 7 4 2 10 2" xfId="38810"/>
    <cellStyle name="DataEntry 7 4 2 11" xfId="38809"/>
    <cellStyle name="DataEntry 7 4 2 2" xfId="10484"/>
    <cellStyle name="DataEntry 7 4 2 2 10" xfId="10485"/>
    <cellStyle name="DataEntry 7 4 2 2 10 2" xfId="38812"/>
    <cellStyle name="DataEntry 7 4 2 2 11" xfId="38811"/>
    <cellStyle name="DataEntry 7 4 2 2 2" xfId="10486"/>
    <cellStyle name="DataEntry 7 4 2 2 2 2" xfId="38813"/>
    <cellStyle name="DataEntry 7 4 2 2 3" xfId="10487"/>
    <cellStyle name="DataEntry 7 4 2 2 3 2" xfId="38814"/>
    <cellStyle name="DataEntry 7 4 2 2 4" xfId="10488"/>
    <cellStyle name="DataEntry 7 4 2 2 4 2" xfId="38815"/>
    <cellStyle name="DataEntry 7 4 2 2 5" xfId="10489"/>
    <cellStyle name="DataEntry 7 4 2 2 5 2" xfId="38816"/>
    <cellStyle name="DataEntry 7 4 2 2 6" xfId="10490"/>
    <cellStyle name="DataEntry 7 4 2 2 6 2" xfId="38817"/>
    <cellStyle name="DataEntry 7 4 2 2 7" xfId="10491"/>
    <cellStyle name="DataEntry 7 4 2 2 7 2" xfId="38818"/>
    <cellStyle name="DataEntry 7 4 2 2 8" xfId="10492"/>
    <cellStyle name="DataEntry 7 4 2 2 8 2" xfId="38819"/>
    <cellStyle name="DataEntry 7 4 2 2 9" xfId="10493"/>
    <cellStyle name="DataEntry 7 4 2 2 9 2" xfId="38820"/>
    <cellStyle name="DataEntry 7 4 2 3" xfId="10494"/>
    <cellStyle name="DataEntry 7 4 2 3 10" xfId="10495"/>
    <cellStyle name="DataEntry 7 4 2 3 10 2" xfId="38822"/>
    <cellStyle name="DataEntry 7 4 2 3 11" xfId="38821"/>
    <cellStyle name="DataEntry 7 4 2 3 2" xfId="10496"/>
    <cellStyle name="DataEntry 7 4 2 3 2 2" xfId="38823"/>
    <cellStyle name="DataEntry 7 4 2 3 3" xfId="10497"/>
    <cellStyle name="DataEntry 7 4 2 3 3 2" xfId="38824"/>
    <cellStyle name="DataEntry 7 4 2 3 4" xfId="10498"/>
    <cellStyle name="DataEntry 7 4 2 3 4 2" xfId="38825"/>
    <cellStyle name="DataEntry 7 4 2 3 5" xfId="10499"/>
    <cellStyle name="DataEntry 7 4 2 3 5 2" xfId="38826"/>
    <cellStyle name="DataEntry 7 4 2 3 6" xfId="10500"/>
    <cellStyle name="DataEntry 7 4 2 3 6 2" xfId="38827"/>
    <cellStyle name="DataEntry 7 4 2 3 7" xfId="10501"/>
    <cellStyle name="DataEntry 7 4 2 3 7 2" xfId="38828"/>
    <cellStyle name="DataEntry 7 4 2 3 8" xfId="10502"/>
    <cellStyle name="DataEntry 7 4 2 3 8 2" xfId="38829"/>
    <cellStyle name="DataEntry 7 4 2 3 9" xfId="10503"/>
    <cellStyle name="DataEntry 7 4 2 3 9 2" xfId="38830"/>
    <cellStyle name="DataEntry 7 4 2 4" xfId="10504"/>
    <cellStyle name="DataEntry 7 4 2 4 2" xfId="38831"/>
    <cellStyle name="DataEntry 7 4 2 5" xfId="10505"/>
    <cellStyle name="DataEntry 7 4 2 5 2" xfId="38832"/>
    <cellStyle name="DataEntry 7 4 2 6" xfId="10506"/>
    <cellStyle name="DataEntry 7 4 2 6 2" xfId="38833"/>
    <cellStyle name="DataEntry 7 4 2 7" xfId="10507"/>
    <cellStyle name="DataEntry 7 4 2 7 2" xfId="38834"/>
    <cellStyle name="DataEntry 7 4 2 8" xfId="10508"/>
    <cellStyle name="DataEntry 7 4 2 8 2" xfId="38835"/>
    <cellStyle name="DataEntry 7 4 2 9" xfId="10509"/>
    <cellStyle name="DataEntry 7 4 2 9 2" xfId="38836"/>
    <cellStyle name="DataEntry 7 4 3" xfId="10510"/>
    <cellStyle name="DataEntry 7 4 3 10" xfId="10511"/>
    <cellStyle name="DataEntry 7 4 3 10 2" xfId="38838"/>
    <cellStyle name="DataEntry 7 4 3 11" xfId="38837"/>
    <cellStyle name="DataEntry 7 4 3 2" xfId="10512"/>
    <cellStyle name="DataEntry 7 4 3 2 10" xfId="10513"/>
    <cellStyle name="DataEntry 7 4 3 2 10 2" xfId="38840"/>
    <cellStyle name="DataEntry 7 4 3 2 11" xfId="38839"/>
    <cellStyle name="DataEntry 7 4 3 2 2" xfId="10514"/>
    <cellStyle name="DataEntry 7 4 3 2 2 2" xfId="38841"/>
    <cellStyle name="DataEntry 7 4 3 2 3" xfId="10515"/>
    <cellStyle name="DataEntry 7 4 3 2 3 2" xfId="38842"/>
    <cellStyle name="DataEntry 7 4 3 2 4" xfId="10516"/>
    <cellStyle name="DataEntry 7 4 3 2 4 2" xfId="38843"/>
    <cellStyle name="DataEntry 7 4 3 2 5" xfId="10517"/>
    <cellStyle name="DataEntry 7 4 3 2 5 2" xfId="38844"/>
    <cellStyle name="DataEntry 7 4 3 2 6" xfId="10518"/>
    <cellStyle name="DataEntry 7 4 3 2 6 2" xfId="38845"/>
    <cellStyle name="DataEntry 7 4 3 2 7" xfId="10519"/>
    <cellStyle name="DataEntry 7 4 3 2 7 2" xfId="38846"/>
    <cellStyle name="DataEntry 7 4 3 2 8" xfId="10520"/>
    <cellStyle name="DataEntry 7 4 3 2 8 2" xfId="38847"/>
    <cellStyle name="DataEntry 7 4 3 2 9" xfId="10521"/>
    <cellStyle name="DataEntry 7 4 3 2 9 2" xfId="38848"/>
    <cellStyle name="DataEntry 7 4 3 3" xfId="10522"/>
    <cellStyle name="DataEntry 7 4 3 3 10" xfId="10523"/>
    <cellStyle name="DataEntry 7 4 3 3 10 2" xfId="38850"/>
    <cellStyle name="DataEntry 7 4 3 3 11" xfId="38849"/>
    <cellStyle name="DataEntry 7 4 3 3 2" xfId="10524"/>
    <cellStyle name="DataEntry 7 4 3 3 2 2" xfId="38851"/>
    <cellStyle name="DataEntry 7 4 3 3 3" xfId="10525"/>
    <cellStyle name="DataEntry 7 4 3 3 3 2" xfId="38852"/>
    <cellStyle name="DataEntry 7 4 3 3 4" xfId="10526"/>
    <cellStyle name="DataEntry 7 4 3 3 4 2" xfId="38853"/>
    <cellStyle name="DataEntry 7 4 3 3 5" xfId="10527"/>
    <cellStyle name="DataEntry 7 4 3 3 5 2" xfId="38854"/>
    <cellStyle name="DataEntry 7 4 3 3 6" xfId="10528"/>
    <cellStyle name="DataEntry 7 4 3 3 6 2" xfId="38855"/>
    <cellStyle name="DataEntry 7 4 3 3 7" xfId="10529"/>
    <cellStyle name="DataEntry 7 4 3 3 7 2" xfId="38856"/>
    <cellStyle name="DataEntry 7 4 3 3 8" xfId="10530"/>
    <cellStyle name="DataEntry 7 4 3 3 8 2" xfId="38857"/>
    <cellStyle name="DataEntry 7 4 3 3 9" xfId="10531"/>
    <cellStyle name="DataEntry 7 4 3 3 9 2" xfId="38858"/>
    <cellStyle name="DataEntry 7 4 3 4" xfId="10532"/>
    <cellStyle name="DataEntry 7 4 3 4 2" xfId="38859"/>
    <cellStyle name="DataEntry 7 4 3 5" xfId="10533"/>
    <cellStyle name="DataEntry 7 4 3 5 2" xfId="38860"/>
    <cellStyle name="DataEntry 7 4 3 6" xfId="10534"/>
    <cellStyle name="DataEntry 7 4 3 6 2" xfId="38861"/>
    <cellStyle name="DataEntry 7 4 3 7" xfId="10535"/>
    <cellStyle name="DataEntry 7 4 3 7 2" xfId="38862"/>
    <cellStyle name="DataEntry 7 4 3 8" xfId="10536"/>
    <cellStyle name="DataEntry 7 4 3 8 2" xfId="38863"/>
    <cellStyle name="DataEntry 7 4 3 9" xfId="10537"/>
    <cellStyle name="DataEntry 7 4 3 9 2" xfId="38864"/>
    <cellStyle name="DataEntry 7 4 4" xfId="10538"/>
    <cellStyle name="DataEntry 7 4 4 10" xfId="10539"/>
    <cellStyle name="DataEntry 7 4 4 10 2" xfId="38866"/>
    <cellStyle name="DataEntry 7 4 4 11" xfId="38865"/>
    <cellStyle name="DataEntry 7 4 4 2" xfId="10540"/>
    <cellStyle name="DataEntry 7 4 4 2 2" xfId="38867"/>
    <cellStyle name="DataEntry 7 4 4 3" xfId="10541"/>
    <cellStyle name="DataEntry 7 4 4 3 2" xfId="38868"/>
    <cellStyle name="DataEntry 7 4 4 4" xfId="10542"/>
    <cellStyle name="DataEntry 7 4 4 4 2" xfId="38869"/>
    <cellStyle name="DataEntry 7 4 4 5" xfId="10543"/>
    <cellStyle name="DataEntry 7 4 4 5 2" xfId="38870"/>
    <cellStyle name="DataEntry 7 4 4 6" xfId="10544"/>
    <cellStyle name="DataEntry 7 4 4 6 2" xfId="38871"/>
    <cellStyle name="DataEntry 7 4 4 7" xfId="10545"/>
    <cellStyle name="DataEntry 7 4 4 7 2" xfId="38872"/>
    <cellStyle name="DataEntry 7 4 4 8" xfId="10546"/>
    <cellStyle name="DataEntry 7 4 4 8 2" xfId="38873"/>
    <cellStyle name="DataEntry 7 4 4 9" xfId="10547"/>
    <cellStyle name="DataEntry 7 4 4 9 2" xfId="38874"/>
    <cellStyle name="DataEntry 7 4 5" xfId="10548"/>
    <cellStyle name="DataEntry 7 4 5 10" xfId="10549"/>
    <cellStyle name="DataEntry 7 4 5 10 2" xfId="38876"/>
    <cellStyle name="DataEntry 7 4 5 11" xfId="38875"/>
    <cellStyle name="DataEntry 7 4 5 2" xfId="10550"/>
    <cellStyle name="DataEntry 7 4 5 2 2" xfId="38877"/>
    <cellStyle name="DataEntry 7 4 5 3" xfId="10551"/>
    <cellStyle name="DataEntry 7 4 5 3 2" xfId="38878"/>
    <cellStyle name="DataEntry 7 4 5 4" xfId="10552"/>
    <cellStyle name="DataEntry 7 4 5 4 2" xfId="38879"/>
    <cellStyle name="DataEntry 7 4 5 5" xfId="10553"/>
    <cellStyle name="DataEntry 7 4 5 5 2" xfId="38880"/>
    <cellStyle name="DataEntry 7 4 5 6" xfId="10554"/>
    <cellStyle name="DataEntry 7 4 5 6 2" xfId="38881"/>
    <cellStyle name="DataEntry 7 4 5 7" xfId="10555"/>
    <cellStyle name="DataEntry 7 4 5 7 2" xfId="38882"/>
    <cellStyle name="DataEntry 7 4 5 8" xfId="10556"/>
    <cellStyle name="DataEntry 7 4 5 8 2" xfId="38883"/>
    <cellStyle name="DataEntry 7 4 5 9" xfId="10557"/>
    <cellStyle name="DataEntry 7 4 5 9 2" xfId="38884"/>
    <cellStyle name="DataEntry 7 4 6" xfId="10558"/>
    <cellStyle name="DataEntry 7 4 6 2" xfId="38885"/>
    <cellStyle name="DataEntry 7 4 7" xfId="10559"/>
    <cellStyle name="DataEntry 7 4 7 2" xfId="38886"/>
    <cellStyle name="DataEntry 7 4 8" xfId="10560"/>
    <cellStyle name="DataEntry 7 4 8 2" xfId="38887"/>
    <cellStyle name="DataEntry 7 4 9" xfId="10561"/>
    <cellStyle name="DataEntry 7 4 9 2" xfId="38888"/>
    <cellStyle name="DataEntry 7 5" xfId="10562"/>
    <cellStyle name="DataEntry 7 5 10" xfId="10563"/>
    <cellStyle name="DataEntry 7 5 10 2" xfId="38890"/>
    <cellStyle name="DataEntry 7 5 11" xfId="10564"/>
    <cellStyle name="DataEntry 7 5 11 2" xfId="38891"/>
    <cellStyle name="DataEntry 7 5 12" xfId="10565"/>
    <cellStyle name="DataEntry 7 5 12 2" xfId="38892"/>
    <cellStyle name="DataEntry 7 5 13" xfId="10566"/>
    <cellStyle name="DataEntry 7 5 13 2" xfId="38893"/>
    <cellStyle name="DataEntry 7 5 14" xfId="10567"/>
    <cellStyle name="DataEntry 7 5 14 2" xfId="38894"/>
    <cellStyle name="DataEntry 7 5 15" xfId="38889"/>
    <cellStyle name="DataEntry 7 5 2" xfId="10568"/>
    <cellStyle name="DataEntry 7 5 2 10" xfId="10569"/>
    <cellStyle name="DataEntry 7 5 2 10 2" xfId="38896"/>
    <cellStyle name="DataEntry 7 5 2 11" xfId="38895"/>
    <cellStyle name="DataEntry 7 5 2 2" xfId="10570"/>
    <cellStyle name="DataEntry 7 5 2 2 10" xfId="10571"/>
    <cellStyle name="DataEntry 7 5 2 2 10 2" xfId="38898"/>
    <cellStyle name="DataEntry 7 5 2 2 11" xfId="38897"/>
    <cellStyle name="DataEntry 7 5 2 2 2" xfId="10572"/>
    <cellStyle name="DataEntry 7 5 2 2 2 2" xfId="38899"/>
    <cellStyle name="DataEntry 7 5 2 2 3" xfId="10573"/>
    <cellStyle name="DataEntry 7 5 2 2 3 2" xfId="38900"/>
    <cellStyle name="DataEntry 7 5 2 2 4" xfId="10574"/>
    <cellStyle name="DataEntry 7 5 2 2 4 2" xfId="38901"/>
    <cellStyle name="DataEntry 7 5 2 2 5" xfId="10575"/>
    <cellStyle name="DataEntry 7 5 2 2 5 2" xfId="38902"/>
    <cellStyle name="DataEntry 7 5 2 2 6" xfId="10576"/>
    <cellStyle name="DataEntry 7 5 2 2 6 2" xfId="38903"/>
    <cellStyle name="DataEntry 7 5 2 2 7" xfId="10577"/>
    <cellStyle name="DataEntry 7 5 2 2 7 2" xfId="38904"/>
    <cellStyle name="DataEntry 7 5 2 2 8" xfId="10578"/>
    <cellStyle name="DataEntry 7 5 2 2 8 2" xfId="38905"/>
    <cellStyle name="DataEntry 7 5 2 2 9" xfId="10579"/>
    <cellStyle name="DataEntry 7 5 2 2 9 2" xfId="38906"/>
    <cellStyle name="DataEntry 7 5 2 3" xfId="10580"/>
    <cellStyle name="DataEntry 7 5 2 3 10" xfId="10581"/>
    <cellStyle name="DataEntry 7 5 2 3 10 2" xfId="38908"/>
    <cellStyle name="DataEntry 7 5 2 3 11" xfId="38907"/>
    <cellStyle name="DataEntry 7 5 2 3 2" xfId="10582"/>
    <cellStyle name="DataEntry 7 5 2 3 2 2" xfId="38909"/>
    <cellStyle name="DataEntry 7 5 2 3 3" xfId="10583"/>
    <cellStyle name="DataEntry 7 5 2 3 3 2" xfId="38910"/>
    <cellStyle name="DataEntry 7 5 2 3 4" xfId="10584"/>
    <cellStyle name="DataEntry 7 5 2 3 4 2" xfId="38911"/>
    <cellStyle name="DataEntry 7 5 2 3 5" xfId="10585"/>
    <cellStyle name="DataEntry 7 5 2 3 5 2" xfId="38912"/>
    <cellStyle name="DataEntry 7 5 2 3 6" xfId="10586"/>
    <cellStyle name="DataEntry 7 5 2 3 6 2" xfId="38913"/>
    <cellStyle name="DataEntry 7 5 2 3 7" xfId="10587"/>
    <cellStyle name="DataEntry 7 5 2 3 7 2" xfId="38914"/>
    <cellStyle name="DataEntry 7 5 2 3 8" xfId="10588"/>
    <cellStyle name="DataEntry 7 5 2 3 8 2" xfId="38915"/>
    <cellStyle name="DataEntry 7 5 2 3 9" xfId="10589"/>
    <cellStyle name="DataEntry 7 5 2 3 9 2" xfId="38916"/>
    <cellStyle name="DataEntry 7 5 2 4" xfId="10590"/>
    <cellStyle name="DataEntry 7 5 2 4 2" xfId="38917"/>
    <cellStyle name="DataEntry 7 5 2 5" xfId="10591"/>
    <cellStyle name="DataEntry 7 5 2 5 2" xfId="38918"/>
    <cellStyle name="DataEntry 7 5 2 6" xfId="10592"/>
    <cellStyle name="DataEntry 7 5 2 6 2" xfId="38919"/>
    <cellStyle name="DataEntry 7 5 2 7" xfId="10593"/>
    <cellStyle name="DataEntry 7 5 2 7 2" xfId="38920"/>
    <cellStyle name="DataEntry 7 5 2 8" xfId="10594"/>
    <cellStyle name="DataEntry 7 5 2 8 2" xfId="38921"/>
    <cellStyle name="DataEntry 7 5 2 9" xfId="10595"/>
    <cellStyle name="DataEntry 7 5 2 9 2" xfId="38922"/>
    <cellStyle name="DataEntry 7 5 3" xfId="10596"/>
    <cellStyle name="DataEntry 7 5 3 10" xfId="10597"/>
    <cellStyle name="DataEntry 7 5 3 10 2" xfId="38924"/>
    <cellStyle name="DataEntry 7 5 3 11" xfId="38923"/>
    <cellStyle name="DataEntry 7 5 3 2" xfId="10598"/>
    <cellStyle name="DataEntry 7 5 3 2 10" xfId="10599"/>
    <cellStyle name="DataEntry 7 5 3 2 10 2" xfId="38926"/>
    <cellStyle name="DataEntry 7 5 3 2 11" xfId="38925"/>
    <cellStyle name="DataEntry 7 5 3 2 2" xfId="10600"/>
    <cellStyle name="DataEntry 7 5 3 2 2 2" xfId="38927"/>
    <cellStyle name="DataEntry 7 5 3 2 3" xfId="10601"/>
    <cellStyle name="DataEntry 7 5 3 2 3 2" xfId="38928"/>
    <cellStyle name="DataEntry 7 5 3 2 4" xfId="10602"/>
    <cellStyle name="DataEntry 7 5 3 2 4 2" xfId="38929"/>
    <cellStyle name="DataEntry 7 5 3 2 5" xfId="10603"/>
    <cellStyle name="DataEntry 7 5 3 2 5 2" xfId="38930"/>
    <cellStyle name="DataEntry 7 5 3 2 6" xfId="10604"/>
    <cellStyle name="DataEntry 7 5 3 2 6 2" xfId="38931"/>
    <cellStyle name="DataEntry 7 5 3 2 7" xfId="10605"/>
    <cellStyle name="DataEntry 7 5 3 2 7 2" xfId="38932"/>
    <cellStyle name="DataEntry 7 5 3 2 8" xfId="10606"/>
    <cellStyle name="DataEntry 7 5 3 2 8 2" xfId="38933"/>
    <cellStyle name="DataEntry 7 5 3 2 9" xfId="10607"/>
    <cellStyle name="DataEntry 7 5 3 2 9 2" xfId="38934"/>
    <cellStyle name="DataEntry 7 5 3 3" xfId="10608"/>
    <cellStyle name="DataEntry 7 5 3 3 10" xfId="10609"/>
    <cellStyle name="DataEntry 7 5 3 3 10 2" xfId="38936"/>
    <cellStyle name="DataEntry 7 5 3 3 11" xfId="38935"/>
    <cellStyle name="DataEntry 7 5 3 3 2" xfId="10610"/>
    <cellStyle name="DataEntry 7 5 3 3 2 2" xfId="38937"/>
    <cellStyle name="DataEntry 7 5 3 3 3" xfId="10611"/>
    <cellStyle name="DataEntry 7 5 3 3 3 2" xfId="38938"/>
    <cellStyle name="DataEntry 7 5 3 3 4" xfId="10612"/>
    <cellStyle name="DataEntry 7 5 3 3 4 2" xfId="38939"/>
    <cellStyle name="DataEntry 7 5 3 3 5" xfId="10613"/>
    <cellStyle name="DataEntry 7 5 3 3 5 2" xfId="38940"/>
    <cellStyle name="DataEntry 7 5 3 3 6" xfId="10614"/>
    <cellStyle name="DataEntry 7 5 3 3 6 2" xfId="38941"/>
    <cellStyle name="DataEntry 7 5 3 3 7" xfId="10615"/>
    <cellStyle name="DataEntry 7 5 3 3 7 2" xfId="38942"/>
    <cellStyle name="DataEntry 7 5 3 3 8" xfId="10616"/>
    <cellStyle name="DataEntry 7 5 3 3 8 2" xfId="38943"/>
    <cellStyle name="DataEntry 7 5 3 3 9" xfId="10617"/>
    <cellStyle name="DataEntry 7 5 3 3 9 2" xfId="38944"/>
    <cellStyle name="DataEntry 7 5 3 4" xfId="10618"/>
    <cellStyle name="DataEntry 7 5 3 4 2" xfId="38945"/>
    <cellStyle name="DataEntry 7 5 3 5" xfId="10619"/>
    <cellStyle name="DataEntry 7 5 3 5 2" xfId="38946"/>
    <cellStyle name="DataEntry 7 5 3 6" xfId="10620"/>
    <cellStyle name="DataEntry 7 5 3 6 2" xfId="38947"/>
    <cellStyle name="DataEntry 7 5 3 7" xfId="10621"/>
    <cellStyle name="DataEntry 7 5 3 7 2" xfId="38948"/>
    <cellStyle name="DataEntry 7 5 3 8" xfId="10622"/>
    <cellStyle name="DataEntry 7 5 3 8 2" xfId="38949"/>
    <cellStyle name="DataEntry 7 5 3 9" xfId="10623"/>
    <cellStyle name="DataEntry 7 5 3 9 2" xfId="38950"/>
    <cellStyle name="DataEntry 7 5 4" xfId="10624"/>
    <cellStyle name="DataEntry 7 5 4 10" xfId="10625"/>
    <cellStyle name="DataEntry 7 5 4 10 2" xfId="38952"/>
    <cellStyle name="DataEntry 7 5 4 11" xfId="38951"/>
    <cellStyle name="DataEntry 7 5 4 2" xfId="10626"/>
    <cellStyle name="DataEntry 7 5 4 2 2" xfId="38953"/>
    <cellStyle name="DataEntry 7 5 4 3" xfId="10627"/>
    <cellStyle name="DataEntry 7 5 4 3 2" xfId="38954"/>
    <cellStyle name="DataEntry 7 5 4 4" xfId="10628"/>
    <cellStyle name="DataEntry 7 5 4 4 2" xfId="38955"/>
    <cellStyle name="DataEntry 7 5 4 5" xfId="10629"/>
    <cellStyle name="DataEntry 7 5 4 5 2" xfId="38956"/>
    <cellStyle name="DataEntry 7 5 4 6" xfId="10630"/>
    <cellStyle name="DataEntry 7 5 4 6 2" xfId="38957"/>
    <cellStyle name="DataEntry 7 5 4 7" xfId="10631"/>
    <cellStyle name="DataEntry 7 5 4 7 2" xfId="38958"/>
    <cellStyle name="DataEntry 7 5 4 8" xfId="10632"/>
    <cellStyle name="DataEntry 7 5 4 8 2" xfId="38959"/>
    <cellStyle name="DataEntry 7 5 4 9" xfId="10633"/>
    <cellStyle name="DataEntry 7 5 4 9 2" xfId="38960"/>
    <cellStyle name="DataEntry 7 5 5" xfId="10634"/>
    <cellStyle name="DataEntry 7 5 5 10" xfId="10635"/>
    <cellStyle name="DataEntry 7 5 5 10 2" xfId="38962"/>
    <cellStyle name="DataEntry 7 5 5 11" xfId="38961"/>
    <cellStyle name="DataEntry 7 5 5 2" xfId="10636"/>
    <cellStyle name="DataEntry 7 5 5 2 2" xfId="38963"/>
    <cellStyle name="DataEntry 7 5 5 3" xfId="10637"/>
    <cellStyle name="DataEntry 7 5 5 3 2" xfId="38964"/>
    <cellStyle name="DataEntry 7 5 5 4" xfId="10638"/>
    <cellStyle name="DataEntry 7 5 5 4 2" xfId="38965"/>
    <cellStyle name="DataEntry 7 5 5 5" xfId="10639"/>
    <cellStyle name="DataEntry 7 5 5 5 2" xfId="38966"/>
    <cellStyle name="DataEntry 7 5 5 6" xfId="10640"/>
    <cellStyle name="DataEntry 7 5 5 6 2" xfId="38967"/>
    <cellStyle name="DataEntry 7 5 5 7" xfId="10641"/>
    <cellStyle name="DataEntry 7 5 5 7 2" xfId="38968"/>
    <cellStyle name="DataEntry 7 5 5 8" xfId="10642"/>
    <cellStyle name="DataEntry 7 5 5 8 2" xfId="38969"/>
    <cellStyle name="DataEntry 7 5 5 9" xfId="10643"/>
    <cellStyle name="DataEntry 7 5 5 9 2" xfId="38970"/>
    <cellStyle name="DataEntry 7 5 6" xfId="10644"/>
    <cellStyle name="DataEntry 7 5 6 2" xfId="38971"/>
    <cellStyle name="DataEntry 7 5 7" xfId="10645"/>
    <cellStyle name="DataEntry 7 5 7 2" xfId="38972"/>
    <cellStyle name="DataEntry 7 5 8" xfId="10646"/>
    <cellStyle name="DataEntry 7 5 8 2" xfId="38973"/>
    <cellStyle name="DataEntry 7 5 9" xfId="10647"/>
    <cellStyle name="DataEntry 7 5 9 2" xfId="38974"/>
    <cellStyle name="DataEntry 7 6" xfId="10648"/>
    <cellStyle name="DataEntry 7 6 10" xfId="10649"/>
    <cellStyle name="DataEntry 7 6 10 2" xfId="38976"/>
    <cellStyle name="DataEntry 7 6 11" xfId="10650"/>
    <cellStyle name="DataEntry 7 6 11 2" xfId="38977"/>
    <cellStyle name="DataEntry 7 6 12" xfId="10651"/>
    <cellStyle name="DataEntry 7 6 12 2" xfId="38978"/>
    <cellStyle name="DataEntry 7 6 13" xfId="10652"/>
    <cellStyle name="DataEntry 7 6 13 2" xfId="38979"/>
    <cellStyle name="DataEntry 7 6 14" xfId="10653"/>
    <cellStyle name="DataEntry 7 6 14 2" xfId="38980"/>
    <cellStyle name="DataEntry 7 6 15" xfId="38975"/>
    <cellStyle name="DataEntry 7 6 2" xfId="10654"/>
    <cellStyle name="DataEntry 7 6 2 10" xfId="10655"/>
    <cellStyle name="DataEntry 7 6 2 10 2" xfId="38982"/>
    <cellStyle name="DataEntry 7 6 2 11" xfId="38981"/>
    <cellStyle name="DataEntry 7 6 2 2" xfId="10656"/>
    <cellStyle name="DataEntry 7 6 2 2 10" xfId="10657"/>
    <cellStyle name="DataEntry 7 6 2 2 10 2" xfId="38984"/>
    <cellStyle name="DataEntry 7 6 2 2 11" xfId="38983"/>
    <cellStyle name="DataEntry 7 6 2 2 2" xfId="10658"/>
    <cellStyle name="DataEntry 7 6 2 2 2 2" xfId="38985"/>
    <cellStyle name="DataEntry 7 6 2 2 3" xfId="10659"/>
    <cellStyle name="DataEntry 7 6 2 2 3 2" xfId="38986"/>
    <cellStyle name="DataEntry 7 6 2 2 4" xfId="10660"/>
    <cellStyle name="DataEntry 7 6 2 2 4 2" xfId="38987"/>
    <cellStyle name="DataEntry 7 6 2 2 5" xfId="10661"/>
    <cellStyle name="DataEntry 7 6 2 2 5 2" xfId="38988"/>
    <cellStyle name="DataEntry 7 6 2 2 6" xfId="10662"/>
    <cellStyle name="DataEntry 7 6 2 2 6 2" xfId="38989"/>
    <cellStyle name="DataEntry 7 6 2 2 7" xfId="10663"/>
    <cellStyle name="DataEntry 7 6 2 2 7 2" xfId="38990"/>
    <cellStyle name="DataEntry 7 6 2 2 8" xfId="10664"/>
    <cellStyle name="DataEntry 7 6 2 2 8 2" xfId="38991"/>
    <cellStyle name="DataEntry 7 6 2 2 9" xfId="10665"/>
    <cellStyle name="DataEntry 7 6 2 2 9 2" xfId="38992"/>
    <cellStyle name="DataEntry 7 6 2 3" xfId="10666"/>
    <cellStyle name="DataEntry 7 6 2 3 10" xfId="10667"/>
    <cellStyle name="DataEntry 7 6 2 3 10 2" xfId="38994"/>
    <cellStyle name="DataEntry 7 6 2 3 11" xfId="38993"/>
    <cellStyle name="DataEntry 7 6 2 3 2" xfId="10668"/>
    <cellStyle name="DataEntry 7 6 2 3 2 2" xfId="38995"/>
    <cellStyle name="DataEntry 7 6 2 3 3" xfId="10669"/>
    <cellStyle name="DataEntry 7 6 2 3 3 2" xfId="38996"/>
    <cellStyle name="DataEntry 7 6 2 3 4" xfId="10670"/>
    <cellStyle name="DataEntry 7 6 2 3 4 2" xfId="38997"/>
    <cellStyle name="DataEntry 7 6 2 3 5" xfId="10671"/>
    <cellStyle name="DataEntry 7 6 2 3 5 2" xfId="38998"/>
    <cellStyle name="DataEntry 7 6 2 3 6" xfId="10672"/>
    <cellStyle name="DataEntry 7 6 2 3 6 2" xfId="38999"/>
    <cellStyle name="DataEntry 7 6 2 3 7" xfId="10673"/>
    <cellStyle name="DataEntry 7 6 2 3 7 2" xfId="39000"/>
    <cellStyle name="DataEntry 7 6 2 3 8" xfId="10674"/>
    <cellStyle name="DataEntry 7 6 2 3 8 2" xfId="39001"/>
    <cellStyle name="DataEntry 7 6 2 3 9" xfId="10675"/>
    <cellStyle name="DataEntry 7 6 2 3 9 2" xfId="39002"/>
    <cellStyle name="DataEntry 7 6 2 4" xfId="10676"/>
    <cellStyle name="DataEntry 7 6 2 4 2" xfId="39003"/>
    <cellStyle name="DataEntry 7 6 2 5" xfId="10677"/>
    <cellStyle name="DataEntry 7 6 2 5 2" xfId="39004"/>
    <cellStyle name="DataEntry 7 6 2 6" xfId="10678"/>
    <cellStyle name="DataEntry 7 6 2 6 2" xfId="39005"/>
    <cellStyle name="DataEntry 7 6 2 7" xfId="10679"/>
    <cellStyle name="DataEntry 7 6 2 7 2" xfId="39006"/>
    <cellStyle name="DataEntry 7 6 2 8" xfId="10680"/>
    <cellStyle name="DataEntry 7 6 2 8 2" xfId="39007"/>
    <cellStyle name="DataEntry 7 6 2 9" xfId="10681"/>
    <cellStyle name="DataEntry 7 6 2 9 2" xfId="39008"/>
    <cellStyle name="DataEntry 7 6 3" xfId="10682"/>
    <cellStyle name="DataEntry 7 6 3 10" xfId="10683"/>
    <cellStyle name="DataEntry 7 6 3 10 2" xfId="39010"/>
    <cellStyle name="DataEntry 7 6 3 11" xfId="39009"/>
    <cellStyle name="DataEntry 7 6 3 2" xfId="10684"/>
    <cellStyle name="DataEntry 7 6 3 2 10" xfId="10685"/>
    <cellStyle name="DataEntry 7 6 3 2 10 2" xfId="39012"/>
    <cellStyle name="DataEntry 7 6 3 2 11" xfId="39011"/>
    <cellStyle name="DataEntry 7 6 3 2 2" xfId="10686"/>
    <cellStyle name="DataEntry 7 6 3 2 2 2" xfId="39013"/>
    <cellStyle name="DataEntry 7 6 3 2 3" xfId="10687"/>
    <cellStyle name="DataEntry 7 6 3 2 3 2" xfId="39014"/>
    <cellStyle name="DataEntry 7 6 3 2 4" xfId="10688"/>
    <cellStyle name="DataEntry 7 6 3 2 4 2" xfId="39015"/>
    <cellStyle name="DataEntry 7 6 3 2 5" xfId="10689"/>
    <cellStyle name="DataEntry 7 6 3 2 5 2" xfId="39016"/>
    <cellStyle name="DataEntry 7 6 3 2 6" xfId="10690"/>
    <cellStyle name="DataEntry 7 6 3 2 6 2" xfId="39017"/>
    <cellStyle name="DataEntry 7 6 3 2 7" xfId="10691"/>
    <cellStyle name="DataEntry 7 6 3 2 7 2" xfId="39018"/>
    <cellStyle name="DataEntry 7 6 3 2 8" xfId="10692"/>
    <cellStyle name="DataEntry 7 6 3 2 8 2" xfId="39019"/>
    <cellStyle name="DataEntry 7 6 3 2 9" xfId="10693"/>
    <cellStyle name="DataEntry 7 6 3 2 9 2" xfId="39020"/>
    <cellStyle name="DataEntry 7 6 3 3" xfId="10694"/>
    <cellStyle name="DataEntry 7 6 3 3 10" xfId="10695"/>
    <cellStyle name="DataEntry 7 6 3 3 10 2" xfId="39022"/>
    <cellStyle name="DataEntry 7 6 3 3 11" xfId="39021"/>
    <cellStyle name="DataEntry 7 6 3 3 2" xfId="10696"/>
    <cellStyle name="DataEntry 7 6 3 3 2 2" xfId="39023"/>
    <cellStyle name="DataEntry 7 6 3 3 3" xfId="10697"/>
    <cellStyle name="DataEntry 7 6 3 3 3 2" xfId="39024"/>
    <cellStyle name="DataEntry 7 6 3 3 4" xfId="10698"/>
    <cellStyle name="DataEntry 7 6 3 3 4 2" xfId="39025"/>
    <cellStyle name="DataEntry 7 6 3 3 5" xfId="10699"/>
    <cellStyle name="DataEntry 7 6 3 3 5 2" xfId="39026"/>
    <cellStyle name="DataEntry 7 6 3 3 6" xfId="10700"/>
    <cellStyle name="DataEntry 7 6 3 3 6 2" xfId="39027"/>
    <cellStyle name="DataEntry 7 6 3 3 7" xfId="10701"/>
    <cellStyle name="DataEntry 7 6 3 3 7 2" xfId="39028"/>
    <cellStyle name="DataEntry 7 6 3 3 8" xfId="10702"/>
    <cellStyle name="DataEntry 7 6 3 3 8 2" xfId="39029"/>
    <cellStyle name="DataEntry 7 6 3 3 9" xfId="10703"/>
    <cellStyle name="DataEntry 7 6 3 3 9 2" xfId="39030"/>
    <cellStyle name="DataEntry 7 6 3 4" xfId="10704"/>
    <cellStyle name="DataEntry 7 6 3 4 2" xfId="39031"/>
    <cellStyle name="DataEntry 7 6 3 5" xfId="10705"/>
    <cellStyle name="DataEntry 7 6 3 5 2" xfId="39032"/>
    <cellStyle name="DataEntry 7 6 3 6" xfId="10706"/>
    <cellStyle name="DataEntry 7 6 3 6 2" xfId="39033"/>
    <cellStyle name="DataEntry 7 6 3 7" xfId="10707"/>
    <cellStyle name="DataEntry 7 6 3 7 2" xfId="39034"/>
    <cellStyle name="DataEntry 7 6 3 8" xfId="10708"/>
    <cellStyle name="DataEntry 7 6 3 8 2" xfId="39035"/>
    <cellStyle name="DataEntry 7 6 3 9" xfId="10709"/>
    <cellStyle name="DataEntry 7 6 3 9 2" xfId="39036"/>
    <cellStyle name="DataEntry 7 6 4" xfId="10710"/>
    <cellStyle name="DataEntry 7 6 4 10" xfId="10711"/>
    <cellStyle name="DataEntry 7 6 4 10 2" xfId="39038"/>
    <cellStyle name="DataEntry 7 6 4 11" xfId="39037"/>
    <cellStyle name="DataEntry 7 6 4 2" xfId="10712"/>
    <cellStyle name="DataEntry 7 6 4 2 2" xfId="39039"/>
    <cellStyle name="DataEntry 7 6 4 3" xfId="10713"/>
    <cellStyle name="DataEntry 7 6 4 3 2" xfId="39040"/>
    <cellStyle name="DataEntry 7 6 4 4" xfId="10714"/>
    <cellStyle name="DataEntry 7 6 4 4 2" xfId="39041"/>
    <cellStyle name="DataEntry 7 6 4 5" xfId="10715"/>
    <cellStyle name="DataEntry 7 6 4 5 2" xfId="39042"/>
    <cellStyle name="DataEntry 7 6 4 6" xfId="10716"/>
    <cellStyle name="DataEntry 7 6 4 6 2" xfId="39043"/>
    <cellStyle name="DataEntry 7 6 4 7" xfId="10717"/>
    <cellStyle name="DataEntry 7 6 4 7 2" xfId="39044"/>
    <cellStyle name="DataEntry 7 6 4 8" xfId="10718"/>
    <cellStyle name="DataEntry 7 6 4 8 2" xfId="39045"/>
    <cellStyle name="DataEntry 7 6 4 9" xfId="10719"/>
    <cellStyle name="DataEntry 7 6 4 9 2" xfId="39046"/>
    <cellStyle name="DataEntry 7 6 5" xfId="10720"/>
    <cellStyle name="DataEntry 7 6 5 10" xfId="10721"/>
    <cellStyle name="DataEntry 7 6 5 10 2" xfId="39048"/>
    <cellStyle name="DataEntry 7 6 5 11" xfId="39047"/>
    <cellStyle name="DataEntry 7 6 5 2" xfId="10722"/>
    <cellStyle name="DataEntry 7 6 5 2 2" xfId="39049"/>
    <cellStyle name="DataEntry 7 6 5 3" xfId="10723"/>
    <cellStyle name="DataEntry 7 6 5 3 2" xfId="39050"/>
    <cellStyle name="DataEntry 7 6 5 4" xfId="10724"/>
    <cellStyle name="DataEntry 7 6 5 4 2" xfId="39051"/>
    <cellStyle name="DataEntry 7 6 5 5" xfId="10725"/>
    <cellStyle name="DataEntry 7 6 5 5 2" xfId="39052"/>
    <cellStyle name="DataEntry 7 6 5 6" xfId="10726"/>
    <cellStyle name="DataEntry 7 6 5 6 2" xfId="39053"/>
    <cellStyle name="DataEntry 7 6 5 7" xfId="10727"/>
    <cellStyle name="DataEntry 7 6 5 7 2" xfId="39054"/>
    <cellStyle name="DataEntry 7 6 5 8" xfId="10728"/>
    <cellStyle name="DataEntry 7 6 5 8 2" xfId="39055"/>
    <cellStyle name="DataEntry 7 6 5 9" xfId="10729"/>
    <cellStyle name="DataEntry 7 6 5 9 2" xfId="39056"/>
    <cellStyle name="DataEntry 7 6 6" xfId="10730"/>
    <cellStyle name="DataEntry 7 6 6 2" xfId="39057"/>
    <cellStyle name="DataEntry 7 6 7" xfId="10731"/>
    <cellStyle name="DataEntry 7 6 7 2" xfId="39058"/>
    <cellStyle name="DataEntry 7 6 8" xfId="10732"/>
    <cellStyle name="DataEntry 7 6 8 2" xfId="39059"/>
    <cellStyle name="DataEntry 7 6 9" xfId="10733"/>
    <cellStyle name="DataEntry 7 6 9 2" xfId="39060"/>
    <cellStyle name="DataEntry 7 7" xfId="10734"/>
    <cellStyle name="DataEntry 7 7 10" xfId="10735"/>
    <cellStyle name="DataEntry 7 7 10 2" xfId="39062"/>
    <cellStyle name="DataEntry 7 7 11" xfId="39061"/>
    <cellStyle name="DataEntry 7 7 2" xfId="10736"/>
    <cellStyle name="DataEntry 7 7 2 10" xfId="10737"/>
    <cellStyle name="DataEntry 7 7 2 10 2" xfId="39064"/>
    <cellStyle name="DataEntry 7 7 2 11" xfId="39063"/>
    <cellStyle name="DataEntry 7 7 2 2" xfId="10738"/>
    <cellStyle name="DataEntry 7 7 2 2 2" xfId="39065"/>
    <cellStyle name="DataEntry 7 7 2 3" xfId="10739"/>
    <cellStyle name="DataEntry 7 7 2 3 2" xfId="39066"/>
    <cellStyle name="DataEntry 7 7 2 4" xfId="10740"/>
    <cellStyle name="DataEntry 7 7 2 4 2" xfId="39067"/>
    <cellStyle name="DataEntry 7 7 2 5" xfId="10741"/>
    <cellStyle name="DataEntry 7 7 2 5 2" xfId="39068"/>
    <cellStyle name="DataEntry 7 7 2 6" xfId="10742"/>
    <cellStyle name="DataEntry 7 7 2 6 2" xfId="39069"/>
    <cellStyle name="DataEntry 7 7 2 7" xfId="10743"/>
    <cellStyle name="DataEntry 7 7 2 7 2" xfId="39070"/>
    <cellStyle name="DataEntry 7 7 2 8" xfId="10744"/>
    <cellStyle name="DataEntry 7 7 2 8 2" xfId="39071"/>
    <cellStyle name="DataEntry 7 7 2 9" xfId="10745"/>
    <cellStyle name="DataEntry 7 7 2 9 2" xfId="39072"/>
    <cellStyle name="DataEntry 7 7 3" xfId="10746"/>
    <cellStyle name="DataEntry 7 7 3 10" xfId="10747"/>
    <cellStyle name="DataEntry 7 7 3 10 2" xfId="39074"/>
    <cellStyle name="DataEntry 7 7 3 11" xfId="39073"/>
    <cellStyle name="DataEntry 7 7 3 2" xfId="10748"/>
    <cellStyle name="DataEntry 7 7 3 2 2" xfId="39075"/>
    <cellStyle name="DataEntry 7 7 3 3" xfId="10749"/>
    <cellStyle name="DataEntry 7 7 3 3 2" xfId="39076"/>
    <cellStyle name="DataEntry 7 7 3 4" xfId="10750"/>
    <cellStyle name="DataEntry 7 7 3 4 2" xfId="39077"/>
    <cellStyle name="DataEntry 7 7 3 5" xfId="10751"/>
    <cellStyle name="DataEntry 7 7 3 5 2" xfId="39078"/>
    <cellStyle name="DataEntry 7 7 3 6" xfId="10752"/>
    <cellStyle name="DataEntry 7 7 3 6 2" xfId="39079"/>
    <cellStyle name="DataEntry 7 7 3 7" xfId="10753"/>
    <cellStyle name="DataEntry 7 7 3 7 2" xfId="39080"/>
    <cellStyle name="DataEntry 7 7 3 8" xfId="10754"/>
    <cellStyle name="DataEntry 7 7 3 8 2" xfId="39081"/>
    <cellStyle name="DataEntry 7 7 3 9" xfId="10755"/>
    <cellStyle name="DataEntry 7 7 3 9 2" xfId="39082"/>
    <cellStyle name="DataEntry 7 7 4" xfId="10756"/>
    <cellStyle name="DataEntry 7 7 4 2" xfId="39083"/>
    <cellStyle name="DataEntry 7 7 5" xfId="10757"/>
    <cellStyle name="DataEntry 7 7 5 2" xfId="39084"/>
    <cellStyle name="DataEntry 7 7 6" xfId="10758"/>
    <cellStyle name="DataEntry 7 7 6 2" xfId="39085"/>
    <cellStyle name="DataEntry 7 7 7" xfId="10759"/>
    <cellStyle name="DataEntry 7 7 7 2" xfId="39086"/>
    <cellStyle name="DataEntry 7 7 8" xfId="10760"/>
    <cellStyle name="DataEntry 7 7 8 2" xfId="39087"/>
    <cellStyle name="DataEntry 7 7 9" xfId="10761"/>
    <cellStyle name="DataEntry 7 7 9 2" xfId="39088"/>
    <cellStyle name="DataEntry 7 8" xfId="10762"/>
    <cellStyle name="DataEntry 7 8 10" xfId="10763"/>
    <cellStyle name="DataEntry 7 8 10 2" xfId="39090"/>
    <cellStyle name="DataEntry 7 8 11" xfId="39089"/>
    <cellStyle name="DataEntry 7 8 2" xfId="10764"/>
    <cellStyle name="DataEntry 7 8 2 10" xfId="10765"/>
    <cellStyle name="DataEntry 7 8 2 10 2" xfId="39092"/>
    <cellStyle name="DataEntry 7 8 2 11" xfId="39091"/>
    <cellStyle name="DataEntry 7 8 2 2" xfId="10766"/>
    <cellStyle name="DataEntry 7 8 2 2 2" xfId="39093"/>
    <cellStyle name="DataEntry 7 8 2 3" xfId="10767"/>
    <cellStyle name="DataEntry 7 8 2 3 2" xfId="39094"/>
    <cellStyle name="DataEntry 7 8 2 4" xfId="10768"/>
    <cellStyle name="DataEntry 7 8 2 4 2" xfId="39095"/>
    <cellStyle name="DataEntry 7 8 2 5" xfId="10769"/>
    <cellStyle name="DataEntry 7 8 2 5 2" xfId="39096"/>
    <cellStyle name="DataEntry 7 8 2 6" xfId="10770"/>
    <cellStyle name="DataEntry 7 8 2 6 2" xfId="39097"/>
    <cellStyle name="DataEntry 7 8 2 7" xfId="10771"/>
    <cellStyle name="DataEntry 7 8 2 7 2" xfId="39098"/>
    <cellStyle name="DataEntry 7 8 2 8" xfId="10772"/>
    <cellStyle name="DataEntry 7 8 2 8 2" xfId="39099"/>
    <cellStyle name="DataEntry 7 8 2 9" xfId="10773"/>
    <cellStyle name="DataEntry 7 8 2 9 2" xfId="39100"/>
    <cellStyle name="DataEntry 7 8 3" xfId="10774"/>
    <cellStyle name="DataEntry 7 8 3 10" xfId="10775"/>
    <cellStyle name="DataEntry 7 8 3 10 2" xfId="39102"/>
    <cellStyle name="DataEntry 7 8 3 11" xfId="39101"/>
    <cellStyle name="DataEntry 7 8 3 2" xfId="10776"/>
    <cellStyle name="DataEntry 7 8 3 2 2" xfId="39103"/>
    <cellStyle name="DataEntry 7 8 3 3" xfId="10777"/>
    <cellStyle name="DataEntry 7 8 3 3 2" xfId="39104"/>
    <cellStyle name="DataEntry 7 8 3 4" xfId="10778"/>
    <cellStyle name="DataEntry 7 8 3 4 2" xfId="39105"/>
    <cellStyle name="DataEntry 7 8 3 5" xfId="10779"/>
    <cellStyle name="DataEntry 7 8 3 5 2" xfId="39106"/>
    <cellStyle name="DataEntry 7 8 3 6" xfId="10780"/>
    <cellStyle name="DataEntry 7 8 3 6 2" xfId="39107"/>
    <cellStyle name="DataEntry 7 8 3 7" xfId="10781"/>
    <cellStyle name="DataEntry 7 8 3 7 2" xfId="39108"/>
    <cellStyle name="DataEntry 7 8 3 8" xfId="10782"/>
    <cellStyle name="DataEntry 7 8 3 8 2" xfId="39109"/>
    <cellStyle name="DataEntry 7 8 3 9" xfId="10783"/>
    <cellStyle name="DataEntry 7 8 3 9 2" xfId="39110"/>
    <cellStyle name="DataEntry 7 8 4" xfId="10784"/>
    <cellStyle name="DataEntry 7 8 4 2" xfId="39111"/>
    <cellStyle name="DataEntry 7 8 5" xfId="10785"/>
    <cellStyle name="DataEntry 7 8 5 2" xfId="39112"/>
    <cellStyle name="DataEntry 7 8 6" xfId="10786"/>
    <cellStyle name="DataEntry 7 8 6 2" xfId="39113"/>
    <cellStyle name="DataEntry 7 8 7" xfId="10787"/>
    <cellStyle name="DataEntry 7 8 7 2" xfId="39114"/>
    <cellStyle name="DataEntry 7 8 8" xfId="10788"/>
    <cellStyle name="DataEntry 7 8 8 2" xfId="39115"/>
    <cellStyle name="DataEntry 7 8 9" xfId="10789"/>
    <cellStyle name="DataEntry 7 8 9 2" xfId="39116"/>
    <cellStyle name="DataEntry 7 9" xfId="10790"/>
    <cellStyle name="DataEntry 7 9 10" xfId="10791"/>
    <cellStyle name="DataEntry 7 9 10 2" xfId="39118"/>
    <cellStyle name="DataEntry 7 9 11" xfId="39117"/>
    <cellStyle name="DataEntry 7 9 2" xfId="10792"/>
    <cellStyle name="DataEntry 7 9 2 2" xfId="39119"/>
    <cellStyle name="DataEntry 7 9 3" xfId="10793"/>
    <cellStyle name="DataEntry 7 9 3 2" xfId="39120"/>
    <cellStyle name="DataEntry 7 9 4" xfId="10794"/>
    <cellStyle name="DataEntry 7 9 4 2" xfId="39121"/>
    <cellStyle name="DataEntry 7 9 5" xfId="10795"/>
    <cellStyle name="DataEntry 7 9 5 2" xfId="39122"/>
    <cellStyle name="DataEntry 7 9 6" xfId="10796"/>
    <cellStyle name="DataEntry 7 9 6 2" xfId="39123"/>
    <cellStyle name="DataEntry 7 9 7" xfId="10797"/>
    <cellStyle name="DataEntry 7 9 7 2" xfId="39124"/>
    <cellStyle name="DataEntry 7 9 8" xfId="10798"/>
    <cellStyle name="DataEntry 7 9 8 2" xfId="39125"/>
    <cellStyle name="DataEntry 7 9 9" xfId="10799"/>
    <cellStyle name="DataEntry 7 9 9 2" xfId="39126"/>
    <cellStyle name="DataEntry 8" xfId="477"/>
    <cellStyle name="DataEntry 8 10" xfId="10800"/>
    <cellStyle name="DataEntry 8 10 2" xfId="39127"/>
    <cellStyle name="DataEntry 8 11" xfId="10801"/>
    <cellStyle name="DataEntry 8 11 2" xfId="39128"/>
    <cellStyle name="DataEntry 8 12" xfId="10802"/>
    <cellStyle name="DataEntry 8 12 2" xfId="39129"/>
    <cellStyle name="DataEntry 8 13" xfId="10803"/>
    <cellStyle name="DataEntry 8 13 2" xfId="39130"/>
    <cellStyle name="DataEntry 8 14" xfId="10804"/>
    <cellStyle name="DataEntry 8 14 2" xfId="39131"/>
    <cellStyle name="DataEntry 8 15" xfId="10805"/>
    <cellStyle name="DataEntry 8 15 2" xfId="39132"/>
    <cellStyle name="DataEntry 8 16" xfId="10806"/>
    <cellStyle name="DataEntry 8 16 2" xfId="39133"/>
    <cellStyle name="DataEntry 8 17" xfId="10807"/>
    <cellStyle name="DataEntry 8 17 2" xfId="39134"/>
    <cellStyle name="DataEntry 8 18" xfId="10808"/>
    <cellStyle name="DataEntry 8 18 2" xfId="39135"/>
    <cellStyle name="DataEntry 8 19" xfId="28817"/>
    <cellStyle name="DataEntry 8 2" xfId="765"/>
    <cellStyle name="DataEntry 8 2 10" xfId="10809"/>
    <cellStyle name="DataEntry 8 2 10 2" xfId="39136"/>
    <cellStyle name="DataEntry 8 2 11" xfId="10810"/>
    <cellStyle name="DataEntry 8 2 11 2" xfId="39137"/>
    <cellStyle name="DataEntry 8 2 12" xfId="10811"/>
    <cellStyle name="DataEntry 8 2 12 2" xfId="39138"/>
    <cellStyle name="DataEntry 8 2 13" xfId="10812"/>
    <cellStyle name="DataEntry 8 2 13 2" xfId="39139"/>
    <cellStyle name="DataEntry 8 2 14" xfId="10813"/>
    <cellStyle name="DataEntry 8 2 14 2" xfId="39140"/>
    <cellStyle name="DataEntry 8 2 15" xfId="29096"/>
    <cellStyle name="DataEntry 8 2 2" xfId="10814"/>
    <cellStyle name="DataEntry 8 2 2 10" xfId="10815"/>
    <cellStyle name="DataEntry 8 2 2 10 2" xfId="39142"/>
    <cellStyle name="DataEntry 8 2 2 11" xfId="39141"/>
    <cellStyle name="DataEntry 8 2 2 2" xfId="10816"/>
    <cellStyle name="DataEntry 8 2 2 2 10" xfId="10817"/>
    <cellStyle name="DataEntry 8 2 2 2 10 2" xfId="39144"/>
    <cellStyle name="DataEntry 8 2 2 2 11" xfId="39143"/>
    <cellStyle name="DataEntry 8 2 2 2 2" xfId="10818"/>
    <cellStyle name="DataEntry 8 2 2 2 2 2" xfId="39145"/>
    <cellStyle name="DataEntry 8 2 2 2 3" xfId="10819"/>
    <cellStyle name="DataEntry 8 2 2 2 3 2" xfId="39146"/>
    <cellStyle name="DataEntry 8 2 2 2 4" xfId="10820"/>
    <cellStyle name="DataEntry 8 2 2 2 4 2" xfId="39147"/>
    <cellStyle name="DataEntry 8 2 2 2 5" xfId="10821"/>
    <cellStyle name="DataEntry 8 2 2 2 5 2" xfId="39148"/>
    <cellStyle name="DataEntry 8 2 2 2 6" xfId="10822"/>
    <cellStyle name="DataEntry 8 2 2 2 6 2" xfId="39149"/>
    <cellStyle name="DataEntry 8 2 2 2 7" xfId="10823"/>
    <cellStyle name="DataEntry 8 2 2 2 7 2" xfId="39150"/>
    <cellStyle name="DataEntry 8 2 2 2 8" xfId="10824"/>
    <cellStyle name="DataEntry 8 2 2 2 8 2" xfId="39151"/>
    <cellStyle name="DataEntry 8 2 2 2 9" xfId="10825"/>
    <cellStyle name="DataEntry 8 2 2 2 9 2" xfId="39152"/>
    <cellStyle name="DataEntry 8 2 2 3" xfId="10826"/>
    <cellStyle name="DataEntry 8 2 2 3 10" xfId="10827"/>
    <cellStyle name="DataEntry 8 2 2 3 10 2" xfId="39154"/>
    <cellStyle name="DataEntry 8 2 2 3 11" xfId="39153"/>
    <cellStyle name="DataEntry 8 2 2 3 2" xfId="10828"/>
    <cellStyle name="DataEntry 8 2 2 3 2 2" xfId="39155"/>
    <cellStyle name="DataEntry 8 2 2 3 3" xfId="10829"/>
    <cellStyle name="DataEntry 8 2 2 3 3 2" xfId="39156"/>
    <cellStyle name="DataEntry 8 2 2 3 4" xfId="10830"/>
    <cellStyle name="DataEntry 8 2 2 3 4 2" xfId="39157"/>
    <cellStyle name="DataEntry 8 2 2 3 5" xfId="10831"/>
    <cellStyle name="DataEntry 8 2 2 3 5 2" xfId="39158"/>
    <cellStyle name="DataEntry 8 2 2 3 6" xfId="10832"/>
    <cellStyle name="DataEntry 8 2 2 3 6 2" xfId="39159"/>
    <cellStyle name="DataEntry 8 2 2 3 7" xfId="10833"/>
    <cellStyle name="DataEntry 8 2 2 3 7 2" xfId="39160"/>
    <cellStyle name="DataEntry 8 2 2 3 8" xfId="10834"/>
    <cellStyle name="DataEntry 8 2 2 3 8 2" xfId="39161"/>
    <cellStyle name="DataEntry 8 2 2 3 9" xfId="10835"/>
    <cellStyle name="DataEntry 8 2 2 3 9 2" xfId="39162"/>
    <cellStyle name="DataEntry 8 2 2 4" xfId="10836"/>
    <cellStyle name="DataEntry 8 2 2 4 2" xfId="39163"/>
    <cellStyle name="DataEntry 8 2 2 5" xfId="10837"/>
    <cellStyle name="DataEntry 8 2 2 5 2" xfId="39164"/>
    <cellStyle name="DataEntry 8 2 2 6" xfId="10838"/>
    <cellStyle name="DataEntry 8 2 2 6 2" xfId="39165"/>
    <cellStyle name="DataEntry 8 2 2 7" xfId="10839"/>
    <cellStyle name="DataEntry 8 2 2 7 2" xfId="39166"/>
    <cellStyle name="DataEntry 8 2 2 8" xfId="10840"/>
    <cellStyle name="DataEntry 8 2 2 8 2" xfId="39167"/>
    <cellStyle name="DataEntry 8 2 2 9" xfId="10841"/>
    <cellStyle name="DataEntry 8 2 2 9 2" xfId="39168"/>
    <cellStyle name="DataEntry 8 2 3" xfId="10842"/>
    <cellStyle name="DataEntry 8 2 3 10" xfId="10843"/>
    <cellStyle name="DataEntry 8 2 3 10 2" xfId="39170"/>
    <cellStyle name="DataEntry 8 2 3 11" xfId="39169"/>
    <cellStyle name="DataEntry 8 2 3 2" xfId="10844"/>
    <cellStyle name="DataEntry 8 2 3 2 10" xfId="10845"/>
    <cellStyle name="DataEntry 8 2 3 2 10 2" xfId="39172"/>
    <cellStyle name="DataEntry 8 2 3 2 11" xfId="39171"/>
    <cellStyle name="DataEntry 8 2 3 2 2" xfId="10846"/>
    <cellStyle name="DataEntry 8 2 3 2 2 2" xfId="39173"/>
    <cellStyle name="DataEntry 8 2 3 2 3" xfId="10847"/>
    <cellStyle name="DataEntry 8 2 3 2 3 2" xfId="39174"/>
    <cellStyle name="DataEntry 8 2 3 2 4" xfId="10848"/>
    <cellStyle name="DataEntry 8 2 3 2 4 2" xfId="39175"/>
    <cellStyle name="DataEntry 8 2 3 2 5" xfId="10849"/>
    <cellStyle name="DataEntry 8 2 3 2 5 2" xfId="39176"/>
    <cellStyle name="DataEntry 8 2 3 2 6" xfId="10850"/>
    <cellStyle name="DataEntry 8 2 3 2 6 2" xfId="39177"/>
    <cellStyle name="DataEntry 8 2 3 2 7" xfId="10851"/>
    <cellStyle name="DataEntry 8 2 3 2 7 2" xfId="39178"/>
    <cellStyle name="DataEntry 8 2 3 2 8" xfId="10852"/>
    <cellStyle name="DataEntry 8 2 3 2 8 2" xfId="39179"/>
    <cellStyle name="DataEntry 8 2 3 2 9" xfId="10853"/>
    <cellStyle name="DataEntry 8 2 3 2 9 2" xfId="39180"/>
    <cellStyle name="DataEntry 8 2 3 3" xfId="10854"/>
    <cellStyle name="DataEntry 8 2 3 3 10" xfId="10855"/>
    <cellStyle name="DataEntry 8 2 3 3 10 2" xfId="39182"/>
    <cellStyle name="DataEntry 8 2 3 3 11" xfId="39181"/>
    <cellStyle name="DataEntry 8 2 3 3 2" xfId="10856"/>
    <cellStyle name="DataEntry 8 2 3 3 2 2" xfId="39183"/>
    <cellStyle name="DataEntry 8 2 3 3 3" xfId="10857"/>
    <cellStyle name="DataEntry 8 2 3 3 3 2" xfId="39184"/>
    <cellStyle name="DataEntry 8 2 3 3 4" xfId="10858"/>
    <cellStyle name="DataEntry 8 2 3 3 4 2" xfId="39185"/>
    <cellStyle name="DataEntry 8 2 3 3 5" xfId="10859"/>
    <cellStyle name="DataEntry 8 2 3 3 5 2" xfId="39186"/>
    <cellStyle name="DataEntry 8 2 3 3 6" xfId="10860"/>
    <cellStyle name="DataEntry 8 2 3 3 6 2" xfId="39187"/>
    <cellStyle name="DataEntry 8 2 3 3 7" xfId="10861"/>
    <cellStyle name="DataEntry 8 2 3 3 7 2" xfId="39188"/>
    <cellStyle name="DataEntry 8 2 3 3 8" xfId="10862"/>
    <cellStyle name="DataEntry 8 2 3 3 8 2" xfId="39189"/>
    <cellStyle name="DataEntry 8 2 3 3 9" xfId="10863"/>
    <cellStyle name="DataEntry 8 2 3 3 9 2" xfId="39190"/>
    <cellStyle name="DataEntry 8 2 3 4" xfId="10864"/>
    <cellStyle name="DataEntry 8 2 3 4 2" xfId="39191"/>
    <cellStyle name="DataEntry 8 2 3 5" xfId="10865"/>
    <cellStyle name="DataEntry 8 2 3 5 2" xfId="39192"/>
    <cellStyle name="DataEntry 8 2 3 6" xfId="10866"/>
    <cellStyle name="DataEntry 8 2 3 6 2" xfId="39193"/>
    <cellStyle name="DataEntry 8 2 3 7" xfId="10867"/>
    <cellStyle name="DataEntry 8 2 3 7 2" xfId="39194"/>
    <cellStyle name="DataEntry 8 2 3 8" xfId="10868"/>
    <cellStyle name="DataEntry 8 2 3 8 2" xfId="39195"/>
    <cellStyle name="DataEntry 8 2 3 9" xfId="10869"/>
    <cellStyle name="DataEntry 8 2 3 9 2" xfId="39196"/>
    <cellStyle name="DataEntry 8 2 4" xfId="10870"/>
    <cellStyle name="DataEntry 8 2 4 10" xfId="10871"/>
    <cellStyle name="DataEntry 8 2 4 10 2" xfId="39198"/>
    <cellStyle name="DataEntry 8 2 4 11" xfId="39197"/>
    <cellStyle name="DataEntry 8 2 4 2" xfId="10872"/>
    <cellStyle name="DataEntry 8 2 4 2 2" xfId="39199"/>
    <cellStyle name="DataEntry 8 2 4 3" xfId="10873"/>
    <cellStyle name="DataEntry 8 2 4 3 2" xfId="39200"/>
    <cellStyle name="DataEntry 8 2 4 4" xfId="10874"/>
    <cellStyle name="DataEntry 8 2 4 4 2" xfId="39201"/>
    <cellStyle name="DataEntry 8 2 4 5" xfId="10875"/>
    <cellStyle name="DataEntry 8 2 4 5 2" xfId="39202"/>
    <cellStyle name="DataEntry 8 2 4 6" xfId="10876"/>
    <cellStyle name="DataEntry 8 2 4 6 2" xfId="39203"/>
    <cellStyle name="DataEntry 8 2 4 7" xfId="10877"/>
    <cellStyle name="DataEntry 8 2 4 7 2" xfId="39204"/>
    <cellStyle name="DataEntry 8 2 4 8" xfId="10878"/>
    <cellStyle name="DataEntry 8 2 4 8 2" xfId="39205"/>
    <cellStyle name="DataEntry 8 2 4 9" xfId="10879"/>
    <cellStyle name="DataEntry 8 2 4 9 2" xfId="39206"/>
    <cellStyle name="DataEntry 8 2 5" xfId="10880"/>
    <cellStyle name="DataEntry 8 2 5 10" xfId="10881"/>
    <cellStyle name="DataEntry 8 2 5 10 2" xfId="39208"/>
    <cellStyle name="DataEntry 8 2 5 11" xfId="39207"/>
    <cellStyle name="DataEntry 8 2 5 2" xfId="10882"/>
    <cellStyle name="DataEntry 8 2 5 2 2" xfId="39209"/>
    <cellStyle name="DataEntry 8 2 5 3" xfId="10883"/>
    <cellStyle name="DataEntry 8 2 5 3 2" xfId="39210"/>
    <cellStyle name="DataEntry 8 2 5 4" xfId="10884"/>
    <cellStyle name="DataEntry 8 2 5 4 2" xfId="39211"/>
    <cellStyle name="DataEntry 8 2 5 5" xfId="10885"/>
    <cellStyle name="DataEntry 8 2 5 5 2" xfId="39212"/>
    <cellStyle name="DataEntry 8 2 5 6" xfId="10886"/>
    <cellStyle name="DataEntry 8 2 5 6 2" xfId="39213"/>
    <cellStyle name="DataEntry 8 2 5 7" xfId="10887"/>
    <cellStyle name="DataEntry 8 2 5 7 2" xfId="39214"/>
    <cellStyle name="DataEntry 8 2 5 8" xfId="10888"/>
    <cellStyle name="DataEntry 8 2 5 8 2" xfId="39215"/>
    <cellStyle name="DataEntry 8 2 5 9" xfId="10889"/>
    <cellStyle name="DataEntry 8 2 5 9 2" xfId="39216"/>
    <cellStyle name="DataEntry 8 2 6" xfId="10890"/>
    <cellStyle name="DataEntry 8 2 6 2" xfId="39217"/>
    <cellStyle name="DataEntry 8 2 7" xfId="10891"/>
    <cellStyle name="DataEntry 8 2 7 2" xfId="39218"/>
    <cellStyle name="DataEntry 8 2 8" xfId="10892"/>
    <cellStyle name="DataEntry 8 2 8 2" xfId="39219"/>
    <cellStyle name="DataEntry 8 2 9" xfId="10893"/>
    <cellStyle name="DataEntry 8 2 9 2" xfId="39220"/>
    <cellStyle name="DataEntry 8 3" xfId="856"/>
    <cellStyle name="DataEntry 8 3 10" xfId="10894"/>
    <cellStyle name="DataEntry 8 3 10 2" xfId="39221"/>
    <cellStyle name="DataEntry 8 3 11" xfId="10895"/>
    <cellStyle name="DataEntry 8 3 11 2" xfId="39222"/>
    <cellStyle name="DataEntry 8 3 12" xfId="10896"/>
    <cellStyle name="DataEntry 8 3 12 2" xfId="39223"/>
    <cellStyle name="DataEntry 8 3 13" xfId="10897"/>
    <cellStyle name="DataEntry 8 3 13 2" xfId="39224"/>
    <cellStyle name="DataEntry 8 3 14" xfId="10898"/>
    <cellStyle name="DataEntry 8 3 14 2" xfId="39225"/>
    <cellStyle name="DataEntry 8 3 15" xfId="29187"/>
    <cellStyle name="DataEntry 8 3 2" xfId="10899"/>
    <cellStyle name="DataEntry 8 3 2 10" xfId="10900"/>
    <cellStyle name="DataEntry 8 3 2 10 2" xfId="39227"/>
    <cellStyle name="DataEntry 8 3 2 11" xfId="39226"/>
    <cellStyle name="DataEntry 8 3 2 2" xfId="10901"/>
    <cellStyle name="DataEntry 8 3 2 2 10" xfId="10902"/>
    <cellStyle name="DataEntry 8 3 2 2 10 2" xfId="39229"/>
    <cellStyle name="DataEntry 8 3 2 2 11" xfId="39228"/>
    <cellStyle name="DataEntry 8 3 2 2 2" xfId="10903"/>
    <cellStyle name="DataEntry 8 3 2 2 2 2" xfId="39230"/>
    <cellStyle name="DataEntry 8 3 2 2 3" xfId="10904"/>
    <cellStyle name="DataEntry 8 3 2 2 3 2" xfId="39231"/>
    <cellStyle name="DataEntry 8 3 2 2 4" xfId="10905"/>
    <cellStyle name="DataEntry 8 3 2 2 4 2" xfId="39232"/>
    <cellStyle name="DataEntry 8 3 2 2 5" xfId="10906"/>
    <cellStyle name="DataEntry 8 3 2 2 5 2" xfId="39233"/>
    <cellStyle name="DataEntry 8 3 2 2 6" xfId="10907"/>
    <cellStyle name="DataEntry 8 3 2 2 6 2" xfId="39234"/>
    <cellStyle name="DataEntry 8 3 2 2 7" xfId="10908"/>
    <cellStyle name="DataEntry 8 3 2 2 7 2" xfId="39235"/>
    <cellStyle name="DataEntry 8 3 2 2 8" xfId="10909"/>
    <cellStyle name="DataEntry 8 3 2 2 8 2" xfId="39236"/>
    <cellStyle name="DataEntry 8 3 2 2 9" xfId="10910"/>
    <cellStyle name="DataEntry 8 3 2 2 9 2" xfId="39237"/>
    <cellStyle name="DataEntry 8 3 2 3" xfId="10911"/>
    <cellStyle name="DataEntry 8 3 2 3 10" xfId="10912"/>
    <cellStyle name="DataEntry 8 3 2 3 10 2" xfId="39239"/>
    <cellStyle name="DataEntry 8 3 2 3 11" xfId="39238"/>
    <cellStyle name="DataEntry 8 3 2 3 2" xfId="10913"/>
    <cellStyle name="DataEntry 8 3 2 3 2 2" xfId="39240"/>
    <cellStyle name="DataEntry 8 3 2 3 3" xfId="10914"/>
    <cellStyle name="DataEntry 8 3 2 3 3 2" xfId="39241"/>
    <cellStyle name="DataEntry 8 3 2 3 4" xfId="10915"/>
    <cellStyle name="DataEntry 8 3 2 3 4 2" xfId="39242"/>
    <cellStyle name="DataEntry 8 3 2 3 5" xfId="10916"/>
    <cellStyle name="DataEntry 8 3 2 3 5 2" xfId="39243"/>
    <cellStyle name="DataEntry 8 3 2 3 6" xfId="10917"/>
    <cellStyle name="DataEntry 8 3 2 3 6 2" xfId="39244"/>
    <cellStyle name="DataEntry 8 3 2 3 7" xfId="10918"/>
    <cellStyle name="DataEntry 8 3 2 3 7 2" xfId="39245"/>
    <cellStyle name="DataEntry 8 3 2 3 8" xfId="10919"/>
    <cellStyle name="DataEntry 8 3 2 3 8 2" xfId="39246"/>
    <cellStyle name="DataEntry 8 3 2 3 9" xfId="10920"/>
    <cellStyle name="DataEntry 8 3 2 3 9 2" xfId="39247"/>
    <cellStyle name="DataEntry 8 3 2 4" xfId="10921"/>
    <cellStyle name="DataEntry 8 3 2 4 2" xfId="39248"/>
    <cellStyle name="DataEntry 8 3 2 5" xfId="10922"/>
    <cellStyle name="DataEntry 8 3 2 5 2" xfId="39249"/>
    <cellStyle name="DataEntry 8 3 2 6" xfId="10923"/>
    <cellStyle name="DataEntry 8 3 2 6 2" xfId="39250"/>
    <cellStyle name="DataEntry 8 3 2 7" xfId="10924"/>
    <cellStyle name="DataEntry 8 3 2 7 2" xfId="39251"/>
    <cellStyle name="DataEntry 8 3 2 8" xfId="10925"/>
    <cellStyle name="DataEntry 8 3 2 8 2" xfId="39252"/>
    <cellStyle name="DataEntry 8 3 2 9" xfId="10926"/>
    <cellStyle name="DataEntry 8 3 2 9 2" xfId="39253"/>
    <cellStyle name="DataEntry 8 3 3" xfId="10927"/>
    <cellStyle name="DataEntry 8 3 3 10" xfId="10928"/>
    <cellStyle name="DataEntry 8 3 3 10 2" xfId="39255"/>
    <cellStyle name="DataEntry 8 3 3 11" xfId="39254"/>
    <cellStyle name="DataEntry 8 3 3 2" xfId="10929"/>
    <cellStyle name="DataEntry 8 3 3 2 10" xfId="10930"/>
    <cellStyle name="DataEntry 8 3 3 2 10 2" xfId="39257"/>
    <cellStyle name="DataEntry 8 3 3 2 11" xfId="39256"/>
    <cellStyle name="DataEntry 8 3 3 2 2" xfId="10931"/>
    <cellStyle name="DataEntry 8 3 3 2 2 2" xfId="39258"/>
    <cellStyle name="DataEntry 8 3 3 2 3" xfId="10932"/>
    <cellStyle name="DataEntry 8 3 3 2 3 2" xfId="39259"/>
    <cellStyle name="DataEntry 8 3 3 2 4" xfId="10933"/>
    <cellStyle name="DataEntry 8 3 3 2 4 2" xfId="39260"/>
    <cellStyle name="DataEntry 8 3 3 2 5" xfId="10934"/>
    <cellStyle name="DataEntry 8 3 3 2 5 2" xfId="39261"/>
    <cellStyle name="DataEntry 8 3 3 2 6" xfId="10935"/>
    <cellStyle name="DataEntry 8 3 3 2 6 2" xfId="39262"/>
    <cellStyle name="DataEntry 8 3 3 2 7" xfId="10936"/>
    <cellStyle name="DataEntry 8 3 3 2 7 2" xfId="39263"/>
    <cellStyle name="DataEntry 8 3 3 2 8" xfId="10937"/>
    <cellStyle name="DataEntry 8 3 3 2 8 2" xfId="39264"/>
    <cellStyle name="DataEntry 8 3 3 2 9" xfId="10938"/>
    <cellStyle name="DataEntry 8 3 3 2 9 2" xfId="39265"/>
    <cellStyle name="DataEntry 8 3 3 3" xfId="10939"/>
    <cellStyle name="DataEntry 8 3 3 3 10" xfId="10940"/>
    <cellStyle name="DataEntry 8 3 3 3 10 2" xfId="39267"/>
    <cellStyle name="DataEntry 8 3 3 3 11" xfId="39266"/>
    <cellStyle name="DataEntry 8 3 3 3 2" xfId="10941"/>
    <cellStyle name="DataEntry 8 3 3 3 2 2" xfId="39268"/>
    <cellStyle name="DataEntry 8 3 3 3 3" xfId="10942"/>
    <cellStyle name="DataEntry 8 3 3 3 3 2" xfId="39269"/>
    <cellStyle name="DataEntry 8 3 3 3 4" xfId="10943"/>
    <cellStyle name="DataEntry 8 3 3 3 4 2" xfId="39270"/>
    <cellStyle name="DataEntry 8 3 3 3 5" xfId="10944"/>
    <cellStyle name="DataEntry 8 3 3 3 5 2" xfId="39271"/>
    <cellStyle name="DataEntry 8 3 3 3 6" xfId="10945"/>
    <cellStyle name="DataEntry 8 3 3 3 6 2" xfId="39272"/>
    <cellStyle name="DataEntry 8 3 3 3 7" xfId="10946"/>
    <cellStyle name="DataEntry 8 3 3 3 7 2" xfId="39273"/>
    <cellStyle name="DataEntry 8 3 3 3 8" xfId="10947"/>
    <cellStyle name="DataEntry 8 3 3 3 8 2" xfId="39274"/>
    <cellStyle name="DataEntry 8 3 3 3 9" xfId="10948"/>
    <cellStyle name="DataEntry 8 3 3 3 9 2" xfId="39275"/>
    <cellStyle name="DataEntry 8 3 3 4" xfId="10949"/>
    <cellStyle name="DataEntry 8 3 3 4 2" xfId="39276"/>
    <cellStyle name="DataEntry 8 3 3 5" xfId="10950"/>
    <cellStyle name="DataEntry 8 3 3 5 2" xfId="39277"/>
    <cellStyle name="DataEntry 8 3 3 6" xfId="10951"/>
    <cellStyle name="DataEntry 8 3 3 6 2" xfId="39278"/>
    <cellStyle name="DataEntry 8 3 3 7" xfId="10952"/>
    <cellStyle name="DataEntry 8 3 3 7 2" xfId="39279"/>
    <cellStyle name="DataEntry 8 3 3 8" xfId="10953"/>
    <cellStyle name="DataEntry 8 3 3 8 2" xfId="39280"/>
    <cellStyle name="DataEntry 8 3 3 9" xfId="10954"/>
    <cellStyle name="DataEntry 8 3 3 9 2" xfId="39281"/>
    <cellStyle name="DataEntry 8 3 4" xfId="10955"/>
    <cellStyle name="DataEntry 8 3 4 10" xfId="10956"/>
    <cellStyle name="DataEntry 8 3 4 10 2" xfId="39283"/>
    <cellStyle name="DataEntry 8 3 4 11" xfId="39282"/>
    <cellStyle name="DataEntry 8 3 4 2" xfId="10957"/>
    <cellStyle name="DataEntry 8 3 4 2 2" xfId="39284"/>
    <cellStyle name="DataEntry 8 3 4 3" xfId="10958"/>
    <cellStyle name="DataEntry 8 3 4 3 2" xfId="39285"/>
    <cellStyle name="DataEntry 8 3 4 4" xfId="10959"/>
    <cellStyle name="DataEntry 8 3 4 4 2" xfId="39286"/>
    <cellStyle name="DataEntry 8 3 4 5" xfId="10960"/>
    <cellStyle name="DataEntry 8 3 4 5 2" xfId="39287"/>
    <cellStyle name="DataEntry 8 3 4 6" xfId="10961"/>
    <cellStyle name="DataEntry 8 3 4 6 2" xfId="39288"/>
    <cellStyle name="DataEntry 8 3 4 7" xfId="10962"/>
    <cellStyle name="DataEntry 8 3 4 7 2" xfId="39289"/>
    <cellStyle name="DataEntry 8 3 4 8" xfId="10963"/>
    <cellStyle name="DataEntry 8 3 4 8 2" xfId="39290"/>
    <cellStyle name="DataEntry 8 3 4 9" xfId="10964"/>
    <cellStyle name="DataEntry 8 3 4 9 2" xfId="39291"/>
    <cellStyle name="DataEntry 8 3 5" xfId="10965"/>
    <cellStyle name="DataEntry 8 3 5 10" xfId="10966"/>
    <cellStyle name="DataEntry 8 3 5 10 2" xfId="39293"/>
    <cellStyle name="DataEntry 8 3 5 11" xfId="39292"/>
    <cellStyle name="DataEntry 8 3 5 2" xfId="10967"/>
    <cellStyle name="DataEntry 8 3 5 2 2" xfId="39294"/>
    <cellStyle name="DataEntry 8 3 5 3" xfId="10968"/>
    <cellStyle name="DataEntry 8 3 5 3 2" xfId="39295"/>
    <cellStyle name="DataEntry 8 3 5 4" xfId="10969"/>
    <cellStyle name="DataEntry 8 3 5 4 2" xfId="39296"/>
    <cellStyle name="DataEntry 8 3 5 5" xfId="10970"/>
    <cellStyle name="DataEntry 8 3 5 5 2" xfId="39297"/>
    <cellStyle name="DataEntry 8 3 5 6" xfId="10971"/>
    <cellStyle name="DataEntry 8 3 5 6 2" xfId="39298"/>
    <cellStyle name="DataEntry 8 3 5 7" xfId="10972"/>
    <cellStyle name="DataEntry 8 3 5 7 2" xfId="39299"/>
    <cellStyle name="DataEntry 8 3 5 8" xfId="10973"/>
    <cellStyle name="DataEntry 8 3 5 8 2" xfId="39300"/>
    <cellStyle name="DataEntry 8 3 5 9" xfId="10974"/>
    <cellStyle name="DataEntry 8 3 5 9 2" xfId="39301"/>
    <cellStyle name="DataEntry 8 3 6" xfId="10975"/>
    <cellStyle name="DataEntry 8 3 6 2" xfId="39302"/>
    <cellStyle name="DataEntry 8 3 7" xfId="10976"/>
    <cellStyle name="DataEntry 8 3 7 2" xfId="39303"/>
    <cellStyle name="DataEntry 8 3 8" xfId="10977"/>
    <cellStyle name="DataEntry 8 3 8 2" xfId="39304"/>
    <cellStyle name="DataEntry 8 3 9" xfId="10978"/>
    <cellStyle name="DataEntry 8 3 9 2" xfId="39305"/>
    <cellStyle name="DataEntry 8 4" xfId="1497"/>
    <cellStyle name="DataEntry 8 4 10" xfId="10979"/>
    <cellStyle name="DataEntry 8 4 10 2" xfId="39306"/>
    <cellStyle name="DataEntry 8 4 11" xfId="10980"/>
    <cellStyle name="DataEntry 8 4 11 2" xfId="39307"/>
    <cellStyle name="DataEntry 8 4 12" xfId="10981"/>
    <cellStyle name="DataEntry 8 4 12 2" xfId="39308"/>
    <cellStyle name="DataEntry 8 4 13" xfId="10982"/>
    <cellStyle name="DataEntry 8 4 13 2" xfId="39309"/>
    <cellStyle name="DataEntry 8 4 14" xfId="10983"/>
    <cellStyle name="DataEntry 8 4 14 2" xfId="39310"/>
    <cellStyle name="DataEntry 8 4 15" xfId="29827"/>
    <cellStyle name="DataEntry 8 4 2" xfId="10984"/>
    <cellStyle name="DataEntry 8 4 2 10" xfId="10985"/>
    <cellStyle name="DataEntry 8 4 2 10 2" xfId="39312"/>
    <cellStyle name="DataEntry 8 4 2 11" xfId="39311"/>
    <cellStyle name="DataEntry 8 4 2 2" xfId="10986"/>
    <cellStyle name="DataEntry 8 4 2 2 10" xfId="10987"/>
    <cellStyle name="DataEntry 8 4 2 2 10 2" xfId="39314"/>
    <cellStyle name="DataEntry 8 4 2 2 11" xfId="39313"/>
    <cellStyle name="DataEntry 8 4 2 2 2" xfId="10988"/>
    <cellStyle name="DataEntry 8 4 2 2 2 2" xfId="39315"/>
    <cellStyle name="DataEntry 8 4 2 2 3" xfId="10989"/>
    <cellStyle name="DataEntry 8 4 2 2 3 2" xfId="39316"/>
    <cellStyle name="DataEntry 8 4 2 2 4" xfId="10990"/>
    <cellStyle name="DataEntry 8 4 2 2 4 2" xfId="39317"/>
    <cellStyle name="DataEntry 8 4 2 2 5" xfId="10991"/>
    <cellStyle name="DataEntry 8 4 2 2 5 2" xfId="39318"/>
    <cellStyle name="DataEntry 8 4 2 2 6" xfId="10992"/>
    <cellStyle name="DataEntry 8 4 2 2 6 2" xfId="39319"/>
    <cellStyle name="DataEntry 8 4 2 2 7" xfId="10993"/>
    <cellStyle name="DataEntry 8 4 2 2 7 2" xfId="39320"/>
    <cellStyle name="DataEntry 8 4 2 2 8" xfId="10994"/>
    <cellStyle name="DataEntry 8 4 2 2 8 2" xfId="39321"/>
    <cellStyle name="DataEntry 8 4 2 2 9" xfId="10995"/>
    <cellStyle name="DataEntry 8 4 2 2 9 2" xfId="39322"/>
    <cellStyle name="DataEntry 8 4 2 3" xfId="10996"/>
    <cellStyle name="DataEntry 8 4 2 3 10" xfId="10997"/>
    <cellStyle name="DataEntry 8 4 2 3 10 2" xfId="39324"/>
    <cellStyle name="DataEntry 8 4 2 3 11" xfId="39323"/>
    <cellStyle name="DataEntry 8 4 2 3 2" xfId="10998"/>
    <cellStyle name="DataEntry 8 4 2 3 2 2" xfId="39325"/>
    <cellStyle name="DataEntry 8 4 2 3 3" xfId="10999"/>
    <cellStyle name="DataEntry 8 4 2 3 3 2" xfId="39326"/>
    <cellStyle name="DataEntry 8 4 2 3 4" xfId="11000"/>
    <cellStyle name="DataEntry 8 4 2 3 4 2" xfId="39327"/>
    <cellStyle name="DataEntry 8 4 2 3 5" xfId="11001"/>
    <cellStyle name="DataEntry 8 4 2 3 5 2" xfId="39328"/>
    <cellStyle name="DataEntry 8 4 2 3 6" xfId="11002"/>
    <cellStyle name="DataEntry 8 4 2 3 6 2" xfId="39329"/>
    <cellStyle name="DataEntry 8 4 2 3 7" xfId="11003"/>
    <cellStyle name="DataEntry 8 4 2 3 7 2" xfId="39330"/>
    <cellStyle name="DataEntry 8 4 2 3 8" xfId="11004"/>
    <cellStyle name="DataEntry 8 4 2 3 8 2" xfId="39331"/>
    <cellStyle name="DataEntry 8 4 2 3 9" xfId="11005"/>
    <cellStyle name="DataEntry 8 4 2 3 9 2" xfId="39332"/>
    <cellStyle name="DataEntry 8 4 2 4" xfId="11006"/>
    <cellStyle name="DataEntry 8 4 2 4 2" xfId="39333"/>
    <cellStyle name="DataEntry 8 4 2 5" xfId="11007"/>
    <cellStyle name="DataEntry 8 4 2 5 2" xfId="39334"/>
    <cellStyle name="DataEntry 8 4 2 6" xfId="11008"/>
    <cellStyle name="DataEntry 8 4 2 6 2" xfId="39335"/>
    <cellStyle name="DataEntry 8 4 2 7" xfId="11009"/>
    <cellStyle name="DataEntry 8 4 2 7 2" xfId="39336"/>
    <cellStyle name="DataEntry 8 4 2 8" xfId="11010"/>
    <cellStyle name="DataEntry 8 4 2 8 2" xfId="39337"/>
    <cellStyle name="DataEntry 8 4 2 9" xfId="11011"/>
    <cellStyle name="DataEntry 8 4 2 9 2" xfId="39338"/>
    <cellStyle name="DataEntry 8 4 3" xfId="11012"/>
    <cellStyle name="DataEntry 8 4 3 10" xfId="11013"/>
    <cellStyle name="DataEntry 8 4 3 10 2" xfId="39340"/>
    <cellStyle name="DataEntry 8 4 3 11" xfId="39339"/>
    <cellStyle name="DataEntry 8 4 3 2" xfId="11014"/>
    <cellStyle name="DataEntry 8 4 3 2 10" xfId="11015"/>
    <cellStyle name="DataEntry 8 4 3 2 10 2" xfId="39342"/>
    <cellStyle name="DataEntry 8 4 3 2 11" xfId="39341"/>
    <cellStyle name="DataEntry 8 4 3 2 2" xfId="11016"/>
    <cellStyle name="DataEntry 8 4 3 2 2 2" xfId="39343"/>
    <cellStyle name="DataEntry 8 4 3 2 3" xfId="11017"/>
    <cellStyle name="DataEntry 8 4 3 2 3 2" xfId="39344"/>
    <cellStyle name="DataEntry 8 4 3 2 4" xfId="11018"/>
    <cellStyle name="DataEntry 8 4 3 2 4 2" xfId="39345"/>
    <cellStyle name="DataEntry 8 4 3 2 5" xfId="11019"/>
    <cellStyle name="DataEntry 8 4 3 2 5 2" xfId="39346"/>
    <cellStyle name="DataEntry 8 4 3 2 6" xfId="11020"/>
    <cellStyle name="DataEntry 8 4 3 2 6 2" xfId="39347"/>
    <cellStyle name="DataEntry 8 4 3 2 7" xfId="11021"/>
    <cellStyle name="DataEntry 8 4 3 2 7 2" xfId="39348"/>
    <cellStyle name="DataEntry 8 4 3 2 8" xfId="11022"/>
    <cellStyle name="DataEntry 8 4 3 2 8 2" xfId="39349"/>
    <cellStyle name="DataEntry 8 4 3 2 9" xfId="11023"/>
    <cellStyle name="DataEntry 8 4 3 2 9 2" xfId="39350"/>
    <cellStyle name="DataEntry 8 4 3 3" xfId="11024"/>
    <cellStyle name="DataEntry 8 4 3 3 10" xfId="11025"/>
    <cellStyle name="DataEntry 8 4 3 3 10 2" xfId="39352"/>
    <cellStyle name="DataEntry 8 4 3 3 11" xfId="39351"/>
    <cellStyle name="DataEntry 8 4 3 3 2" xfId="11026"/>
    <cellStyle name="DataEntry 8 4 3 3 2 2" xfId="39353"/>
    <cellStyle name="DataEntry 8 4 3 3 3" xfId="11027"/>
    <cellStyle name="DataEntry 8 4 3 3 3 2" xfId="39354"/>
    <cellStyle name="DataEntry 8 4 3 3 4" xfId="11028"/>
    <cellStyle name="DataEntry 8 4 3 3 4 2" xfId="39355"/>
    <cellStyle name="DataEntry 8 4 3 3 5" xfId="11029"/>
    <cellStyle name="DataEntry 8 4 3 3 5 2" xfId="39356"/>
    <cellStyle name="DataEntry 8 4 3 3 6" xfId="11030"/>
    <cellStyle name="DataEntry 8 4 3 3 6 2" xfId="39357"/>
    <cellStyle name="DataEntry 8 4 3 3 7" xfId="11031"/>
    <cellStyle name="DataEntry 8 4 3 3 7 2" xfId="39358"/>
    <cellStyle name="DataEntry 8 4 3 3 8" xfId="11032"/>
    <cellStyle name="DataEntry 8 4 3 3 8 2" xfId="39359"/>
    <cellStyle name="DataEntry 8 4 3 3 9" xfId="11033"/>
    <cellStyle name="DataEntry 8 4 3 3 9 2" xfId="39360"/>
    <cellStyle name="DataEntry 8 4 3 4" xfId="11034"/>
    <cellStyle name="DataEntry 8 4 3 4 2" xfId="39361"/>
    <cellStyle name="DataEntry 8 4 3 5" xfId="11035"/>
    <cellStyle name="DataEntry 8 4 3 5 2" xfId="39362"/>
    <cellStyle name="DataEntry 8 4 3 6" xfId="11036"/>
    <cellStyle name="DataEntry 8 4 3 6 2" xfId="39363"/>
    <cellStyle name="DataEntry 8 4 3 7" xfId="11037"/>
    <cellStyle name="DataEntry 8 4 3 7 2" xfId="39364"/>
    <cellStyle name="DataEntry 8 4 3 8" xfId="11038"/>
    <cellStyle name="DataEntry 8 4 3 8 2" xfId="39365"/>
    <cellStyle name="DataEntry 8 4 3 9" xfId="11039"/>
    <cellStyle name="DataEntry 8 4 3 9 2" xfId="39366"/>
    <cellStyle name="DataEntry 8 4 4" xfId="11040"/>
    <cellStyle name="DataEntry 8 4 4 10" xfId="11041"/>
    <cellStyle name="DataEntry 8 4 4 10 2" xfId="39368"/>
    <cellStyle name="DataEntry 8 4 4 11" xfId="39367"/>
    <cellStyle name="DataEntry 8 4 4 2" xfId="11042"/>
    <cellStyle name="DataEntry 8 4 4 2 2" xfId="39369"/>
    <cellStyle name="DataEntry 8 4 4 3" xfId="11043"/>
    <cellStyle name="DataEntry 8 4 4 3 2" xfId="39370"/>
    <cellStyle name="DataEntry 8 4 4 4" xfId="11044"/>
    <cellStyle name="DataEntry 8 4 4 4 2" xfId="39371"/>
    <cellStyle name="DataEntry 8 4 4 5" xfId="11045"/>
    <cellStyle name="DataEntry 8 4 4 5 2" xfId="39372"/>
    <cellStyle name="DataEntry 8 4 4 6" xfId="11046"/>
    <cellStyle name="DataEntry 8 4 4 6 2" xfId="39373"/>
    <cellStyle name="DataEntry 8 4 4 7" xfId="11047"/>
    <cellStyle name="DataEntry 8 4 4 7 2" xfId="39374"/>
    <cellStyle name="DataEntry 8 4 4 8" xfId="11048"/>
    <cellStyle name="DataEntry 8 4 4 8 2" xfId="39375"/>
    <cellStyle name="DataEntry 8 4 4 9" xfId="11049"/>
    <cellStyle name="DataEntry 8 4 4 9 2" xfId="39376"/>
    <cellStyle name="DataEntry 8 4 5" xfId="11050"/>
    <cellStyle name="DataEntry 8 4 5 10" xfId="11051"/>
    <cellStyle name="DataEntry 8 4 5 10 2" xfId="39378"/>
    <cellStyle name="DataEntry 8 4 5 11" xfId="39377"/>
    <cellStyle name="DataEntry 8 4 5 2" xfId="11052"/>
    <cellStyle name="DataEntry 8 4 5 2 2" xfId="39379"/>
    <cellStyle name="DataEntry 8 4 5 3" xfId="11053"/>
    <cellStyle name="DataEntry 8 4 5 3 2" xfId="39380"/>
    <cellStyle name="DataEntry 8 4 5 4" xfId="11054"/>
    <cellStyle name="DataEntry 8 4 5 4 2" xfId="39381"/>
    <cellStyle name="DataEntry 8 4 5 5" xfId="11055"/>
    <cellStyle name="DataEntry 8 4 5 5 2" xfId="39382"/>
    <cellStyle name="DataEntry 8 4 5 6" xfId="11056"/>
    <cellStyle name="DataEntry 8 4 5 6 2" xfId="39383"/>
    <cellStyle name="DataEntry 8 4 5 7" xfId="11057"/>
    <cellStyle name="DataEntry 8 4 5 7 2" xfId="39384"/>
    <cellStyle name="DataEntry 8 4 5 8" xfId="11058"/>
    <cellStyle name="DataEntry 8 4 5 8 2" xfId="39385"/>
    <cellStyle name="DataEntry 8 4 5 9" xfId="11059"/>
    <cellStyle name="DataEntry 8 4 5 9 2" xfId="39386"/>
    <cellStyle name="DataEntry 8 4 6" xfId="11060"/>
    <cellStyle name="DataEntry 8 4 6 2" xfId="39387"/>
    <cellStyle name="DataEntry 8 4 7" xfId="11061"/>
    <cellStyle name="DataEntry 8 4 7 2" xfId="39388"/>
    <cellStyle name="DataEntry 8 4 8" xfId="11062"/>
    <cellStyle name="DataEntry 8 4 8 2" xfId="39389"/>
    <cellStyle name="DataEntry 8 4 9" xfId="11063"/>
    <cellStyle name="DataEntry 8 4 9 2" xfId="39390"/>
    <cellStyle name="DataEntry 8 5" xfId="11064"/>
    <cellStyle name="DataEntry 8 5 10" xfId="11065"/>
    <cellStyle name="DataEntry 8 5 10 2" xfId="39392"/>
    <cellStyle name="DataEntry 8 5 11" xfId="11066"/>
    <cellStyle name="DataEntry 8 5 11 2" xfId="39393"/>
    <cellStyle name="DataEntry 8 5 12" xfId="11067"/>
    <cellStyle name="DataEntry 8 5 12 2" xfId="39394"/>
    <cellStyle name="DataEntry 8 5 13" xfId="11068"/>
    <cellStyle name="DataEntry 8 5 13 2" xfId="39395"/>
    <cellStyle name="DataEntry 8 5 14" xfId="11069"/>
    <cellStyle name="DataEntry 8 5 14 2" xfId="39396"/>
    <cellStyle name="DataEntry 8 5 15" xfId="39391"/>
    <cellStyle name="DataEntry 8 5 2" xfId="11070"/>
    <cellStyle name="DataEntry 8 5 2 10" xfId="11071"/>
    <cellStyle name="DataEntry 8 5 2 10 2" xfId="39398"/>
    <cellStyle name="DataEntry 8 5 2 11" xfId="39397"/>
    <cellStyle name="DataEntry 8 5 2 2" xfId="11072"/>
    <cellStyle name="DataEntry 8 5 2 2 10" xfId="11073"/>
    <cellStyle name="DataEntry 8 5 2 2 10 2" xfId="39400"/>
    <cellStyle name="DataEntry 8 5 2 2 11" xfId="39399"/>
    <cellStyle name="DataEntry 8 5 2 2 2" xfId="11074"/>
    <cellStyle name="DataEntry 8 5 2 2 2 2" xfId="39401"/>
    <cellStyle name="DataEntry 8 5 2 2 3" xfId="11075"/>
    <cellStyle name="DataEntry 8 5 2 2 3 2" xfId="39402"/>
    <cellStyle name="DataEntry 8 5 2 2 4" xfId="11076"/>
    <cellStyle name="DataEntry 8 5 2 2 4 2" xfId="39403"/>
    <cellStyle name="DataEntry 8 5 2 2 5" xfId="11077"/>
    <cellStyle name="DataEntry 8 5 2 2 5 2" xfId="39404"/>
    <cellStyle name="DataEntry 8 5 2 2 6" xfId="11078"/>
    <cellStyle name="DataEntry 8 5 2 2 6 2" xfId="39405"/>
    <cellStyle name="DataEntry 8 5 2 2 7" xfId="11079"/>
    <cellStyle name="DataEntry 8 5 2 2 7 2" xfId="39406"/>
    <cellStyle name="DataEntry 8 5 2 2 8" xfId="11080"/>
    <cellStyle name="DataEntry 8 5 2 2 8 2" xfId="39407"/>
    <cellStyle name="DataEntry 8 5 2 2 9" xfId="11081"/>
    <cellStyle name="DataEntry 8 5 2 2 9 2" xfId="39408"/>
    <cellStyle name="DataEntry 8 5 2 3" xfId="11082"/>
    <cellStyle name="DataEntry 8 5 2 3 10" xfId="11083"/>
    <cellStyle name="DataEntry 8 5 2 3 10 2" xfId="39410"/>
    <cellStyle name="DataEntry 8 5 2 3 11" xfId="39409"/>
    <cellStyle name="DataEntry 8 5 2 3 2" xfId="11084"/>
    <cellStyle name="DataEntry 8 5 2 3 2 2" xfId="39411"/>
    <cellStyle name="DataEntry 8 5 2 3 3" xfId="11085"/>
    <cellStyle name="DataEntry 8 5 2 3 3 2" xfId="39412"/>
    <cellStyle name="DataEntry 8 5 2 3 4" xfId="11086"/>
    <cellStyle name="DataEntry 8 5 2 3 4 2" xfId="39413"/>
    <cellStyle name="DataEntry 8 5 2 3 5" xfId="11087"/>
    <cellStyle name="DataEntry 8 5 2 3 5 2" xfId="39414"/>
    <cellStyle name="DataEntry 8 5 2 3 6" xfId="11088"/>
    <cellStyle name="DataEntry 8 5 2 3 6 2" xfId="39415"/>
    <cellStyle name="DataEntry 8 5 2 3 7" xfId="11089"/>
    <cellStyle name="DataEntry 8 5 2 3 7 2" xfId="39416"/>
    <cellStyle name="DataEntry 8 5 2 3 8" xfId="11090"/>
    <cellStyle name="DataEntry 8 5 2 3 8 2" xfId="39417"/>
    <cellStyle name="DataEntry 8 5 2 3 9" xfId="11091"/>
    <cellStyle name="DataEntry 8 5 2 3 9 2" xfId="39418"/>
    <cellStyle name="DataEntry 8 5 2 4" xfId="11092"/>
    <cellStyle name="DataEntry 8 5 2 4 2" xfId="39419"/>
    <cellStyle name="DataEntry 8 5 2 5" xfId="11093"/>
    <cellStyle name="DataEntry 8 5 2 5 2" xfId="39420"/>
    <cellStyle name="DataEntry 8 5 2 6" xfId="11094"/>
    <cellStyle name="DataEntry 8 5 2 6 2" xfId="39421"/>
    <cellStyle name="DataEntry 8 5 2 7" xfId="11095"/>
    <cellStyle name="DataEntry 8 5 2 7 2" xfId="39422"/>
    <cellStyle name="DataEntry 8 5 2 8" xfId="11096"/>
    <cellStyle name="DataEntry 8 5 2 8 2" xfId="39423"/>
    <cellStyle name="DataEntry 8 5 2 9" xfId="11097"/>
    <cellStyle name="DataEntry 8 5 2 9 2" xfId="39424"/>
    <cellStyle name="DataEntry 8 5 3" xfId="11098"/>
    <cellStyle name="DataEntry 8 5 3 10" xfId="11099"/>
    <cellStyle name="DataEntry 8 5 3 10 2" xfId="39426"/>
    <cellStyle name="DataEntry 8 5 3 11" xfId="39425"/>
    <cellStyle name="DataEntry 8 5 3 2" xfId="11100"/>
    <cellStyle name="DataEntry 8 5 3 2 10" xfId="11101"/>
    <cellStyle name="DataEntry 8 5 3 2 10 2" xfId="39428"/>
    <cellStyle name="DataEntry 8 5 3 2 11" xfId="39427"/>
    <cellStyle name="DataEntry 8 5 3 2 2" xfId="11102"/>
    <cellStyle name="DataEntry 8 5 3 2 2 2" xfId="39429"/>
    <cellStyle name="DataEntry 8 5 3 2 3" xfId="11103"/>
    <cellStyle name="DataEntry 8 5 3 2 3 2" xfId="39430"/>
    <cellStyle name="DataEntry 8 5 3 2 4" xfId="11104"/>
    <cellStyle name="DataEntry 8 5 3 2 4 2" xfId="39431"/>
    <cellStyle name="DataEntry 8 5 3 2 5" xfId="11105"/>
    <cellStyle name="DataEntry 8 5 3 2 5 2" xfId="39432"/>
    <cellStyle name="DataEntry 8 5 3 2 6" xfId="11106"/>
    <cellStyle name="DataEntry 8 5 3 2 6 2" xfId="39433"/>
    <cellStyle name="DataEntry 8 5 3 2 7" xfId="11107"/>
    <cellStyle name="DataEntry 8 5 3 2 7 2" xfId="39434"/>
    <cellStyle name="DataEntry 8 5 3 2 8" xfId="11108"/>
    <cellStyle name="DataEntry 8 5 3 2 8 2" xfId="39435"/>
    <cellStyle name="DataEntry 8 5 3 2 9" xfId="11109"/>
    <cellStyle name="DataEntry 8 5 3 2 9 2" xfId="39436"/>
    <cellStyle name="DataEntry 8 5 3 3" xfId="11110"/>
    <cellStyle name="DataEntry 8 5 3 3 10" xfId="11111"/>
    <cellStyle name="DataEntry 8 5 3 3 10 2" xfId="39438"/>
    <cellStyle name="DataEntry 8 5 3 3 11" xfId="39437"/>
    <cellStyle name="DataEntry 8 5 3 3 2" xfId="11112"/>
    <cellStyle name="DataEntry 8 5 3 3 2 2" xfId="39439"/>
    <cellStyle name="DataEntry 8 5 3 3 3" xfId="11113"/>
    <cellStyle name="DataEntry 8 5 3 3 3 2" xfId="39440"/>
    <cellStyle name="DataEntry 8 5 3 3 4" xfId="11114"/>
    <cellStyle name="DataEntry 8 5 3 3 4 2" xfId="39441"/>
    <cellStyle name="DataEntry 8 5 3 3 5" xfId="11115"/>
    <cellStyle name="DataEntry 8 5 3 3 5 2" xfId="39442"/>
    <cellStyle name="DataEntry 8 5 3 3 6" xfId="11116"/>
    <cellStyle name="DataEntry 8 5 3 3 6 2" xfId="39443"/>
    <cellStyle name="DataEntry 8 5 3 3 7" xfId="11117"/>
    <cellStyle name="DataEntry 8 5 3 3 7 2" xfId="39444"/>
    <cellStyle name="DataEntry 8 5 3 3 8" xfId="11118"/>
    <cellStyle name="DataEntry 8 5 3 3 8 2" xfId="39445"/>
    <cellStyle name="DataEntry 8 5 3 3 9" xfId="11119"/>
    <cellStyle name="DataEntry 8 5 3 3 9 2" xfId="39446"/>
    <cellStyle name="DataEntry 8 5 3 4" xfId="11120"/>
    <cellStyle name="DataEntry 8 5 3 4 2" xfId="39447"/>
    <cellStyle name="DataEntry 8 5 3 5" xfId="11121"/>
    <cellStyle name="DataEntry 8 5 3 5 2" xfId="39448"/>
    <cellStyle name="DataEntry 8 5 3 6" xfId="11122"/>
    <cellStyle name="DataEntry 8 5 3 6 2" xfId="39449"/>
    <cellStyle name="DataEntry 8 5 3 7" xfId="11123"/>
    <cellStyle name="DataEntry 8 5 3 7 2" xfId="39450"/>
    <cellStyle name="DataEntry 8 5 3 8" xfId="11124"/>
    <cellStyle name="DataEntry 8 5 3 8 2" xfId="39451"/>
    <cellStyle name="DataEntry 8 5 3 9" xfId="11125"/>
    <cellStyle name="DataEntry 8 5 3 9 2" xfId="39452"/>
    <cellStyle name="DataEntry 8 5 4" xfId="11126"/>
    <cellStyle name="DataEntry 8 5 4 10" xfId="11127"/>
    <cellStyle name="DataEntry 8 5 4 10 2" xfId="39454"/>
    <cellStyle name="DataEntry 8 5 4 11" xfId="39453"/>
    <cellStyle name="DataEntry 8 5 4 2" xfId="11128"/>
    <cellStyle name="DataEntry 8 5 4 2 2" xfId="39455"/>
    <cellStyle name="DataEntry 8 5 4 3" xfId="11129"/>
    <cellStyle name="DataEntry 8 5 4 3 2" xfId="39456"/>
    <cellStyle name="DataEntry 8 5 4 4" xfId="11130"/>
    <cellStyle name="DataEntry 8 5 4 4 2" xfId="39457"/>
    <cellStyle name="DataEntry 8 5 4 5" xfId="11131"/>
    <cellStyle name="DataEntry 8 5 4 5 2" xfId="39458"/>
    <cellStyle name="DataEntry 8 5 4 6" xfId="11132"/>
    <cellStyle name="DataEntry 8 5 4 6 2" xfId="39459"/>
    <cellStyle name="DataEntry 8 5 4 7" xfId="11133"/>
    <cellStyle name="DataEntry 8 5 4 7 2" xfId="39460"/>
    <cellStyle name="DataEntry 8 5 4 8" xfId="11134"/>
    <cellStyle name="DataEntry 8 5 4 8 2" xfId="39461"/>
    <cellStyle name="DataEntry 8 5 4 9" xfId="11135"/>
    <cellStyle name="DataEntry 8 5 4 9 2" xfId="39462"/>
    <cellStyle name="DataEntry 8 5 5" xfId="11136"/>
    <cellStyle name="DataEntry 8 5 5 10" xfId="11137"/>
    <cellStyle name="DataEntry 8 5 5 10 2" xfId="39464"/>
    <cellStyle name="DataEntry 8 5 5 11" xfId="39463"/>
    <cellStyle name="DataEntry 8 5 5 2" xfId="11138"/>
    <cellStyle name="DataEntry 8 5 5 2 2" xfId="39465"/>
    <cellStyle name="DataEntry 8 5 5 3" xfId="11139"/>
    <cellStyle name="DataEntry 8 5 5 3 2" xfId="39466"/>
    <cellStyle name="DataEntry 8 5 5 4" xfId="11140"/>
    <cellStyle name="DataEntry 8 5 5 4 2" xfId="39467"/>
    <cellStyle name="DataEntry 8 5 5 5" xfId="11141"/>
    <cellStyle name="DataEntry 8 5 5 5 2" xfId="39468"/>
    <cellStyle name="DataEntry 8 5 5 6" xfId="11142"/>
    <cellStyle name="DataEntry 8 5 5 6 2" xfId="39469"/>
    <cellStyle name="DataEntry 8 5 5 7" xfId="11143"/>
    <cellStyle name="DataEntry 8 5 5 7 2" xfId="39470"/>
    <cellStyle name="DataEntry 8 5 5 8" xfId="11144"/>
    <cellStyle name="DataEntry 8 5 5 8 2" xfId="39471"/>
    <cellStyle name="DataEntry 8 5 5 9" xfId="11145"/>
    <cellStyle name="DataEntry 8 5 5 9 2" xfId="39472"/>
    <cellStyle name="DataEntry 8 5 6" xfId="11146"/>
    <cellStyle name="DataEntry 8 5 6 2" xfId="39473"/>
    <cellStyle name="DataEntry 8 5 7" xfId="11147"/>
    <cellStyle name="DataEntry 8 5 7 2" xfId="39474"/>
    <cellStyle name="DataEntry 8 5 8" xfId="11148"/>
    <cellStyle name="DataEntry 8 5 8 2" xfId="39475"/>
    <cellStyle name="DataEntry 8 5 9" xfId="11149"/>
    <cellStyle name="DataEntry 8 5 9 2" xfId="39476"/>
    <cellStyle name="DataEntry 8 6" xfId="11150"/>
    <cellStyle name="DataEntry 8 6 10" xfId="11151"/>
    <cellStyle name="DataEntry 8 6 10 2" xfId="39478"/>
    <cellStyle name="DataEntry 8 6 11" xfId="39477"/>
    <cellStyle name="DataEntry 8 6 2" xfId="11152"/>
    <cellStyle name="DataEntry 8 6 2 10" xfId="11153"/>
    <cellStyle name="DataEntry 8 6 2 10 2" xfId="39480"/>
    <cellStyle name="DataEntry 8 6 2 11" xfId="39479"/>
    <cellStyle name="DataEntry 8 6 2 2" xfId="11154"/>
    <cellStyle name="DataEntry 8 6 2 2 2" xfId="39481"/>
    <cellStyle name="DataEntry 8 6 2 3" xfId="11155"/>
    <cellStyle name="DataEntry 8 6 2 3 2" xfId="39482"/>
    <cellStyle name="DataEntry 8 6 2 4" xfId="11156"/>
    <cellStyle name="DataEntry 8 6 2 4 2" xfId="39483"/>
    <cellStyle name="DataEntry 8 6 2 5" xfId="11157"/>
    <cellStyle name="DataEntry 8 6 2 5 2" xfId="39484"/>
    <cellStyle name="DataEntry 8 6 2 6" xfId="11158"/>
    <cellStyle name="DataEntry 8 6 2 6 2" xfId="39485"/>
    <cellStyle name="DataEntry 8 6 2 7" xfId="11159"/>
    <cellStyle name="DataEntry 8 6 2 7 2" xfId="39486"/>
    <cellStyle name="DataEntry 8 6 2 8" xfId="11160"/>
    <cellStyle name="DataEntry 8 6 2 8 2" xfId="39487"/>
    <cellStyle name="DataEntry 8 6 2 9" xfId="11161"/>
    <cellStyle name="DataEntry 8 6 2 9 2" xfId="39488"/>
    <cellStyle name="DataEntry 8 6 3" xfId="11162"/>
    <cellStyle name="DataEntry 8 6 3 10" xfId="11163"/>
    <cellStyle name="DataEntry 8 6 3 10 2" xfId="39490"/>
    <cellStyle name="DataEntry 8 6 3 11" xfId="39489"/>
    <cellStyle name="DataEntry 8 6 3 2" xfId="11164"/>
    <cellStyle name="DataEntry 8 6 3 2 2" xfId="39491"/>
    <cellStyle name="DataEntry 8 6 3 3" xfId="11165"/>
    <cellStyle name="DataEntry 8 6 3 3 2" xfId="39492"/>
    <cellStyle name="DataEntry 8 6 3 4" xfId="11166"/>
    <cellStyle name="DataEntry 8 6 3 4 2" xfId="39493"/>
    <cellStyle name="DataEntry 8 6 3 5" xfId="11167"/>
    <cellStyle name="DataEntry 8 6 3 5 2" xfId="39494"/>
    <cellStyle name="DataEntry 8 6 3 6" xfId="11168"/>
    <cellStyle name="DataEntry 8 6 3 6 2" xfId="39495"/>
    <cellStyle name="DataEntry 8 6 3 7" xfId="11169"/>
    <cellStyle name="DataEntry 8 6 3 7 2" xfId="39496"/>
    <cellStyle name="DataEntry 8 6 3 8" xfId="11170"/>
    <cellStyle name="DataEntry 8 6 3 8 2" xfId="39497"/>
    <cellStyle name="DataEntry 8 6 3 9" xfId="11171"/>
    <cellStyle name="DataEntry 8 6 3 9 2" xfId="39498"/>
    <cellStyle name="DataEntry 8 6 4" xfId="11172"/>
    <cellStyle name="DataEntry 8 6 4 2" xfId="39499"/>
    <cellStyle name="DataEntry 8 6 5" xfId="11173"/>
    <cellStyle name="DataEntry 8 6 5 2" xfId="39500"/>
    <cellStyle name="DataEntry 8 6 6" xfId="11174"/>
    <cellStyle name="DataEntry 8 6 6 2" xfId="39501"/>
    <cellStyle name="DataEntry 8 6 7" xfId="11175"/>
    <cellStyle name="DataEntry 8 6 7 2" xfId="39502"/>
    <cellStyle name="DataEntry 8 6 8" xfId="11176"/>
    <cellStyle name="DataEntry 8 6 8 2" xfId="39503"/>
    <cellStyle name="DataEntry 8 6 9" xfId="11177"/>
    <cellStyle name="DataEntry 8 6 9 2" xfId="39504"/>
    <cellStyle name="DataEntry 8 7" xfId="11178"/>
    <cellStyle name="DataEntry 8 7 10" xfId="11179"/>
    <cellStyle name="DataEntry 8 7 10 2" xfId="39506"/>
    <cellStyle name="DataEntry 8 7 11" xfId="39505"/>
    <cellStyle name="DataEntry 8 7 2" xfId="11180"/>
    <cellStyle name="DataEntry 8 7 2 10" xfId="11181"/>
    <cellStyle name="DataEntry 8 7 2 10 2" xfId="39508"/>
    <cellStyle name="DataEntry 8 7 2 11" xfId="39507"/>
    <cellStyle name="DataEntry 8 7 2 2" xfId="11182"/>
    <cellStyle name="DataEntry 8 7 2 2 2" xfId="39509"/>
    <cellStyle name="DataEntry 8 7 2 3" xfId="11183"/>
    <cellStyle name="DataEntry 8 7 2 3 2" xfId="39510"/>
    <cellStyle name="DataEntry 8 7 2 4" xfId="11184"/>
    <cellStyle name="DataEntry 8 7 2 4 2" xfId="39511"/>
    <cellStyle name="DataEntry 8 7 2 5" xfId="11185"/>
    <cellStyle name="DataEntry 8 7 2 5 2" xfId="39512"/>
    <cellStyle name="DataEntry 8 7 2 6" xfId="11186"/>
    <cellStyle name="DataEntry 8 7 2 6 2" xfId="39513"/>
    <cellStyle name="DataEntry 8 7 2 7" xfId="11187"/>
    <cellStyle name="DataEntry 8 7 2 7 2" xfId="39514"/>
    <cellStyle name="DataEntry 8 7 2 8" xfId="11188"/>
    <cellStyle name="DataEntry 8 7 2 8 2" xfId="39515"/>
    <cellStyle name="DataEntry 8 7 2 9" xfId="11189"/>
    <cellStyle name="DataEntry 8 7 2 9 2" xfId="39516"/>
    <cellStyle name="DataEntry 8 7 3" xfId="11190"/>
    <cellStyle name="DataEntry 8 7 3 10" xfId="11191"/>
    <cellStyle name="DataEntry 8 7 3 10 2" xfId="39518"/>
    <cellStyle name="DataEntry 8 7 3 11" xfId="39517"/>
    <cellStyle name="DataEntry 8 7 3 2" xfId="11192"/>
    <cellStyle name="DataEntry 8 7 3 2 2" xfId="39519"/>
    <cellStyle name="DataEntry 8 7 3 3" xfId="11193"/>
    <cellStyle name="DataEntry 8 7 3 3 2" xfId="39520"/>
    <cellStyle name="DataEntry 8 7 3 4" xfId="11194"/>
    <cellStyle name="DataEntry 8 7 3 4 2" xfId="39521"/>
    <cellStyle name="DataEntry 8 7 3 5" xfId="11195"/>
    <cellStyle name="DataEntry 8 7 3 5 2" xfId="39522"/>
    <cellStyle name="DataEntry 8 7 3 6" xfId="11196"/>
    <cellStyle name="DataEntry 8 7 3 6 2" xfId="39523"/>
    <cellStyle name="DataEntry 8 7 3 7" xfId="11197"/>
    <cellStyle name="DataEntry 8 7 3 7 2" xfId="39524"/>
    <cellStyle name="DataEntry 8 7 3 8" xfId="11198"/>
    <cellStyle name="DataEntry 8 7 3 8 2" xfId="39525"/>
    <cellStyle name="DataEntry 8 7 3 9" xfId="11199"/>
    <cellStyle name="DataEntry 8 7 3 9 2" xfId="39526"/>
    <cellStyle name="DataEntry 8 7 4" xfId="11200"/>
    <cellStyle name="DataEntry 8 7 4 2" xfId="39527"/>
    <cellStyle name="DataEntry 8 7 5" xfId="11201"/>
    <cellStyle name="DataEntry 8 7 5 2" xfId="39528"/>
    <cellStyle name="DataEntry 8 7 6" xfId="11202"/>
    <cellStyle name="DataEntry 8 7 6 2" xfId="39529"/>
    <cellStyle name="DataEntry 8 7 7" xfId="11203"/>
    <cellStyle name="DataEntry 8 7 7 2" xfId="39530"/>
    <cellStyle name="DataEntry 8 7 8" xfId="11204"/>
    <cellStyle name="DataEntry 8 7 8 2" xfId="39531"/>
    <cellStyle name="DataEntry 8 7 9" xfId="11205"/>
    <cellStyle name="DataEntry 8 7 9 2" xfId="39532"/>
    <cellStyle name="DataEntry 8 8" xfId="11206"/>
    <cellStyle name="DataEntry 8 8 10" xfId="11207"/>
    <cellStyle name="DataEntry 8 8 10 2" xfId="39534"/>
    <cellStyle name="DataEntry 8 8 11" xfId="39533"/>
    <cellStyle name="DataEntry 8 8 2" xfId="11208"/>
    <cellStyle name="DataEntry 8 8 2 2" xfId="39535"/>
    <cellStyle name="DataEntry 8 8 3" xfId="11209"/>
    <cellStyle name="DataEntry 8 8 3 2" xfId="39536"/>
    <cellStyle name="DataEntry 8 8 4" xfId="11210"/>
    <cellStyle name="DataEntry 8 8 4 2" xfId="39537"/>
    <cellStyle name="DataEntry 8 8 5" xfId="11211"/>
    <cellStyle name="DataEntry 8 8 5 2" xfId="39538"/>
    <cellStyle name="DataEntry 8 8 6" xfId="11212"/>
    <cellStyle name="DataEntry 8 8 6 2" xfId="39539"/>
    <cellStyle name="DataEntry 8 8 7" xfId="11213"/>
    <cellStyle name="DataEntry 8 8 7 2" xfId="39540"/>
    <cellStyle name="DataEntry 8 8 8" xfId="11214"/>
    <cellStyle name="DataEntry 8 8 8 2" xfId="39541"/>
    <cellStyle name="DataEntry 8 8 9" xfId="11215"/>
    <cellStyle name="DataEntry 8 8 9 2" xfId="39542"/>
    <cellStyle name="DataEntry 8 9" xfId="11216"/>
    <cellStyle name="DataEntry 8 9 10" xfId="11217"/>
    <cellStyle name="DataEntry 8 9 10 2" xfId="39544"/>
    <cellStyle name="DataEntry 8 9 11" xfId="39543"/>
    <cellStyle name="DataEntry 8 9 2" xfId="11218"/>
    <cellStyle name="DataEntry 8 9 2 2" xfId="39545"/>
    <cellStyle name="DataEntry 8 9 3" xfId="11219"/>
    <cellStyle name="DataEntry 8 9 3 2" xfId="39546"/>
    <cellStyle name="DataEntry 8 9 4" xfId="11220"/>
    <cellStyle name="DataEntry 8 9 4 2" xfId="39547"/>
    <cellStyle name="DataEntry 8 9 5" xfId="11221"/>
    <cellStyle name="DataEntry 8 9 5 2" xfId="39548"/>
    <cellStyle name="DataEntry 8 9 6" xfId="11222"/>
    <cellStyle name="DataEntry 8 9 6 2" xfId="39549"/>
    <cellStyle name="DataEntry 8 9 7" xfId="11223"/>
    <cellStyle name="DataEntry 8 9 7 2" xfId="39550"/>
    <cellStyle name="DataEntry 8 9 8" xfId="11224"/>
    <cellStyle name="DataEntry 8 9 8 2" xfId="39551"/>
    <cellStyle name="DataEntry 8 9 9" xfId="11225"/>
    <cellStyle name="DataEntry 8 9 9 2" xfId="39552"/>
    <cellStyle name="DataEntry 9" xfId="417"/>
    <cellStyle name="DataEntry 9 10" xfId="11226"/>
    <cellStyle name="DataEntry 9 10 2" xfId="39553"/>
    <cellStyle name="DataEntry 9 11" xfId="11227"/>
    <cellStyle name="DataEntry 9 11 2" xfId="39554"/>
    <cellStyle name="DataEntry 9 12" xfId="11228"/>
    <cellStyle name="DataEntry 9 12 2" xfId="39555"/>
    <cellStyle name="DataEntry 9 13" xfId="11229"/>
    <cellStyle name="DataEntry 9 13 2" xfId="39556"/>
    <cellStyle name="DataEntry 9 14" xfId="11230"/>
    <cellStyle name="DataEntry 9 14 2" xfId="39557"/>
    <cellStyle name="DataEntry 9 15" xfId="11231"/>
    <cellStyle name="DataEntry 9 15 2" xfId="39558"/>
    <cellStyle name="DataEntry 9 16" xfId="11232"/>
    <cellStyle name="DataEntry 9 16 2" xfId="39559"/>
    <cellStyle name="DataEntry 9 17" xfId="11233"/>
    <cellStyle name="DataEntry 9 17 2" xfId="39560"/>
    <cellStyle name="DataEntry 9 18" xfId="11234"/>
    <cellStyle name="DataEntry 9 18 2" xfId="39561"/>
    <cellStyle name="DataEntry 9 19" xfId="28758"/>
    <cellStyle name="DataEntry 9 2" xfId="679"/>
    <cellStyle name="DataEntry 9 2 10" xfId="11235"/>
    <cellStyle name="DataEntry 9 2 10 2" xfId="39562"/>
    <cellStyle name="DataEntry 9 2 11" xfId="11236"/>
    <cellStyle name="DataEntry 9 2 11 2" xfId="39563"/>
    <cellStyle name="DataEntry 9 2 12" xfId="11237"/>
    <cellStyle name="DataEntry 9 2 12 2" xfId="39564"/>
    <cellStyle name="DataEntry 9 2 13" xfId="11238"/>
    <cellStyle name="DataEntry 9 2 13 2" xfId="39565"/>
    <cellStyle name="DataEntry 9 2 14" xfId="11239"/>
    <cellStyle name="DataEntry 9 2 14 2" xfId="39566"/>
    <cellStyle name="DataEntry 9 2 15" xfId="29010"/>
    <cellStyle name="DataEntry 9 2 2" xfId="11240"/>
    <cellStyle name="DataEntry 9 2 2 10" xfId="11241"/>
    <cellStyle name="DataEntry 9 2 2 10 2" xfId="39568"/>
    <cellStyle name="DataEntry 9 2 2 11" xfId="39567"/>
    <cellStyle name="DataEntry 9 2 2 2" xfId="11242"/>
    <cellStyle name="DataEntry 9 2 2 2 10" xfId="11243"/>
    <cellStyle name="DataEntry 9 2 2 2 10 2" xfId="39570"/>
    <cellStyle name="DataEntry 9 2 2 2 11" xfId="39569"/>
    <cellStyle name="DataEntry 9 2 2 2 2" xfId="11244"/>
    <cellStyle name="DataEntry 9 2 2 2 2 2" xfId="39571"/>
    <cellStyle name="DataEntry 9 2 2 2 3" xfId="11245"/>
    <cellStyle name="DataEntry 9 2 2 2 3 2" xfId="39572"/>
    <cellStyle name="DataEntry 9 2 2 2 4" xfId="11246"/>
    <cellStyle name="DataEntry 9 2 2 2 4 2" xfId="39573"/>
    <cellStyle name="DataEntry 9 2 2 2 5" xfId="11247"/>
    <cellStyle name="DataEntry 9 2 2 2 5 2" xfId="39574"/>
    <cellStyle name="DataEntry 9 2 2 2 6" xfId="11248"/>
    <cellStyle name="DataEntry 9 2 2 2 6 2" xfId="39575"/>
    <cellStyle name="DataEntry 9 2 2 2 7" xfId="11249"/>
    <cellStyle name="DataEntry 9 2 2 2 7 2" xfId="39576"/>
    <cellStyle name="DataEntry 9 2 2 2 8" xfId="11250"/>
    <cellStyle name="DataEntry 9 2 2 2 8 2" xfId="39577"/>
    <cellStyle name="DataEntry 9 2 2 2 9" xfId="11251"/>
    <cellStyle name="DataEntry 9 2 2 2 9 2" xfId="39578"/>
    <cellStyle name="DataEntry 9 2 2 3" xfId="11252"/>
    <cellStyle name="DataEntry 9 2 2 3 10" xfId="11253"/>
    <cellStyle name="DataEntry 9 2 2 3 10 2" xfId="39580"/>
    <cellStyle name="DataEntry 9 2 2 3 11" xfId="39579"/>
    <cellStyle name="DataEntry 9 2 2 3 2" xfId="11254"/>
    <cellStyle name="DataEntry 9 2 2 3 2 2" xfId="39581"/>
    <cellStyle name="DataEntry 9 2 2 3 3" xfId="11255"/>
    <cellStyle name="DataEntry 9 2 2 3 3 2" xfId="39582"/>
    <cellStyle name="DataEntry 9 2 2 3 4" xfId="11256"/>
    <cellStyle name="DataEntry 9 2 2 3 4 2" xfId="39583"/>
    <cellStyle name="DataEntry 9 2 2 3 5" xfId="11257"/>
    <cellStyle name="DataEntry 9 2 2 3 5 2" xfId="39584"/>
    <cellStyle name="DataEntry 9 2 2 3 6" xfId="11258"/>
    <cellStyle name="DataEntry 9 2 2 3 6 2" xfId="39585"/>
    <cellStyle name="DataEntry 9 2 2 3 7" xfId="11259"/>
    <cellStyle name="DataEntry 9 2 2 3 7 2" xfId="39586"/>
    <cellStyle name="DataEntry 9 2 2 3 8" xfId="11260"/>
    <cellStyle name="DataEntry 9 2 2 3 8 2" xfId="39587"/>
    <cellStyle name="DataEntry 9 2 2 3 9" xfId="11261"/>
    <cellStyle name="DataEntry 9 2 2 3 9 2" xfId="39588"/>
    <cellStyle name="DataEntry 9 2 2 4" xfId="11262"/>
    <cellStyle name="DataEntry 9 2 2 4 2" xfId="39589"/>
    <cellStyle name="DataEntry 9 2 2 5" xfId="11263"/>
    <cellStyle name="DataEntry 9 2 2 5 2" xfId="39590"/>
    <cellStyle name="DataEntry 9 2 2 6" xfId="11264"/>
    <cellStyle name="DataEntry 9 2 2 6 2" xfId="39591"/>
    <cellStyle name="DataEntry 9 2 2 7" xfId="11265"/>
    <cellStyle name="DataEntry 9 2 2 7 2" xfId="39592"/>
    <cellStyle name="DataEntry 9 2 2 8" xfId="11266"/>
    <cellStyle name="DataEntry 9 2 2 8 2" xfId="39593"/>
    <cellStyle name="DataEntry 9 2 2 9" xfId="11267"/>
    <cellStyle name="DataEntry 9 2 2 9 2" xfId="39594"/>
    <cellStyle name="DataEntry 9 2 3" xfId="11268"/>
    <cellStyle name="DataEntry 9 2 3 10" xfId="11269"/>
    <cellStyle name="DataEntry 9 2 3 10 2" xfId="39596"/>
    <cellStyle name="DataEntry 9 2 3 11" xfId="39595"/>
    <cellStyle name="DataEntry 9 2 3 2" xfId="11270"/>
    <cellStyle name="DataEntry 9 2 3 2 10" xfId="11271"/>
    <cellStyle name="DataEntry 9 2 3 2 10 2" xfId="39598"/>
    <cellStyle name="DataEntry 9 2 3 2 11" xfId="39597"/>
    <cellStyle name="DataEntry 9 2 3 2 2" xfId="11272"/>
    <cellStyle name="DataEntry 9 2 3 2 2 2" xfId="39599"/>
    <cellStyle name="DataEntry 9 2 3 2 3" xfId="11273"/>
    <cellStyle name="DataEntry 9 2 3 2 3 2" xfId="39600"/>
    <cellStyle name="DataEntry 9 2 3 2 4" xfId="11274"/>
    <cellStyle name="DataEntry 9 2 3 2 4 2" xfId="39601"/>
    <cellStyle name="DataEntry 9 2 3 2 5" xfId="11275"/>
    <cellStyle name="DataEntry 9 2 3 2 5 2" xfId="39602"/>
    <cellStyle name="DataEntry 9 2 3 2 6" xfId="11276"/>
    <cellStyle name="DataEntry 9 2 3 2 6 2" xfId="39603"/>
    <cellStyle name="DataEntry 9 2 3 2 7" xfId="11277"/>
    <cellStyle name="DataEntry 9 2 3 2 7 2" xfId="39604"/>
    <cellStyle name="DataEntry 9 2 3 2 8" xfId="11278"/>
    <cellStyle name="DataEntry 9 2 3 2 8 2" xfId="39605"/>
    <cellStyle name="DataEntry 9 2 3 2 9" xfId="11279"/>
    <cellStyle name="DataEntry 9 2 3 2 9 2" xfId="39606"/>
    <cellStyle name="DataEntry 9 2 3 3" xfId="11280"/>
    <cellStyle name="DataEntry 9 2 3 3 10" xfId="11281"/>
    <cellStyle name="DataEntry 9 2 3 3 10 2" xfId="39608"/>
    <cellStyle name="DataEntry 9 2 3 3 11" xfId="39607"/>
    <cellStyle name="DataEntry 9 2 3 3 2" xfId="11282"/>
    <cellStyle name="DataEntry 9 2 3 3 2 2" xfId="39609"/>
    <cellStyle name="DataEntry 9 2 3 3 3" xfId="11283"/>
    <cellStyle name="DataEntry 9 2 3 3 3 2" xfId="39610"/>
    <cellStyle name="DataEntry 9 2 3 3 4" xfId="11284"/>
    <cellStyle name="DataEntry 9 2 3 3 4 2" xfId="39611"/>
    <cellStyle name="DataEntry 9 2 3 3 5" xfId="11285"/>
    <cellStyle name="DataEntry 9 2 3 3 5 2" xfId="39612"/>
    <cellStyle name="DataEntry 9 2 3 3 6" xfId="11286"/>
    <cellStyle name="DataEntry 9 2 3 3 6 2" xfId="39613"/>
    <cellStyle name="DataEntry 9 2 3 3 7" xfId="11287"/>
    <cellStyle name="DataEntry 9 2 3 3 7 2" xfId="39614"/>
    <cellStyle name="DataEntry 9 2 3 3 8" xfId="11288"/>
    <cellStyle name="DataEntry 9 2 3 3 8 2" xfId="39615"/>
    <cellStyle name="DataEntry 9 2 3 3 9" xfId="11289"/>
    <cellStyle name="DataEntry 9 2 3 3 9 2" xfId="39616"/>
    <cellStyle name="DataEntry 9 2 3 4" xfId="11290"/>
    <cellStyle name="DataEntry 9 2 3 4 2" xfId="39617"/>
    <cellStyle name="DataEntry 9 2 3 5" xfId="11291"/>
    <cellStyle name="DataEntry 9 2 3 5 2" xfId="39618"/>
    <cellStyle name="DataEntry 9 2 3 6" xfId="11292"/>
    <cellStyle name="DataEntry 9 2 3 6 2" xfId="39619"/>
    <cellStyle name="DataEntry 9 2 3 7" xfId="11293"/>
    <cellStyle name="DataEntry 9 2 3 7 2" xfId="39620"/>
    <cellStyle name="DataEntry 9 2 3 8" xfId="11294"/>
    <cellStyle name="DataEntry 9 2 3 8 2" xfId="39621"/>
    <cellStyle name="DataEntry 9 2 3 9" xfId="11295"/>
    <cellStyle name="DataEntry 9 2 3 9 2" xfId="39622"/>
    <cellStyle name="DataEntry 9 2 4" xfId="11296"/>
    <cellStyle name="DataEntry 9 2 4 10" xfId="11297"/>
    <cellStyle name="DataEntry 9 2 4 10 2" xfId="39624"/>
    <cellStyle name="DataEntry 9 2 4 11" xfId="39623"/>
    <cellStyle name="DataEntry 9 2 4 2" xfId="11298"/>
    <cellStyle name="DataEntry 9 2 4 2 2" xfId="39625"/>
    <cellStyle name="DataEntry 9 2 4 3" xfId="11299"/>
    <cellStyle name="DataEntry 9 2 4 3 2" xfId="39626"/>
    <cellStyle name="DataEntry 9 2 4 4" xfId="11300"/>
    <cellStyle name="DataEntry 9 2 4 4 2" xfId="39627"/>
    <cellStyle name="DataEntry 9 2 4 5" xfId="11301"/>
    <cellStyle name="DataEntry 9 2 4 5 2" xfId="39628"/>
    <cellStyle name="DataEntry 9 2 4 6" xfId="11302"/>
    <cellStyle name="DataEntry 9 2 4 6 2" xfId="39629"/>
    <cellStyle name="DataEntry 9 2 4 7" xfId="11303"/>
    <cellStyle name="DataEntry 9 2 4 7 2" xfId="39630"/>
    <cellStyle name="DataEntry 9 2 4 8" xfId="11304"/>
    <cellStyle name="DataEntry 9 2 4 8 2" xfId="39631"/>
    <cellStyle name="DataEntry 9 2 4 9" xfId="11305"/>
    <cellStyle name="DataEntry 9 2 4 9 2" xfId="39632"/>
    <cellStyle name="DataEntry 9 2 5" xfId="11306"/>
    <cellStyle name="DataEntry 9 2 5 10" xfId="11307"/>
    <cellStyle name="DataEntry 9 2 5 10 2" xfId="39634"/>
    <cellStyle name="DataEntry 9 2 5 11" xfId="39633"/>
    <cellStyle name="DataEntry 9 2 5 2" xfId="11308"/>
    <cellStyle name="DataEntry 9 2 5 2 2" xfId="39635"/>
    <cellStyle name="DataEntry 9 2 5 3" xfId="11309"/>
    <cellStyle name="DataEntry 9 2 5 3 2" xfId="39636"/>
    <cellStyle name="DataEntry 9 2 5 4" xfId="11310"/>
    <cellStyle name="DataEntry 9 2 5 4 2" xfId="39637"/>
    <cellStyle name="DataEntry 9 2 5 5" xfId="11311"/>
    <cellStyle name="DataEntry 9 2 5 5 2" xfId="39638"/>
    <cellStyle name="DataEntry 9 2 5 6" xfId="11312"/>
    <cellStyle name="DataEntry 9 2 5 6 2" xfId="39639"/>
    <cellStyle name="DataEntry 9 2 5 7" xfId="11313"/>
    <cellStyle name="DataEntry 9 2 5 7 2" xfId="39640"/>
    <cellStyle name="DataEntry 9 2 5 8" xfId="11314"/>
    <cellStyle name="DataEntry 9 2 5 8 2" xfId="39641"/>
    <cellStyle name="DataEntry 9 2 5 9" xfId="11315"/>
    <cellStyle name="DataEntry 9 2 5 9 2" xfId="39642"/>
    <cellStyle name="DataEntry 9 2 6" xfId="11316"/>
    <cellStyle name="DataEntry 9 2 6 2" xfId="39643"/>
    <cellStyle name="DataEntry 9 2 7" xfId="11317"/>
    <cellStyle name="DataEntry 9 2 7 2" xfId="39644"/>
    <cellStyle name="DataEntry 9 2 8" xfId="11318"/>
    <cellStyle name="DataEntry 9 2 8 2" xfId="39645"/>
    <cellStyle name="DataEntry 9 2 9" xfId="11319"/>
    <cellStyle name="DataEntry 9 2 9 2" xfId="39646"/>
    <cellStyle name="DataEntry 9 3" xfId="839"/>
    <cellStyle name="DataEntry 9 3 10" xfId="11320"/>
    <cellStyle name="DataEntry 9 3 10 2" xfId="39647"/>
    <cellStyle name="DataEntry 9 3 11" xfId="11321"/>
    <cellStyle name="DataEntry 9 3 11 2" xfId="39648"/>
    <cellStyle name="DataEntry 9 3 12" xfId="11322"/>
    <cellStyle name="DataEntry 9 3 12 2" xfId="39649"/>
    <cellStyle name="DataEntry 9 3 13" xfId="11323"/>
    <cellStyle name="DataEntry 9 3 13 2" xfId="39650"/>
    <cellStyle name="DataEntry 9 3 14" xfId="11324"/>
    <cellStyle name="DataEntry 9 3 14 2" xfId="39651"/>
    <cellStyle name="DataEntry 9 3 15" xfId="29170"/>
    <cellStyle name="DataEntry 9 3 2" xfId="11325"/>
    <cellStyle name="DataEntry 9 3 2 10" xfId="11326"/>
    <cellStyle name="DataEntry 9 3 2 10 2" xfId="39653"/>
    <cellStyle name="DataEntry 9 3 2 11" xfId="39652"/>
    <cellStyle name="DataEntry 9 3 2 2" xfId="11327"/>
    <cellStyle name="DataEntry 9 3 2 2 10" xfId="11328"/>
    <cellStyle name="DataEntry 9 3 2 2 10 2" xfId="39655"/>
    <cellStyle name="DataEntry 9 3 2 2 11" xfId="39654"/>
    <cellStyle name="DataEntry 9 3 2 2 2" xfId="11329"/>
    <cellStyle name="DataEntry 9 3 2 2 2 2" xfId="39656"/>
    <cellStyle name="DataEntry 9 3 2 2 3" xfId="11330"/>
    <cellStyle name="DataEntry 9 3 2 2 3 2" xfId="39657"/>
    <cellStyle name="DataEntry 9 3 2 2 4" xfId="11331"/>
    <cellStyle name="DataEntry 9 3 2 2 4 2" xfId="39658"/>
    <cellStyle name="DataEntry 9 3 2 2 5" xfId="11332"/>
    <cellStyle name="DataEntry 9 3 2 2 5 2" xfId="39659"/>
    <cellStyle name="DataEntry 9 3 2 2 6" xfId="11333"/>
    <cellStyle name="DataEntry 9 3 2 2 6 2" xfId="39660"/>
    <cellStyle name="DataEntry 9 3 2 2 7" xfId="11334"/>
    <cellStyle name="DataEntry 9 3 2 2 7 2" xfId="39661"/>
    <cellStyle name="DataEntry 9 3 2 2 8" xfId="11335"/>
    <cellStyle name="DataEntry 9 3 2 2 8 2" xfId="39662"/>
    <cellStyle name="DataEntry 9 3 2 2 9" xfId="11336"/>
    <cellStyle name="DataEntry 9 3 2 2 9 2" xfId="39663"/>
    <cellStyle name="DataEntry 9 3 2 3" xfId="11337"/>
    <cellStyle name="DataEntry 9 3 2 3 10" xfId="11338"/>
    <cellStyle name="DataEntry 9 3 2 3 10 2" xfId="39665"/>
    <cellStyle name="DataEntry 9 3 2 3 11" xfId="39664"/>
    <cellStyle name="DataEntry 9 3 2 3 2" xfId="11339"/>
    <cellStyle name="DataEntry 9 3 2 3 2 2" xfId="39666"/>
    <cellStyle name="DataEntry 9 3 2 3 3" xfId="11340"/>
    <cellStyle name="DataEntry 9 3 2 3 3 2" xfId="39667"/>
    <cellStyle name="DataEntry 9 3 2 3 4" xfId="11341"/>
    <cellStyle name="DataEntry 9 3 2 3 4 2" xfId="39668"/>
    <cellStyle name="DataEntry 9 3 2 3 5" xfId="11342"/>
    <cellStyle name="DataEntry 9 3 2 3 5 2" xfId="39669"/>
    <cellStyle name="DataEntry 9 3 2 3 6" xfId="11343"/>
    <cellStyle name="DataEntry 9 3 2 3 6 2" xfId="39670"/>
    <cellStyle name="DataEntry 9 3 2 3 7" xfId="11344"/>
    <cellStyle name="DataEntry 9 3 2 3 7 2" xfId="39671"/>
    <cellStyle name="DataEntry 9 3 2 3 8" xfId="11345"/>
    <cellStyle name="DataEntry 9 3 2 3 8 2" xfId="39672"/>
    <cellStyle name="DataEntry 9 3 2 3 9" xfId="11346"/>
    <cellStyle name="DataEntry 9 3 2 3 9 2" xfId="39673"/>
    <cellStyle name="DataEntry 9 3 2 4" xfId="11347"/>
    <cellStyle name="DataEntry 9 3 2 4 2" xfId="39674"/>
    <cellStyle name="DataEntry 9 3 2 5" xfId="11348"/>
    <cellStyle name="DataEntry 9 3 2 5 2" xfId="39675"/>
    <cellStyle name="DataEntry 9 3 2 6" xfId="11349"/>
    <cellStyle name="DataEntry 9 3 2 6 2" xfId="39676"/>
    <cellStyle name="DataEntry 9 3 2 7" xfId="11350"/>
    <cellStyle name="DataEntry 9 3 2 7 2" xfId="39677"/>
    <cellStyle name="DataEntry 9 3 2 8" xfId="11351"/>
    <cellStyle name="DataEntry 9 3 2 8 2" xfId="39678"/>
    <cellStyle name="DataEntry 9 3 2 9" xfId="11352"/>
    <cellStyle name="DataEntry 9 3 2 9 2" xfId="39679"/>
    <cellStyle name="DataEntry 9 3 3" xfId="11353"/>
    <cellStyle name="DataEntry 9 3 3 10" xfId="11354"/>
    <cellStyle name="DataEntry 9 3 3 10 2" xfId="39681"/>
    <cellStyle name="DataEntry 9 3 3 11" xfId="39680"/>
    <cellStyle name="DataEntry 9 3 3 2" xfId="11355"/>
    <cellStyle name="DataEntry 9 3 3 2 10" xfId="11356"/>
    <cellStyle name="DataEntry 9 3 3 2 10 2" xfId="39683"/>
    <cellStyle name="DataEntry 9 3 3 2 11" xfId="39682"/>
    <cellStyle name="DataEntry 9 3 3 2 2" xfId="11357"/>
    <cellStyle name="DataEntry 9 3 3 2 2 2" xfId="39684"/>
    <cellStyle name="DataEntry 9 3 3 2 3" xfId="11358"/>
    <cellStyle name="DataEntry 9 3 3 2 3 2" xfId="39685"/>
    <cellStyle name="DataEntry 9 3 3 2 4" xfId="11359"/>
    <cellStyle name="DataEntry 9 3 3 2 4 2" xfId="39686"/>
    <cellStyle name="DataEntry 9 3 3 2 5" xfId="11360"/>
    <cellStyle name="DataEntry 9 3 3 2 5 2" xfId="39687"/>
    <cellStyle name="DataEntry 9 3 3 2 6" xfId="11361"/>
    <cellStyle name="DataEntry 9 3 3 2 6 2" xfId="39688"/>
    <cellStyle name="DataEntry 9 3 3 2 7" xfId="11362"/>
    <cellStyle name="DataEntry 9 3 3 2 7 2" xfId="39689"/>
    <cellStyle name="DataEntry 9 3 3 2 8" xfId="11363"/>
    <cellStyle name="DataEntry 9 3 3 2 8 2" xfId="39690"/>
    <cellStyle name="DataEntry 9 3 3 2 9" xfId="11364"/>
    <cellStyle name="DataEntry 9 3 3 2 9 2" xfId="39691"/>
    <cellStyle name="DataEntry 9 3 3 3" xfId="11365"/>
    <cellStyle name="DataEntry 9 3 3 3 10" xfId="11366"/>
    <cellStyle name="DataEntry 9 3 3 3 10 2" xfId="39693"/>
    <cellStyle name="DataEntry 9 3 3 3 11" xfId="39692"/>
    <cellStyle name="DataEntry 9 3 3 3 2" xfId="11367"/>
    <cellStyle name="DataEntry 9 3 3 3 2 2" xfId="39694"/>
    <cellStyle name="DataEntry 9 3 3 3 3" xfId="11368"/>
    <cellStyle name="DataEntry 9 3 3 3 3 2" xfId="39695"/>
    <cellStyle name="DataEntry 9 3 3 3 4" xfId="11369"/>
    <cellStyle name="DataEntry 9 3 3 3 4 2" xfId="39696"/>
    <cellStyle name="DataEntry 9 3 3 3 5" xfId="11370"/>
    <cellStyle name="DataEntry 9 3 3 3 5 2" xfId="39697"/>
    <cellStyle name="DataEntry 9 3 3 3 6" xfId="11371"/>
    <cellStyle name="DataEntry 9 3 3 3 6 2" xfId="39698"/>
    <cellStyle name="DataEntry 9 3 3 3 7" xfId="11372"/>
    <cellStyle name="DataEntry 9 3 3 3 7 2" xfId="39699"/>
    <cellStyle name="DataEntry 9 3 3 3 8" xfId="11373"/>
    <cellStyle name="DataEntry 9 3 3 3 8 2" xfId="39700"/>
    <cellStyle name="DataEntry 9 3 3 3 9" xfId="11374"/>
    <cellStyle name="DataEntry 9 3 3 3 9 2" xfId="39701"/>
    <cellStyle name="DataEntry 9 3 3 4" xfId="11375"/>
    <cellStyle name="DataEntry 9 3 3 4 2" xfId="39702"/>
    <cellStyle name="DataEntry 9 3 3 5" xfId="11376"/>
    <cellStyle name="DataEntry 9 3 3 5 2" xfId="39703"/>
    <cellStyle name="DataEntry 9 3 3 6" xfId="11377"/>
    <cellStyle name="DataEntry 9 3 3 6 2" xfId="39704"/>
    <cellStyle name="DataEntry 9 3 3 7" xfId="11378"/>
    <cellStyle name="DataEntry 9 3 3 7 2" xfId="39705"/>
    <cellStyle name="DataEntry 9 3 3 8" xfId="11379"/>
    <cellStyle name="DataEntry 9 3 3 8 2" xfId="39706"/>
    <cellStyle name="DataEntry 9 3 3 9" xfId="11380"/>
    <cellStyle name="DataEntry 9 3 3 9 2" xfId="39707"/>
    <cellStyle name="DataEntry 9 3 4" xfId="11381"/>
    <cellStyle name="DataEntry 9 3 4 10" xfId="11382"/>
    <cellStyle name="DataEntry 9 3 4 10 2" xfId="39709"/>
    <cellStyle name="DataEntry 9 3 4 11" xfId="39708"/>
    <cellStyle name="DataEntry 9 3 4 2" xfId="11383"/>
    <cellStyle name="DataEntry 9 3 4 2 2" xfId="39710"/>
    <cellStyle name="DataEntry 9 3 4 3" xfId="11384"/>
    <cellStyle name="DataEntry 9 3 4 3 2" xfId="39711"/>
    <cellStyle name="DataEntry 9 3 4 4" xfId="11385"/>
    <cellStyle name="DataEntry 9 3 4 4 2" xfId="39712"/>
    <cellStyle name="DataEntry 9 3 4 5" xfId="11386"/>
    <cellStyle name="DataEntry 9 3 4 5 2" xfId="39713"/>
    <cellStyle name="DataEntry 9 3 4 6" xfId="11387"/>
    <cellStyle name="DataEntry 9 3 4 6 2" xfId="39714"/>
    <cellStyle name="DataEntry 9 3 4 7" xfId="11388"/>
    <cellStyle name="DataEntry 9 3 4 7 2" xfId="39715"/>
    <cellStyle name="DataEntry 9 3 4 8" xfId="11389"/>
    <cellStyle name="DataEntry 9 3 4 8 2" xfId="39716"/>
    <cellStyle name="DataEntry 9 3 4 9" xfId="11390"/>
    <cellStyle name="DataEntry 9 3 4 9 2" xfId="39717"/>
    <cellStyle name="DataEntry 9 3 5" xfId="11391"/>
    <cellStyle name="DataEntry 9 3 5 10" xfId="11392"/>
    <cellStyle name="DataEntry 9 3 5 10 2" xfId="39719"/>
    <cellStyle name="DataEntry 9 3 5 11" xfId="39718"/>
    <cellStyle name="DataEntry 9 3 5 2" xfId="11393"/>
    <cellStyle name="DataEntry 9 3 5 2 2" xfId="39720"/>
    <cellStyle name="DataEntry 9 3 5 3" xfId="11394"/>
    <cellStyle name="DataEntry 9 3 5 3 2" xfId="39721"/>
    <cellStyle name="DataEntry 9 3 5 4" xfId="11395"/>
    <cellStyle name="DataEntry 9 3 5 4 2" xfId="39722"/>
    <cellStyle name="DataEntry 9 3 5 5" xfId="11396"/>
    <cellStyle name="DataEntry 9 3 5 5 2" xfId="39723"/>
    <cellStyle name="DataEntry 9 3 5 6" xfId="11397"/>
    <cellStyle name="DataEntry 9 3 5 6 2" xfId="39724"/>
    <cellStyle name="DataEntry 9 3 5 7" xfId="11398"/>
    <cellStyle name="DataEntry 9 3 5 7 2" xfId="39725"/>
    <cellStyle name="DataEntry 9 3 5 8" xfId="11399"/>
    <cellStyle name="DataEntry 9 3 5 8 2" xfId="39726"/>
    <cellStyle name="DataEntry 9 3 5 9" xfId="11400"/>
    <cellStyle name="DataEntry 9 3 5 9 2" xfId="39727"/>
    <cellStyle name="DataEntry 9 3 6" xfId="11401"/>
    <cellStyle name="DataEntry 9 3 6 2" xfId="39728"/>
    <cellStyle name="DataEntry 9 3 7" xfId="11402"/>
    <cellStyle name="DataEntry 9 3 7 2" xfId="39729"/>
    <cellStyle name="DataEntry 9 3 8" xfId="11403"/>
    <cellStyle name="DataEntry 9 3 8 2" xfId="39730"/>
    <cellStyle name="DataEntry 9 3 9" xfId="11404"/>
    <cellStyle name="DataEntry 9 3 9 2" xfId="39731"/>
    <cellStyle name="DataEntry 9 4" xfId="1484"/>
    <cellStyle name="DataEntry 9 4 10" xfId="11405"/>
    <cellStyle name="DataEntry 9 4 10 2" xfId="39732"/>
    <cellStyle name="DataEntry 9 4 11" xfId="11406"/>
    <cellStyle name="DataEntry 9 4 11 2" xfId="39733"/>
    <cellStyle name="DataEntry 9 4 12" xfId="11407"/>
    <cellStyle name="DataEntry 9 4 12 2" xfId="39734"/>
    <cellStyle name="DataEntry 9 4 13" xfId="11408"/>
    <cellStyle name="DataEntry 9 4 13 2" xfId="39735"/>
    <cellStyle name="DataEntry 9 4 14" xfId="11409"/>
    <cellStyle name="DataEntry 9 4 14 2" xfId="39736"/>
    <cellStyle name="DataEntry 9 4 15" xfId="29814"/>
    <cellStyle name="DataEntry 9 4 2" xfId="11410"/>
    <cellStyle name="DataEntry 9 4 2 10" xfId="11411"/>
    <cellStyle name="DataEntry 9 4 2 10 2" xfId="39738"/>
    <cellStyle name="DataEntry 9 4 2 11" xfId="39737"/>
    <cellStyle name="DataEntry 9 4 2 2" xfId="11412"/>
    <cellStyle name="DataEntry 9 4 2 2 10" xfId="11413"/>
    <cellStyle name="DataEntry 9 4 2 2 10 2" xfId="39740"/>
    <cellStyle name="DataEntry 9 4 2 2 11" xfId="39739"/>
    <cellStyle name="DataEntry 9 4 2 2 2" xfId="11414"/>
    <cellStyle name="DataEntry 9 4 2 2 2 2" xfId="39741"/>
    <cellStyle name="DataEntry 9 4 2 2 3" xfId="11415"/>
    <cellStyle name="DataEntry 9 4 2 2 3 2" xfId="39742"/>
    <cellStyle name="DataEntry 9 4 2 2 4" xfId="11416"/>
    <cellStyle name="DataEntry 9 4 2 2 4 2" xfId="39743"/>
    <cellStyle name="DataEntry 9 4 2 2 5" xfId="11417"/>
    <cellStyle name="DataEntry 9 4 2 2 5 2" xfId="39744"/>
    <cellStyle name="DataEntry 9 4 2 2 6" xfId="11418"/>
    <cellStyle name="DataEntry 9 4 2 2 6 2" xfId="39745"/>
    <cellStyle name="DataEntry 9 4 2 2 7" xfId="11419"/>
    <cellStyle name="DataEntry 9 4 2 2 7 2" xfId="39746"/>
    <cellStyle name="DataEntry 9 4 2 2 8" xfId="11420"/>
    <cellStyle name="DataEntry 9 4 2 2 8 2" xfId="39747"/>
    <cellStyle name="DataEntry 9 4 2 2 9" xfId="11421"/>
    <cellStyle name="DataEntry 9 4 2 2 9 2" xfId="39748"/>
    <cellStyle name="DataEntry 9 4 2 3" xfId="11422"/>
    <cellStyle name="DataEntry 9 4 2 3 10" xfId="11423"/>
    <cellStyle name="DataEntry 9 4 2 3 10 2" xfId="39750"/>
    <cellStyle name="DataEntry 9 4 2 3 11" xfId="39749"/>
    <cellStyle name="DataEntry 9 4 2 3 2" xfId="11424"/>
    <cellStyle name="DataEntry 9 4 2 3 2 2" xfId="39751"/>
    <cellStyle name="DataEntry 9 4 2 3 3" xfId="11425"/>
    <cellStyle name="DataEntry 9 4 2 3 3 2" xfId="39752"/>
    <cellStyle name="DataEntry 9 4 2 3 4" xfId="11426"/>
    <cellStyle name="DataEntry 9 4 2 3 4 2" xfId="39753"/>
    <cellStyle name="DataEntry 9 4 2 3 5" xfId="11427"/>
    <cellStyle name="DataEntry 9 4 2 3 5 2" xfId="39754"/>
    <cellStyle name="DataEntry 9 4 2 3 6" xfId="11428"/>
    <cellStyle name="DataEntry 9 4 2 3 6 2" xfId="39755"/>
    <cellStyle name="DataEntry 9 4 2 3 7" xfId="11429"/>
    <cellStyle name="DataEntry 9 4 2 3 7 2" xfId="39756"/>
    <cellStyle name="DataEntry 9 4 2 3 8" xfId="11430"/>
    <cellStyle name="DataEntry 9 4 2 3 8 2" xfId="39757"/>
    <cellStyle name="DataEntry 9 4 2 3 9" xfId="11431"/>
    <cellStyle name="DataEntry 9 4 2 3 9 2" xfId="39758"/>
    <cellStyle name="DataEntry 9 4 2 4" xfId="11432"/>
    <cellStyle name="DataEntry 9 4 2 4 2" xfId="39759"/>
    <cellStyle name="DataEntry 9 4 2 5" xfId="11433"/>
    <cellStyle name="DataEntry 9 4 2 5 2" xfId="39760"/>
    <cellStyle name="DataEntry 9 4 2 6" xfId="11434"/>
    <cellStyle name="DataEntry 9 4 2 6 2" xfId="39761"/>
    <cellStyle name="DataEntry 9 4 2 7" xfId="11435"/>
    <cellStyle name="DataEntry 9 4 2 7 2" xfId="39762"/>
    <cellStyle name="DataEntry 9 4 2 8" xfId="11436"/>
    <cellStyle name="DataEntry 9 4 2 8 2" xfId="39763"/>
    <cellStyle name="DataEntry 9 4 2 9" xfId="11437"/>
    <cellStyle name="DataEntry 9 4 2 9 2" xfId="39764"/>
    <cellStyle name="DataEntry 9 4 3" xfId="11438"/>
    <cellStyle name="DataEntry 9 4 3 10" xfId="11439"/>
    <cellStyle name="DataEntry 9 4 3 10 2" xfId="39766"/>
    <cellStyle name="DataEntry 9 4 3 11" xfId="39765"/>
    <cellStyle name="DataEntry 9 4 3 2" xfId="11440"/>
    <cellStyle name="DataEntry 9 4 3 2 10" xfId="11441"/>
    <cellStyle name="DataEntry 9 4 3 2 10 2" xfId="39768"/>
    <cellStyle name="DataEntry 9 4 3 2 11" xfId="39767"/>
    <cellStyle name="DataEntry 9 4 3 2 2" xfId="11442"/>
    <cellStyle name="DataEntry 9 4 3 2 2 2" xfId="39769"/>
    <cellStyle name="DataEntry 9 4 3 2 3" xfId="11443"/>
    <cellStyle name="DataEntry 9 4 3 2 3 2" xfId="39770"/>
    <cellStyle name="DataEntry 9 4 3 2 4" xfId="11444"/>
    <cellStyle name="DataEntry 9 4 3 2 4 2" xfId="39771"/>
    <cellStyle name="DataEntry 9 4 3 2 5" xfId="11445"/>
    <cellStyle name="DataEntry 9 4 3 2 5 2" xfId="39772"/>
    <cellStyle name="DataEntry 9 4 3 2 6" xfId="11446"/>
    <cellStyle name="DataEntry 9 4 3 2 6 2" xfId="39773"/>
    <cellStyle name="DataEntry 9 4 3 2 7" xfId="11447"/>
    <cellStyle name="DataEntry 9 4 3 2 7 2" xfId="39774"/>
    <cellStyle name="DataEntry 9 4 3 2 8" xfId="11448"/>
    <cellStyle name="DataEntry 9 4 3 2 8 2" xfId="39775"/>
    <cellStyle name="DataEntry 9 4 3 2 9" xfId="11449"/>
    <cellStyle name="DataEntry 9 4 3 2 9 2" xfId="39776"/>
    <cellStyle name="DataEntry 9 4 3 3" xfId="11450"/>
    <cellStyle name="DataEntry 9 4 3 3 10" xfId="11451"/>
    <cellStyle name="DataEntry 9 4 3 3 10 2" xfId="39778"/>
    <cellStyle name="DataEntry 9 4 3 3 11" xfId="39777"/>
    <cellStyle name="DataEntry 9 4 3 3 2" xfId="11452"/>
    <cellStyle name="DataEntry 9 4 3 3 2 2" xfId="39779"/>
    <cellStyle name="DataEntry 9 4 3 3 3" xfId="11453"/>
    <cellStyle name="DataEntry 9 4 3 3 3 2" xfId="39780"/>
    <cellStyle name="DataEntry 9 4 3 3 4" xfId="11454"/>
    <cellStyle name="DataEntry 9 4 3 3 4 2" xfId="39781"/>
    <cellStyle name="DataEntry 9 4 3 3 5" xfId="11455"/>
    <cellStyle name="DataEntry 9 4 3 3 5 2" xfId="39782"/>
    <cellStyle name="DataEntry 9 4 3 3 6" xfId="11456"/>
    <cellStyle name="DataEntry 9 4 3 3 6 2" xfId="39783"/>
    <cellStyle name="DataEntry 9 4 3 3 7" xfId="11457"/>
    <cellStyle name="DataEntry 9 4 3 3 7 2" xfId="39784"/>
    <cellStyle name="DataEntry 9 4 3 3 8" xfId="11458"/>
    <cellStyle name="DataEntry 9 4 3 3 8 2" xfId="39785"/>
    <cellStyle name="DataEntry 9 4 3 3 9" xfId="11459"/>
    <cellStyle name="DataEntry 9 4 3 3 9 2" xfId="39786"/>
    <cellStyle name="DataEntry 9 4 3 4" xfId="11460"/>
    <cellStyle name="DataEntry 9 4 3 4 2" xfId="39787"/>
    <cellStyle name="DataEntry 9 4 3 5" xfId="11461"/>
    <cellStyle name="DataEntry 9 4 3 5 2" xfId="39788"/>
    <cellStyle name="DataEntry 9 4 3 6" xfId="11462"/>
    <cellStyle name="DataEntry 9 4 3 6 2" xfId="39789"/>
    <cellStyle name="DataEntry 9 4 3 7" xfId="11463"/>
    <cellStyle name="DataEntry 9 4 3 7 2" xfId="39790"/>
    <cellStyle name="DataEntry 9 4 3 8" xfId="11464"/>
    <cellStyle name="DataEntry 9 4 3 8 2" xfId="39791"/>
    <cellStyle name="DataEntry 9 4 3 9" xfId="11465"/>
    <cellStyle name="DataEntry 9 4 3 9 2" xfId="39792"/>
    <cellStyle name="DataEntry 9 4 4" xfId="11466"/>
    <cellStyle name="DataEntry 9 4 4 10" xfId="11467"/>
    <cellStyle name="DataEntry 9 4 4 10 2" xfId="39794"/>
    <cellStyle name="DataEntry 9 4 4 11" xfId="39793"/>
    <cellStyle name="DataEntry 9 4 4 2" xfId="11468"/>
    <cellStyle name="DataEntry 9 4 4 2 2" xfId="39795"/>
    <cellStyle name="DataEntry 9 4 4 3" xfId="11469"/>
    <cellStyle name="DataEntry 9 4 4 3 2" xfId="39796"/>
    <cellStyle name="DataEntry 9 4 4 4" xfId="11470"/>
    <cellStyle name="DataEntry 9 4 4 4 2" xfId="39797"/>
    <cellStyle name="DataEntry 9 4 4 5" xfId="11471"/>
    <cellStyle name="DataEntry 9 4 4 5 2" xfId="39798"/>
    <cellStyle name="DataEntry 9 4 4 6" xfId="11472"/>
    <cellStyle name="DataEntry 9 4 4 6 2" xfId="39799"/>
    <cellStyle name="DataEntry 9 4 4 7" xfId="11473"/>
    <cellStyle name="DataEntry 9 4 4 7 2" xfId="39800"/>
    <cellStyle name="DataEntry 9 4 4 8" xfId="11474"/>
    <cellStyle name="DataEntry 9 4 4 8 2" xfId="39801"/>
    <cellStyle name="DataEntry 9 4 4 9" xfId="11475"/>
    <cellStyle name="DataEntry 9 4 4 9 2" xfId="39802"/>
    <cellStyle name="DataEntry 9 4 5" xfId="11476"/>
    <cellStyle name="DataEntry 9 4 5 10" xfId="11477"/>
    <cellStyle name="DataEntry 9 4 5 10 2" xfId="39804"/>
    <cellStyle name="DataEntry 9 4 5 11" xfId="39803"/>
    <cellStyle name="DataEntry 9 4 5 2" xfId="11478"/>
    <cellStyle name="DataEntry 9 4 5 2 2" xfId="39805"/>
    <cellStyle name="DataEntry 9 4 5 3" xfId="11479"/>
    <cellStyle name="DataEntry 9 4 5 3 2" xfId="39806"/>
    <cellStyle name="DataEntry 9 4 5 4" xfId="11480"/>
    <cellStyle name="DataEntry 9 4 5 4 2" xfId="39807"/>
    <cellStyle name="DataEntry 9 4 5 5" xfId="11481"/>
    <cellStyle name="DataEntry 9 4 5 5 2" xfId="39808"/>
    <cellStyle name="DataEntry 9 4 5 6" xfId="11482"/>
    <cellStyle name="DataEntry 9 4 5 6 2" xfId="39809"/>
    <cellStyle name="DataEntry 9 4 5 7" xfId="11483"/>
    <cellStyle name="DataEntry 9 4 5 7 2" xfId="39810"/>
    <cellStyle name="DataEntry 9 4 5 8" xfId="11484"/>
    <cellStyle name="DataEntry 9 4 5 8 2" xfId="39811"/>
    <cellStyle name="DataEntry 9 4 5 9" xfId="11485"/>
    <cellStyle name="DataEntry 9 4 5 9 2" xfId="39812"/>
    <cellStyle name="DataEntry 9 4 6" xfId="11486"/>
    <cellStyle name="DataEntry 9 4 6 2" xfId="39813"/>
    <cellStyle name="DataEntry 9 4 7" xfId="11487"/>
    <cellStyle name="DataEntry 9 4 7 2" xfId="39814"/>
    <cellStyle name="DataEntry 9 4 8" xfId="11488"/>
    <cellStyle name="DataEntry 9 4 8 2" xfId="39815"/>
    <cellStyle name="DataEntry 9 4 9" xfId="11489"/>
    <cellStyle name="DataEntry 9 4 9 2" xfId="39816"/>
    <cellStyle name="DataEntry 9 5" xfId="1447"/>
    <cellStyle name="DataEntry 9 5 10" xfId="11490"/>
    <cellStyle name="DataEntry 9 5 10 2" xfId="39817"/>
    <cellStyle name="DataEntry 9 5 11" xfId="11491"/>
    <cellStyle name="DataEntry 9 5 11 2" xfId="39818"/>
    <cellStyle name="DataEntry 9 5 12" xfId="11492"/>
    <cellStyle name="DataEntry 9 5 12 2" xfId="39819"/>
    <cellStyle name="DataEntry 9 5 13" xfId="11493"/>
    <cellStyle name="DataEntry 9 5 13 2" xfId="39820"/>
    <cellStyle name="DataEntry 9 5 14" xfId="11494"/>
    <cellStyle name="DataEntry 9 5 14 2" xfId="39821"/>
    <cellStyle name="DataEntry 9 5 15" xfId="29777"/>
    <cellStyle name="DataEntry 9 5 2" xfId="11495"/>
    <cellStyle name="DataEntry 9 5 2 10" xfId="11496"/>
    <cellStyle name="DataEntry 9 5 2 10 2" xfId="39823"/>
    <cellStyle name="DataEntry 9 5 2 11" xfId="39822"/>
    <cellStyle name="DataEntry 9 5 2 2" xfId="11497"/>
    <cellStyle name="DataEntry 9 5 2 2 10" xfId="11498"/>
    <cellStyle name="DataEntry 9 5 2 2 10 2" xfId="39825"/>
    <cellStyle name="DataEntry 9 5 2 2 11" xfId="39824"/>
    <cellStyle name="DataEntry 9 5 2 2 2" xfId="11499"/>
    <cellStyle name="DataEntry 9 5 2 2 2 2" xfId="39826"/>
    <cellStyle name="DataEntry 9 5 2 2 3" xfId="11500"/>
    <cellStyle name="DataEntry 9 5 2 2 3 2" xfId="39827"/>
    <cellStyle name="DataEntry 9 5 2 2 4" xfId="11501"/>
    <cellStyle name="DataEntry 9 5 2 2 4 2" xfId="39828"/>
    <cellStyle name="DataEntry 9 5 2 2 5" xfId="11502"/>
    <cellStyle name="DataEntry 9 5 2 2 5 2" xfId="39829"/>
    <cellStyle name="DataEntry 9 5 2 2 6" xfId="11503"/>
    <cellStyle name="DataEntry 9 5 2 2 6 2" xfId="39830"/>
    <cellStyle name="DataEntry 9 5 2 2 7" xfId="11504"/>
    <cellStyle name="DataEntry 9 5 2 2 7 2" xfId="39831"/>
    <cellStyle name="DataEntry 9 5 2 2 8" xfId="11505"/>
    <cellStyle name="DataEntry 9 5 2 2 8 2" xfId="39832"/>
    <cellStyle name="DataEntry 9 5 2 2 9" xfId="11506"/>
    <cellStyle name="DataEntry 9 5 2 2 9 2" xfId="39833"/>
    <cellStyle name="DataEntry 9 5 2 3" xfId="11507"/>
    <cellStyle name="DataEntry 9 5 2 3 10" xfId="11508"/>
    <cellStyle name="DataEntry 9 5 2 3 10 2" xfId="39835"/>
    <cellStyle name="DataEntry 9 5 2 3 11" xfId="39834"/>
    <cellStyle name="DataEntry 9 5 2 3 2" xfId="11509"/>
    <cellStyle name="DataEntry 9 5 2 3 2 2" xfId="39836"/>
    <cellStyle name="DataEntry 9 5 2 3 3" xfId="11510"/>
    <cellStyle name="DataEntry 9 5 2 3 3 2" xfId="39837"/>
    <cellStyle name="DataEntry 9 5 2 3 4" xfId="11511"/>
    <cellStyle name="DataEntry 9 5 2 3 4 2" xfId="39838"/>
    <cellStyle name="DataEntry 9 5 2 3 5" xfId="11512"/>
    <cellStyle name="DataEntry 9 5 2 3 5 2" xfId="39839"/>
    <cellStyle name="DataEntry 9 5 2 3 6" xfId="11513"/>
    <cellStyle name="DataEntry 9 5 2 3 6 2" xfId="39840"/>
    <cellStyle name="DataEntry 9 5 2 3 7" xfId="11514"/>
    <cellStyle name="DataEntry 9 5 2 3 7 2" xfId="39841"/>
    <cellStyle name="DataEntry 9 5 2 3 8" xfId="11515"/>
    <cellStyle name="DataEntry 9 5 2 3 8 2" xfId="39842"/>
    <cellStyle name="DataEntry 9 5 2 3 9" xfId="11516"/>
    <cellStyle name="DataEntry 9 5 2 3 9 2" xfId="39843"/>
    <cellStyle name="DataEntry 9 5 2 4" xfId="11517"/>
    <cellStyle name="DataEntry 9 5 2 4 2" xfId="39844"/>
    <cellStyle name="DataEntry 9 5 2 5" xfId="11518"/>
    <cellStyle name="DataEntry 9 5 2 5 2" xfId="39845"/>
    <cellStyle name="DataEntry 9 5 2 6" xfId="11519"/>
    <cellStyle name="DataEntry 9 5 2 6 2" xfId="39846"/>
    <cellStyle name="DataEntry 9 5 2 7" xfId="11520"/>
    <cellStyle name="DataEntry 9 5 2 7 2" xfId="39847"/>
    <cellStyle name="DataEntry 9 5 2 8" xfId="11521"/>
    <cellStyle name="DataEntry 9 5 2 8 2" xfId="39848"/>
    <cellStyle name="DataEntry 9 5 2 9" xfId="11522"/>
    <cellStyle name="DataEntry 9 5 2 9 2" xfId="39849"/>
    <cellStyle name="DataEntry 9 5 3" xfId="11523"/>
    <cellStyle name="DataEntry 9 5 3 10" xfId="11524"/>
    <cellStyle name="DataEntry 9 5 3 10 2" xfId="39851"/>
    <cellStyle name="DataEntry 9 5 3 11" xfId="39850"/>
    <cellStyle name="DataEntry 9 5 3 2" xfId="11525"/>
    <cellStyle name="DataEntry 9 5 3 2 10" xfId="11526"/>
    <cellStyle name="DataEntry 9 5 3 2 10 2" xfId="39853"/>
    <cellStyle name="DataEntry 9 5 3 2 11" xfId="39852"/>
    <cellStyle name="DataEntry 9 5 3 2 2" xfId="11527"/>
    <cellStyle name="DataEntry 9 5 3 2 2 2" xfId="39854"/>
    <cellStyle name="DataEntry 9 5 3 2 3" xfId="11528"/>
    <cellStyle name="DataEntry 9 5 3 2 3 2" xfId="39855"/>
    <cellStyle name="DataEntry 9 5 3 2 4" xfId="11529"/>
    <cellStyle name="DataEntry 9 5 3 2 4 2" xfId="39856"/>
    <cellStyle name="DataEntry 9 5 3 2 5" xfId="11530"/>
    <cellStyle name="DataEntry 9 5 3 2 5 2" xfId="39857"/>
    <cellStyle name="DataEntry 9 5 3 2 6" xfId="11531"/>
    <cellStyle name="DataEntry 9 5 3 2 6 2" xfId="39858"/>
    <cellStyle name="DataEntry 9 5 3 2 7" xfId="11532"/>
    <cellStyle name="DataEntry 9 5 3 2 7 2" xfId="39859"/>
    <cellStyle name="DataEntry 9 5 3 2 8" xfId="11533"/>
    <cellStyle name="DataEntry 9 5 3 2 8 2" xfId="39860"/>
    <cellStyle name="DataEntry 9 5 3 2 9" xfId="11534"/>
    <cellStyle name="DataEntry 9 5 3 2 9 2" xfId="39861"/>
    <cellStyle name="DataEntry 9 5 3 3" xfId="11535"/>
    <cellStyle name="DataEntry 9 5 3 3 10" xfId="11536"/>
    <cellStyle name="DataEntry 9 5 3 3 10 2" xfId="39863"/>
    <cellStyle name="DataEntry 9 5 3 3 11" xfId="39862"/>
    <cellStyle name="DataEntry 9 5 3 3 2" xfId="11537"/>
    <cellStyle name="DataEntry 9 5 3 3 2 2" xfId="39864"/>
    <cellStyle name="DataEntry 9 5 3 3 3" xfId="11538"/>
    <cellStyle name="DataEntry 9 5 3 3 3 2" xfId="39865"/>
    <cellStyle name="DataEntry 9 5 3 3 4" xfId="11539"/>
    <cellStyle name="DataEntry 9 5 3 3 4 2" xfId="39866"/>
    <cellStyle name="DataEntry 9 5 3 3 5" xfId="11540"/>
    <cellStyle name="DataEntry 9 5 3 3 5 2" xfId="39867"/>
    <cellStyle name="DataEntry 9 5 3 3 6" xfId="11541"/>
    <cellStyle name="DataEntry 9 5 3 3 6 2" xfId="39868"/>
    <cellStyle name="DataEntry 9 5 3 3 7" xfId="11542"/>
    <cellStyle name="DataEntry 9 5 3 3 7 2" xfId="39869"/>
    <cellStyle name="DataEntry 9 5 3 3 8" xfId="11543"/>
    <cellStyle name="DataEntry 9 5 3 3 8 2" xfId="39870"/>
    <cellStyle name="DataEntry 9 5 3 3 9" xfId="11544"/>
    <cellStyle name="DataEntry 9 5 3 3 9 2" xfId="39871"/>
    <cellStyle name="DataEntry 9 5 3 4" xfId="11545"/>
    <cellStyle name="DataEntry 9 5 3 4 2" xfId="39872"/>
    <cellStyle name="DataEntry 9 5 3 5" xfId="11546"/>
    <cellStyle name="DataEntry 9 5 3 5 2" xfId="39873"/>
    <cellStyle name="DataEntry 9 5 3 6" xfId="11547"/>
    <cellStyle name="DataEntry 9 5 3 6 2" xfId="39874"/>
    <cellStyle name="DataEntry 9 5 3 7" xfId="11548"/>
    <cellStyle name="DataEntry 9 5 3 7 2" xfId="39875"/>
    <cellStyle name="DataEntry 9 5 3 8" xfId="11549"/>
    <cellStyle name="DataEntry 9 5 3 8 2" xfId="39876"/>
    <cellStyle name="DataEntry 9 5 3 9" xfId="11550"/>
    <cellStyle name="DataEntry 9 5 3 9 2" xfId="39877"/>
    <cellStyle name="DataEntry 9 5 4" xfId="11551"/>
    <cellStyle name="DataEntry 9 5 4 10" xfId="11552"/>
    <cellStyle name="DataEntry 9 5 4 10 2" xfId="39879"/>
    <cellStyle name="DataEntry 9 5 4 11" xfId="39878"/>
    <cellStyle name="DataEntry 9 5 4 2" xfId="11553"/>
    <cellStyle name="DataEntry 9 5 4 2 2" xfId="39880"/>
    <cellStyle name="DataEntry 9 5 4 3" xfId="11554"/>
    <cellStyle name="DataEntry 9 5 4 3 2" xfId="39881"/>
    <cellStyle name="DataEntry 9 5 4 4" xfId="11555"/>
    <cellStyle name="DataEntry 9 5 4 4 2" xfId="39882"/>
    <cellStyle name="DataEntry 9 5 4 5" xfId="11556"/>
    <cellStyle name="DataEntry 9 5 4 5 2" xfId="39883"/>
    <cellStyle name="DataEntry 9 5 4 6" xfId="11557"/>
    <cellStyle name="DataEntry 9 5 4 6 2" xfId="39884"/>
    <cellStyle name="DataEntry 9 5 4 7" xfId="11558"/>
    <cellStyle name="DataEntry 9 5 4 7 2" xfId="39885"/>
    <cellStyle name="DataEntry 9 5 4 8" xfId="11559"/>
    <cellStyle name="DataEntry 9 5 4 8 2" xfId="39886"/>
    <cellStyle name="DataEntry 9 5 4 9" xfId="11560"/>
    <cellStyle name="DataEntry 9 5 4 9 2" xfId="39887"/>
    <cellStyle name="DataEntry 9 5 5" xfId="11561"/>
    <cellStyle name="DataEntry 9 5 5 10" xfId="11562"/>
    <cellStyle name="DataEntry 9 5 5 10 2" xfId="39889"/>
    <cellStyle name="DataEntry 9 5 5 11" xfId="39888"/>
    <cellStyle name="DataEntry 9 5 5 2" xfId="11563"/>
    <cellStyle name="DataEntry 9 5 5 2 2" xfId="39890"/>
    <cellStyle name="DataEntry 9 5 5 3" xfId="11564"/>
    <cellStyle name="DataEntry 9 5 5 3 2" xfId="39891"/>
    <cellStyle name="DataEntry 9 5 5 4" xfId="11565"/>
    <cellStyle name="DataEntry 9 5 5 4 2" xfId="39892"/>
    <cellStyle name="DataEntry 9 5 5 5" xfId="11566"/>
    <cellStyle name="DataEntry 9 5 5 5 2" xfId="39893"/>
    <cellStyle name="DataEntry 9 5 5 6" xfId="11567"/>
    <cellStyle name="DataEntry 9 5 5 6 2" xfId="39894"/>
    <cellStyle name="DataEntry 9 5 5 7" xfId="11568"/>
    <cellStyle name="DataEntry 9 5 5 7 2" xfId="39895"/>
    <cellStyle name="DataEntry 9 5 5 8" xfId="11569"/>
    <cellStyle name="DataEntry 9 5 5 8 2" xfId="39896"/>
    <cellStyle name="DataEntry 9 5 5 9" xfId="11570"/>
    <cellStyle name="DataEntry 9 5 5 9 2" xfId="39897"/>
    <cellStyle name="DataEntry 9 5 6" xfId="11571"/>
    <cellStyle name="DataEntry 9 5 6 2" xfId="39898"/>
    <cellStyle name="DataEntry 9 5 7" xfId="11572"/>
    <cellStyle name="DataEntry 9 5 7 2" xfId="39899"/>
    <cellStyle name="DataEntry 9 5 8" xfId="11573"/>
    <cellStyle name="DataEntry 9 5 8 2" xfId="39900"/>
    <cellStyle name="DataEntry 9 5 9" xfId="11574"/>
    <cellStyle name="DataEntry 9 5 9 2" xfId="39901"/>
    <cellStyle name="DataEntry 9 6" xfId="11575"/>
    <cellStyle name="DataEntry 9 6 10" xfId="11576"/>
    <cellStyle name="DataEntry 9 6 10 2" xfId="39903"/>
    <cellStyle name="DataEntry 9 6 11" xfId="39902"/>
    <cellStyle name="DataEntry 9 6 2" xfId="11577"/>
    <cellStyle name="DataEntry 9 6 2 10" xfId="11578"/>
    <cellStyle name="DataEntry 9 6 2 10 2" xfId="39905"/>
    <cellStyle name="DataEntry 9 6 2 11" xfId="39904"/>
    <cellStyle name="DataEntry 9 6 2 2" xfId="11579"/>
    <cellStyle name="DataEntry 9 6 2 2 2" xfId="39906"/>
    <cellStyle name="DataEntry 9 6 2 3" xfId="11580"/>
    <cellStyle name="DataEntry 9 6 2 3 2" xfId="39907"/>
    <cellStyle name="DataEntry 9 6 2 4" xfId="11581"/>
    <cellStyle name="DataEntry 9 6 2 4 2" xfId="39908"/>
    <cellStyle name="DataEntry 9 6 2 5" xfId="11582"/>
    <cellStyle name="DataEntry 9 6 2 5 2" xfId="39909"/>
    <cellStyle name="DataEntry 9 6 2 6" xfId="11583"/>
    <cellStyle name="DataEntry 9 6 2 6 2" xfId="39910"/>
    <cellStyle name="DataEntry 9 6 2 7" xfId="11584"/>
    <cellStyle name="DataEntry 9 6 2 7 2" xfId="39911"/>
    <cellStyle name="DataEntry 9 6 2 8" xfId="11585"/>
    <cellStyle name="DataEntry 9 6 2 8 2" xfId="39912"/>
    <cellStyle name="DataEntry 9 6 2 9" xfId="11586"/>
    <cellStyle name="DataEntry 9 6 2 9 2" xfId="39913"/>
    <cellStyle name="DataEntry 9 6 3" xfId="11587"/>
    <cellStyle name="DataEntry 9 6 3 10" xfId="11588"/>
    <cellStyle name="DataEntry 9 6 3 10 2" xfId="39915"/>
    <cellStyle name="DataEntry 9 6 3 11" xfId="39914"/>
    <cellStyle name="DataEntry 9 6 3 2" xfId="11589"/>
    <cellStyle name="DataEntry 9 6 3 2 2" xfId="39916"/>
    <cellStyle name="DataEntry 9 6 3 3" xfId="11590"/>
    <cellStyle name="DataEntry 9 6 3 3 2" xfId="39917"/>
    <cellStyle name="DataEntry 9 6 3 4" xfId="11591"/>
    <cellStyle name="DataEntry 9 6 3 4 2" xfId="39918"/>
    <cellStyle name="DataEntry 9 6 3 5" xfId="11592"/>
    <cellStyle name="DataEntry 9 6 3 5 2" xfId="39919"/>
    <cellStyle name="DataEntry 9 6 3 6" xfId="11593"/>
    <cellStyle name="DataEntry 9 6 3 6 2" xfId="39920"/>
    <cellStyle name="DataEntry 9 6 3 7" xfId="11594"/>
    <cellStyle name="DataEntry 9 6 3 7 2" xfId="39921"/>
    <cellStyle name="DataEntry 9 6 3 8" xfId="11595"/>
    <cellStyle name="DataEntry 9 6 3 8 2" xfId="39922"/>
    <cellStyle name="DataEntry 9 6 3 9" xfId="11596"/>
    <cellStyle name="DataEntry 9 6 3 9 2" xfId="39923"/>
    <cellStyle name="DataEntry 9 6 4" xfId="11597"/>
    <cellStyle name="DataEntry 9 6 4 2" xfId="39924"/>
    <cellStyle name="DataEntry 9 6 5" xfId="11598"/>
    <cellStyle name="DataEntry 9 6 5 2" xfId="39925"/>
    <cellStyle name="DataEntry 9 6 6" xfId="11599"/>
    <cellStyle name="DataEntry 9 6 6 2" xfId="39926"/>
    <cellStyle name="DataEntry 9 6 7" xfId="11600"/>
    <cellStyle name="DataEntry 9 6 7 2" xfId="39927"/>
    <cellStyle name="DataEntry 9 6 8" xfId="11601"/>
    <cellStyle name="DataEntry 9 6 8 2" xfId="39928"/>
    <cellStyle name="DataEntry 9 6 9" xfId="11602"/>
    <cellStyle name="DataEntry 9 6 9 2" xfId="39929"/>
    <cellStyle name="DataEntry 9 7" xfId="11603"/>
    <cellStyle name="DataEntry 9 7 10" xfId="11604"/>
    <cellStyle name="DataEntry 9 7 10 2" xfId="39931"/>
    <cellStyle name="DataEntry 9 7 11" xfId="39930"/>
    <cellStyle name="DataEntry 9 7 2" xfId="11605"/>
    <cellStyle name="DataEntry 9 7 2 10" xfId="11606"/>
    <cellStyle name="DataEntry 9 7 2 10 2" xfId="39933"/>
    <cellStyle name="DataEntry 9 7 2 11" xfId="39932"/>
    <cellStyle name="DataEntry 9 7 2 2" xfId="11607"/>
    <cellStyle name="DataEntry 9 7 2 2 2" xfId="39934"/>
    <cellStyle name="DataEntry 9 7 2 3" xfId="11608"/>
    <cellStyle name="DataEntry 9 7 2 3 2" xfId="39935"/>
    <cellStyle name="DataEntry 9 7 2 4" xfId="11609"/>
    <cellStyle name="DataEntry 9 7 2 4 2" xfId="39936"/>
    <cellStyle name="DataEntry 9 7 2 5" xfId="11610"/>
    <cellStyle name="DataEntry 9 7 2 5 2" xfId="39937"/>
    <cellStyle name="DataEntry 9 7 2 6" xfId="11611"/>
    <cellStyle name="DataEntry 9 7 2 6 2" xfId="39938"/>
    <cellStyle name="DataEntry 9 7 2 7" xfId="11612"/>
    <cellStyle name="DataEntry 9 7 2 7 2" xfId="39939"/>
    <cellStyle name="DataEntry 9 7 2 8" xfId="11613"/>
    <cellStyle name="DataEntry 9 7 2 8 2" xfId="39940"/>
    <cellStyle name="DataEntry 9 7 2 9" xfId="11614"/>
    <cellStyle name="DataEntry 9 7 2 9 2" xfId="39941"/>
    <cellStyle name="DataEntry 9 7 3" xfId="11615"/>
    <cellStyle name="DataEntry 9 7 3 10" xfId="11616"/>
    <cellStyle name="DataEntry 9 7 3 10 2" xfId="39943"/>
    <cellStyle name="DataEntry 9 7 3 11" xfId="39942"/>
    <cellStyle name="DataEntry 9 7 3 2" xfId="11617"/>
    <cellStyle name="DataEntry 9 7 3 2 2" xfId="39944"/>
    <cellStyle name="DataEntry 9 7 3 3" xfId="11618"/>
    <cellStyle name="DataEntry 9 7 3 3 2" xfId="39945"/>
    <cellStyle name="DataEntry 9 7 3 4" xfId="11619"/>
    <cellStyle name="DataEntry 9 7 3 4 2" xfId="39946"/>
    <cellStyle name="DataEntry 9 7 3 5" xfId="11620"/>
    <cellStyle name="DataEntry 9 7 3 5 2" xfId="39947"/>
    <cellStyle name="DataEntry 9 7 3 6" xfId="11621"/>
    <cellStyle name="DataEntry 9 7 3 6 2" xfId="39948"/>
    <cellStyle name="DataEntry 9 7 3 7" xfId="11622"/>
    <cellStyle name="DataEntry 9 7 3 7 2" xfId="39949"/>
    <cellStyle name="DataEntry 9 7 3 8" xfId="11623"/>
    <cellStyle name="DataEntry 9 7 3 8 2" xfId="39950"/>
    <cellStyle name="DataEntry 9 7 3 9" xfId="11624"/>
    <cellStyle name="DataEntry 9 7 3 9 2" xfId="39951"/>
    <cellStyle name="DataEntry 9 7 4" xfId="11625"/>
    <cellStyle name="DataEntry 9 7 4 2" xfId="39952"/>
    <cellStyle name="DataEntry 9 7 5" xfId="11626"/>
    <cellStyle name="DataEntry 9 7 5 2" xfId="39953"/>
    <cellStyle name="DataEntry 9 7 6" xfId="11627"/>
    <cellStyle name="DataEntry 9 7 6 2" xfId="39954"/>
    <cellStyle name="DataEntry 9 7 7" xfId="11628"/>
    <cellStyle name="DataEntry 9 7 7 2" xfId="39955"/>
    <cellStyle name="DataEntry 9 7 8" xfId="11629"/>
    <cellStyle name="DataEntry 9 7 8 2" xfId="39956"/>
    <cellStyle name="DataEntry 9 7 9" xfId="11630"/>
    <cellStyle name="DataEntry 9 7 9 2" xfId="39957"/>
    <cellStyle name="DataEntry 9 8" xfId="11631"/>
    <cellStyle name="DataEntry 9 8 10" xfId="11632"/>
    <cellStyle name="DataEntry 9 8 10 2" xfId="39959"/>
    <cellStyle name="DataEntry 9 8 11" xfId="39958"/>
    <cellStyle name="DataEntry 9 8 2" xfId="11633"/>
    <cellStyle name="DataEntry 9 8 2 2" xfId="39960"/>
    <cellStyle name="DataEntry 9 8 3" xfId="11634"/>
    <cellStyle name="DataEntry 9 8 3 2" xfId="39961"/>
    <cellStyle name="DataEntry 9 8 4" xfId="11635"/>
    <cellStyle name="DataEntry 9 8 4 2" xfId="39962"/>
    <cellStyle name="DataEntry 9 8 5" xfId="11636"/>
    <cellStyle name="DataEntry 9 8 5 2" xfId="39963"/>
    <cellStyle name="DataEntry 9 8 6" xfId="11637"/>
    <cellStyle name="DataEntry 9 8 6 2" xfId="39964"/>
    <cellStyle name="DataEntry 9 8 7" xfId="11638"/>
    <cellStyle name="DataEntry 9 8 7 2" xfId="39965"/>
    <cellStyle name="DataEntry 9 8 8" xfId="11639"/>
    <cellStyle name="DataEntry 9 8 8 2" xfId="39966"/>
    <cellStyle name="DataEntry 9 8 9" xfId="11640"/>
    <cellStyle name="DataEntry 9 8 9 2" xfId="39967"/>
    <cellStyle name="DataEntry 9 9" xfId="11641"/>
    <cellStyle name="DataEntry 9 9 10" xfId="11642"/>
    <cellStyle name="DataEntry 9 9 10 2" xfId="39969"/>
    <cellStyle name="DataEntry 9 9 11" xfId="39968"/>
    <cellStyle name="DataEntry 9 9 2" xfId="11643"/>
    <cellStyle name="DataEntry 9 9 2 2" xfId="39970"/>
    <cellStyle name="DataEntry 9 9 3" xfId="11644"/>
    <cellStyle name="DataEntry 9 9 3 2" xfId="39971"/>
    <cellStyle name="DataEntry 9 9 4" xfId="11645"/>
    <cellStyle name="DataEntry 9 9 4 2" xfId="39972"/>
    <cellStyle name="DataEntry 9 9 5" xfId="11646"/>
    <cellStyle name="DataEntry 9 9 5 2" xfId="39973"/>
    <cellStyle name="DataEntry 9 9 6" xfId="11647"/>
    <cellStyle name="DataEntry 9 9 6 2" xfId="39974"/>
    <cellStyle name="DataEntry 9 9 7" xfId="11648"/>
    <cellStyle name="DataEntry 9 9 7 2" xfId="39975"/>
    <cellStyle name="DataEntry 9 9 8" xfId="11649"/>
    <cellStyle name="DataEntry 9 9 8 2" xfId="39976"/>
    <cellStyle name="DataEntry 9 9 9" xfId="11650"/>
    <cellStyle name="DataEntry 9 9 9 2" xfId="39977"/>
    <cellStyle name="Date Feeder Field" xfId="11651"/>
    <cellStyle name="Date Feeder Field 10" xfId="11652"/>
    <cellStyle name="Date Feeder Field 10 10" xfId="11653"/>
    <cellStyle name="Date Feeder Field 10 10 2" xfId="39980"/>
    <cellStyle name="Date Feeder Field 10 11" xfId="11654"/>
    <cellStyle name="Date Feeder Field 10 11 2" xfId="39981"/>
    <cellStyle name="Date Feeder Field 10 12" xfId="11655"/>
    <cellStyle name="Date Feeder Field 10 12 2" xfId="39982"/>
    <cellStyle name="Date Feeder Field 10 13" xfId="11656"/>
    <cellStyle name="Date Feeder Field 10 13 2" xfId="39983"/>
    <cellStyle name="Date Feeder Field 10 14" xfId="11657"/>
    <cellStyle name="Date Feeder Field 10 14 2" xfId="39984"/>
    <cellStyle name="Date Feeder Field 10 15" xfId="11658"/>
    <cellStyle name="Date Feeder Field 10 15 2" xfId="39985"/>
    <cellStyle name="Date Feeder Field 10 16" xfId="11659"/>
    <cellStyle name="Date Feeder Field 10 16 2" xfId="39986"/>
    <cellStyle name="Date Feeder Field 10 17" xfId="11660"/>
    <cellStyle name="Date Feeder Field 10 17 2" xfId="39987"/>
    <cellStyle name="Date Feeder Field 10 18" xfId="11661"/>
    <cellStyle name="Date Feeder Field 10 18 2" xfId="39988"/>
    <cellStyle name="Date Feeder Field 10 19" xfId="39979"/>
    <cellStyle name="Date Feeder Field 10 2" xfId="11662"/>
    <cellStyle name="Date Feeder Field 10 2 10" xfId="11663"/>
    <cellStyle name="Date Feeder Field 10 2 10 2" xfId="39990"/>
    <cellStyle name="Date Feeder Field 10 2 11" xfId="11664"/>
    <cellStyle name="Date Feeder Field 10 2 11 2" xfId="39991"/>
    <cellStyle name="Date Feeder Field 10 2 12" xfId="11665"/>
    <cellStyle name="Date Feeder Field 10 2 12 2" xfId="39992"/>
    <cellStyle name="Date Feeder Field 10 2 13" xfId="11666"/>
    <cellStyle name="Date Feeder Field 10 2 13 2" xfId="39993"/>
    <cellStyle name="Date Feeder Field 10 2 14" xfId="11667"/>
    <cellStyle name="Date Feeder Field 10 2 14 2" xfId="39994"/>
    <cellStyle name="Date Feeder Field 10 2 15" xfId="39989"/>
    <cellStyle name="Date Feeder Field 10 2 2" xfId="11668"/>
    <cellStyle name="Date Feeder Field 10 2 2 10" xfId="11669"/>
    <cellStyle name="Date Feeder Field 10 2 2 10 2" xfId="39996"/>
    <cellStyle name="Date Feeder Field 10 2 2 11" xfId="11670"/>
    <cellStyle name="Date Feeder Field 10 2 2 11 2" xfId="39997"/>
    <cellStyle name="Date Feeder Field 10 2 2 12" xfId="11671"/>
    <cellStyle name="Date Feeder Field 10 2 2 12 2" xfId="39998"/>
    <cellStyle name="Date Feeder Field 10 2 2 13" xfId="39995"/>
    <cellStyle name="Date Feeder Field 10 2 2 2" xfId="11672"/>
    <cellStyle name="Date Feeder Field 10 2 2 2 10" xfId="11673"/>
    <cellStyle name="Date Feeder Field 10 2 2 2 10 2" xfId="40000"/>
    <cellStyle name="Date Feeder Field 10 2 2 2 11" xfId="11674"/>
    <cellStyle name="Date Feeder Field 10 2 2 2 11 2" xfId="40001"/>
    <cellStyle name="Date Feeder Field 10 2 2 2 12" xfId="39999"/>
    <cellStyle name="Date Feeder Field 10 2 2 2 2" xfId="11675"/>
    <cellStyle name="Date Feeder Field 10 2 2 2 2 2" xfId="40002"/>
    <cellStyle name="Date Feeder Field 10 2 2 2 3" xfId="11676"/>
    <cellStyle name="Date Feeder Field 10 2 2 2 3 2" xfId="40003"/>
    <cellStyle name="Date Feeder Field 10 2 2 2 4" xfId="11677"/>
    <cellStyle name="Date Feeder Field 10 2 2 2 4 2" xfId="40004"/>
    <cellStyle name="Date Feeder Field 10 2 2 2 5" xfId="11678"/>
    <cellStyle name="Date Feeder Field 10 2 2 2 5 2" xfId="40005"/>
    <cellStyle name="Date Feeder Field 10 2 2 2 6" xfId="11679"/>
    <cellStyle name="Date Feeder Field 10 2 2 2 6 2" xfId="40006"/>
    <cellStyle name="Date Feeder Field 10 2 2 2 7" xfId="11680"/>
    <cellStyle name="Date Feeder Field 10 2 2 2 7 2" xfId="40007"/>
    <cellStyle name="Date Feeder Field 10 2 2 2 8" xfId="11681"/>
    <cellStyle name="Date Feeder Field 10 2 2 2 8 2" xfId="40008"/>
    <cellStyle name="Date Feeder Field 10 2 2 2 9" xfId="11682"/>
    <cellStyle name="Date Feeder Field 10 2 2 2 9 2" xfId="40009"/>
    <cellStyle name="Date Feeder Field 10 2 2 3" xfId="11683"/>
    <cellStyle name="Date Feeder Field 10 2 2 3 10" xfId="11684"/>
    <cellStyle name="Date Feeder Field 10 2 2 3 10 2" xfId="40011"/>
    <cellStyle name="Date Feeder Field 10 2 2 3 11" xfId="11685"/>
    <cellStyle name="Date Feeder Field 10 2 2 3 11 2" xfId="40012"/>
    <cellStyle name="Date Feeder Field 10 2 2 3 12" xfId="40010"/>
    <cellStyle name="Date Feeder Field 10 2 2 3 2" xfId="11686"/>
    <cellStyle name="Date Feeder Field 10 2 2 3 2 2" xfId="40013"/>
    <cellStyle name="Date Feeder Field 10 2 2 3 3" xfId="11687"/>
    <cellStyle name="Date Feeder Field 10 2 2 3 3 2" xfId="40014"/>
    <cellStyle name="Date Feeder Field 10 2 2 3 4" xfId="11688"/>
    <cellStyle name="Date Feeder Field 10 2 2 3 4 2" xfId="40015"/>
    <cellStyle name="Date Feeder Field 10 2 2 3 5" xfId="11689"/>
    <cellStyle name="Date Feeder Field 10 2 2 3 5 2" xfId="40016"/>
    <cellStyle name="Date Feeder Field 10 2 2 3 6" xfId="11690"/>
    <cellStyle name="Date Feeder Field 10 2 2 3 6 2" xfId="40017"/>
    <cellStyle name="Date Feeder Field 10 2 2 3 7" xfId="11691"/>
    <cellStyle name="Date Feeder Field 10 2 2 3 7 2" xfId="40018"/>
    <cellStyle name="Date Feeder Field 10 2 2 3 8" xfId="11692"/>
    <cellStyle name="Date Feeder Field 10 2 2 3 8 2" xfId="40019"/>
    <cellStyle name="Date Feeder Field 10 2 2 3 9" xfId="11693"/>
    <cellStyle name="Date Feeder Field 10 2 2 3 9 2" xfId="40020"/>
    <cellStyle name="Date Feeder Field 10 2 2 4" xfId="11694"/>
    <cellStyle name="Date Feeder Field 10 2 2 4 2" xfId="40021"/>
    <cellStyle name="Date Feeder Field 10 2 2 5" xfId="11695"/>
    <cellStyle name="Date Feeder Field 10 2 2 5 2" xfId="40022"/>
    <cellStyle name="Date Feeder Field 10 2 2 6" xfId="11696"/>
    <cellStyle name="Date Feeder Field 10 2 2 6 2" xfId="40023"/>
    <cellStyle name="Date Feeder Field 10 2 2 7" xfId="11697"/>
    <cellStyle name="Date Feeder Field 10 2 2 7 2" xfId="40024"/>
    <cellStyle name="Date Feeder Field 10 2 2 8" xfId="11698"/>
    <cellStyle name="Date Feeder Field 10 2 2 8 2" xfId="40025"/>
    <cellStyle name="Date Feeder Field 10 2 2 9" xfId="11699"/>
    <cellStyle name="Date Feeder Field 10 2 2 9 2" xfId="40026"/>
    <cellStyle name="Date Feeder Field 10 2 3" xfId="11700"/>
    <cellStyle name="Date Feeder Field 10 2 3 10" xfId="11701"/>
    <cellStyle name="Date Feeder Field 10 2 3 10 2" xfId="40028"/>
    <cellStyle name="Date Feeder Field 10 2 3 11" xfId="11702"/>
    <cellStyle name="Date Feeder Field 10 2 3 11 2" xfId="40029"/>
    <cellStyle name="Date Feeder Field 10 2 3 12" xfId="11703"/>
    <cellStyle name="Date Feeder Field 10 2 3 12 2" xfId="40030"/>
    <cellStyle name="Date Feeder Field 10 2 3 13" xfId="40027"/>
    <cellStyle name="Date Feeder Field 10 2 3 2" xfId="11704"/>
    <cellStyle name="Date Feeder Field 10 2 3 2 10" xfId="11705"/>
    <cellStyle name="Date Feeder Field 10 2 3 2 10 2" xfId="40032"/>
    <cellStyle name="Date Feeder Field 10 2 3 2 11" xfId="11706"/>
    <cellStyle name="Date Feeder Field 10 2 3 2 11 2" xfId="40033"/>
    <cellStyle name="Date Feeder Field 10 2 3 2 12" xfId="40031"/>
    <cellStyle name="Date Feeder Field 10 2 3 2 2" xfId="11707"/>
    <cellStyle name="Date Feeder Field 10 2 3 2 2 2" xfId="40034"/>
    <cellStyle name="Date Feeder Field 10 2 3 2 3" xfId="11708"/>
    <cellStyle name="Date Feeder Field 10 2 3 2 3 2" xfId="40035"/>
    <cellStyle name="Date Feeder Field 10 2 3 2 4" xfId="11709"/>
    <cellStyle name="Date Feeder Field 10 2 3 2 4 2" xfId="40036"/>
    <cellStyle name="Date Feeder Field 10 2 3 2 5" xfId="11710"/>
    <cellStyle name="Date Feeder Field 10 2 3 2 5 2" xfId="40037"/>
    <cellStyle name="Date Feeder Field 10 2 3 2 6" xfId="11711"/>
    <cellStyle name="Date Feeder Field 10 2 3 2 6 2" xfId="40038"/>
    <cellStyle name="Date Feeder Field 10 2 3 2 7" xfId="11712"/>
    <cellStyle name="Date Feeder Field 10 2 3 2 7 2" xfId="40039"/>
    <cellStyle name="Date Feeder Field 10 2 3 2 8" xfId="11713"/>
    <cellStyle name="Date Feeder Field 10 2 3 2 8 2" xfId="40040"/>
    <cellStyle name="Date Feeder Field 10 2 3 2 9" xfId="11714"/>
    <cellStyle name="Date Feeder Field 10 2 3 2 9 2" xfId="40041"/>
    <cellStyle name="Date Feeder Field 10 2 3 3" xfId="11715"/>
    <cellStyle name="Date Feeder Field 10 2 3 3 10" xfId="11716"/>
    <cellStyle name="Date Feeder Field 10 2 3 3 10 2" xfId="40043"/>
    <cellStyle name="Date Feeder Field 10 2 3 3 11" xfId="11717"/>
    <cellStyle name="Date Feeder Field 10 2 3 3 11 2" xfId="40044"/>
    <cellStyle name="Date Feeder Field 10 2 3 3 12" xfId="40042"/>
    <cellStyle name="Date Feeder Field 10 2 3 3 2" xfId="11718"/>
    <cellStyle name="Date Feeder Field 10 2 3 3 2 2" xfId="40045"/>
    <cellStyle name="Date Feeder Field 10 2 3 3 3" xfId="11719"/>
    <cellStyle name="Date Feeder Field 10 2 3 3 3 2" xfId="40046"/>
    <cellStyle name="Date Feeder Field 10 2 3 3 4" xfId="11720"/>
    <cellStyle name="Date Feeder Field 10 2 3 3 4 2" xfId="40047"/>
    <cellStyle name="Date Feeder Field 10 2 3 3 5" xfId="11721"/>
    <cellStyle name="Date Feeder Field 10 2 3 3 5 2" xfId="40048"/>
    <cellStyle name="Date Feeder Field 10 2 3 3 6" xfId="11722"/>
    <cellStyle name="Date Feeder Field 10 2 3 3 6 2" xfId="40049"/>
    <cellStyle name="Date Feeder Field 10 2 3 3 7" xfId="11723"/>
    <cellStyle name="Date Feeder Field 10 2 3 3 7 2" xfId="40050"/>
    <cellStyle name="Date Feeder Field 10 2 3 3 8" xfId="11724"/>
    <cellStyle name="Date Feeder Field 10 2 3 3 8 2" xfId="40051"/>
    <cellStyle name="Date Feeder Field 10 2 3 3 9" xfId="11725"/>
    <cellStyle name="Date Feeder Field 10 2 3 3 9 2" xfId="40052"/>
    <cellStyle name="Date Feeder Field 10 2 3 4" xfId="11726"/>
    <cellStyle name="Date Feeder Field 10 2 3 4 2" xfId="40053"/>
    <cellStyle name="Date Feeder Field 10 2 3 5" xfId="11727"/>
    <cellStyle name="Date Feeder Field 10 2 3 5 2" xfId="40054"/>
    <cellStyle name="Date Feeder Field 10 2 3 6" xfId="11728"/>
    <cellStyle name="Date Feeder Field 10 2 3 6 2" xfId="40055"/>
    <cellStyle name="Date Feeder Field 10 2 3 7" xfId="11729"/>
    <cellStyle name="Date Feeder Field 10 2 3 7 2" xfId="40056"/>
    <cellStyle name="Date Feeder Field 10 2 3 8" xfId="11730"/>
    <cellStyle name="Date Feeder Field 10 2 3 8 2" xfId="40057"/>
    <cellStyle name="Date Feeder Field 10 2 3 9" xfId="11731"/>
    <cellStyle name="Date Feeder Field 10 2 3 9 2" xfId="40058"/>
    <cellStyle name="Date Feeder Field 10 2 4" xfId="11732"/>
    <cellStyle name="Date Feeder Field 10 2 4 10" xfId="11733"/>
    <cellStyle name="Date Feeder Field 10 2 4 10 2" xfId="40060"/>
    <cellStyle name="Date Feeder Field 10 2 4 11" xfId="11734"/>
    <cellStyle name="Date Feeder Field 10 2 4 11 2" xfId="40061"/>
    <cellStyle name="Date Feeder Field 10 2 4 12" xfId="40059"/>
    <cellStyle name="Date Feeder Field 10 2 4 2" xfId="11735"/>
    <cellStyle name="Date Feeder Field 10 2 4 2 2" xfId="40062"/>
    <cellStyle name="Date Feeder Field 10 2 4 3" xfId="11736"/>
    <cellStyle name="Date Feeder Field 10 2 4 3 2" xfId="40063"/>
    <cellStyle name="Date Feeder Field 10 2 4 4" xfId="11737"/>
    <cellStyle name="Date Feeder Field 10 2 4 4 2" xfId="40064"/>
    <cellStyle name="Date Feeder Field 10 2 4 5" xfId="11738"/>
    <cellStyle name="Date Feeder Field 10 2 4 5 2" xfId="40065"/>
    <cellStyle name="Date Feeder Field 10 2 4 6" xfId="11739"/>
    <cellStyle name="Date Feeder Field 10 2 4 6 2" xfId="40066"/>
    <cellStyle name="Date Feeder Field 10 2 4 7" xfId="11740"/>
    <cellStyle name="Date Feeder Field 10 2 4 7 2" xfId="40067"/>
    <cellStyle name="Date Feeder Field 10 2 4 8" xfId="11741"/>
    <cellStyle name="Date Feeder Field 10 2 4 8 2" xfId="40068"/>
    <cellStyle name="Date Feeder Field 10 2 4 9" xfId="11742"/>
    <cellStyle name="Date Feeder Field 10 2 4 9 2" xfId="40069"/>
    <cellStyle name="Date Feeder Field 10 2 5" xfId="11743"/>
    <cellStyle name="Date Feeder Field 10 2 5 10" xfId="11744"/>
    <cellStyle name="Date Feeder Field 10 2 5 10 2" xfId="40071"/>
    <cellStyle name="Date Feeder Field 10 2 5 11" xfId="11745"/>
    <cellStyle name="Date Feeder Field 10 2 5 11 2" xfId="40072"/>
    <cellStyle name="Date Feeder Field 10 2 5 12" xfId="40070"/>
    <cellStyle name="Date Feeder Field 10 2 5 2" xfId="11746"/>
    <cellStyle name="Date Feeder Field 10 2 5 2 2" xfId="40073"/>
    <cellStyle name="Date Feeder Field 10 2 5 3" xfId="11747"/>
    <cellStyle name="Date Feeder Field 10 2 5 3 2" xfId="40074"/>
    <cellStyle name="Date Feeder Field 10 2 5 4" xfId="11748"/>
    <cellStyle name="Date Feeder Field 10 2 5 4 2" xfId="40075"/>
    <cellStyle name="Date Feeder Field 10 2 5 5" xfId="11749"/>
    <cellStyle name="Date Feeder Field 10 2 5 5 2" xfId="40076"/>
    <cellStyle name="Date Feeder Field 10 2 5 6" xfId="11750"/>
    <cellStyle name="Date Feeder Field 10 2 5 6 2" xfId="40077"/>
    <cellStyle name="Date Feeder Field 10 2 5 7" xfId="11751"/>
    <cellStyle name="Date Feeder Field 10 2 5 7 2" xfId="40078"/>
    <cellStyle name="Date Feeder Field 10 2 5 8" xfId="11752"/>
    <cellStyle name="Date Feeder Field 10 2 5 8 2" xfId="40079"/>
    <cellStyle name="Date Feeder Field 10 2 5 9" xfId="11753"/>
    <cellStyle name="Date Feeder Field 10 2 5 9 2" xfId="40080"/>
    <cellStyle name="Date Feeder Field 10 2 6" xfId="11754"/>
    <cellStyle name="Date Feeder Field 10 2 6 2" xfId="40081"/>
    <cellStyle name="Date Feeder Field 10 2 7" xfId="11755"/>
    <cellStyle name="Date Feeder Field 10 2 7 2" xfId="40082"/>
    <cellStyle name="Date Feeder Field 10 2 8" xfId="11756"/>
    <cellStyle name="Date Feeder Field 10 2 8 2" xfId="40083"/>
    <cellStyle name="Date Feeder Field 10 2 9" xfId="11757"/>
    <cellStyle name="Date Feeder Field 10 2 9 2" xfId="40084"/>
    <cellStyle name="Date Feeder Field 10 3" xfId="11758"/>
    <cellStyle name="Date Feeder Field 10 3 10" xfId="11759"/>
    <cellStyle name="Date Feeder Field 10 3 10 2" xfId="40086"/>
    <cellStyle name="Date Feeder Field 10 3 11" xfId="11760"/>
    <cellStyle name="Date Feeder Field 10 3 11 2" xfId="40087"/>
    <cellStyle name="Date Feeder Field 10 3 12" xfId="11761"/>
    <cellStyle name="Date Feeder Field 10 3 12 2" xfId="40088"/>
    <cellStyle name="Date Feeder Field 10 3 13" xfId="11762"/>
    <cellStyle name="Date Feeder Field 10 3 13 2" xfId="40089"/>
    <cellStyle name="Date Feeder Field 10 3 14" xfId="11763"/>
    <cellStyle name="Date Feeder Field 10 3 14 2" xfId="40090"/>
    <cellStyle name="Date Feeder Field 10 3 15" xfId="40085"/>
    <cellStyle name="Date Feeder Field 10 3 2" xfId="11764"/>
    <cellStyle name="Date Feeder Field 10 3 2 10" xfId="11765"/>
    <cellStyle name="Date Feeder Field 10 3 2 10 2" xfId="40092"/>
    <cellStyle name="Date Feeder Field 10 3 2 11" xfId="11766"/>
    <cellStyle name="Date Feeder Field 10 3 2 11 2" xfId="40093"/>
    <cellStyle name="Date Feeder Field 10 3 2 12" xfId="11767"/>
    <cellStyle name="Date Feeder Field 10 3 2 12 2" xfId="40094"/>
    <cellStyle name="Date Feeder Field 10 3 2 13" xfId="40091"/>
    <cellStyle name="Date Feeder Field 10 3 2 2" xfId="11768"/>
    <cellStyle name="Date Feeder Field 10 3 2 2 10" xfId="11769"/>
    <cellStyle name="Date Feeder Field 10 3 2 2 10 2" xfId="40096"/>
    <cellStyle name="Date Feeder Field 10 3 2 2 11" xfId="11770"/>
    <cellStyle name="Date Feeder Field 10 3 2 2 11 2" xfId="40097"/>
    <cellStyle name="Date Feeder Field 10 3 2 2 12" xfId="40095"/>
    <cellStyle name="Date Feeder Field 10 3 2 2 2" xfId="11771"/>
    <cellStyle name="Date Feeder Field 10 3 2 2 2 2" xfId="40098"/>
    <cellStyle name="Date Feeder Field 10 3 2 2 3" xfId="11772"/>
    <cellStyle name="Date Feeder Field 10 3 2 2 3 2" xfId="40099"/>
    <cellStyle name="Date Feeder Field 10 3 2 2 4" xfId="11773"/>
    <cellStyle name="Date Feeder Field 10 3 2 2 4 2" xfId="40100"/>
    <cellStyle name="Date Feeder Field 10 3 2 2 5" xfId="11774"/>
    <cellStyle name="Date Feeder Field 10 3 2 2 5 2" xfId="40101"/>
    <cellStyle name="Date Feeder Field 10 3 2 2 6" xfId="11775"/>
    <cellStyle name="Date Feeder Field 10 3 2 2 6 2" xfId="40102"/>
    <cellStyle name="Date Feeder Field 10 3 2 2 7" xfId="11776"/>
    <cellStyle name="Date Feeder Field 10 3 2 2 7 2" xfId="40103"/>
    <cellStyle name="Date Feeder Field 10 3 2 2 8" xfId="11777"/>
    <cellStyle name="Date Feeder Field 10 3 2 2 8 2" xfId="40104"/>
    <cellStyle name="Date Feeder Field 10 3 2 2 9" xfId="11778"/>
    <cellStyle name="Date Feeder Field 10 3 2 2 9 2" xfId="40105"/>
    <cellStyle name="Date Feeder Field 10 3 2 3" xfId="11779"/>
    <cellStyle name="Date Feeder Field 10 3 2 3 10" xfId="11780"/>
    <cellStyle name="Date Feeder Field 10 3 2 3 10 2" xfId="40107"/>
    <cellStyle name="Date Feeder Field 10 3 2 3 11" xfId="11781"/>
    <cellStyle name="Date Feeder Field 10 3 2 3 11 2" xfId="40108"/>
    <cellStyle name="Date Feeder Field 10 3 2 3 12" xfId="40106"/>
    <cellStyle name="Date Feeder Field 10 3 2 3 2" xfId="11782"/>
    <cellStyle name="Date Feeder Field 10 3 2 3 2 2" xfId="40109"/>
    <cellStyle name="Date Feeder Field 10 3 2 3 3" xfId="11783"/>
    <cellStyle name="Date Feeder Field 10 3 2 3 3 2" xfId="40110"/>
    <cellStyle name="Date Feeder Field 10 3 2 3 4" xfId="11784"/>
    <cellStyle name="Date Feeder Field 10 3 2 3 4 2" xfId="40111"/>
    <cellStyle name="Date Feeder Field 10 3 2 3 5" xfId="11785"/>
    <cellStyle name="Date Feeder Field 10 3 2 3 5 2" xfId="40112"/>
    <cellStyle name="Date Feeder Field 10 3 2 3 6" xfId="11786"/>
    <cellStyle name="Date Feeder Field 10 3 2 3 6 2" xfId="40113"/>
    <cellStyle name="Date Feeder Field 10 3 2 3 7" xfId="11787"/>
    <cellStyle name="Date Feeder Field 10 3 2 3 7 2" xfId="40114"/>
    <cellStyle name="Date Feeder Field 10 3 2 3 8" xfId="11788"/>
    <cellStyle name="Date Feeder Field 10 3 2 3 8 2" xfId="40115"/>
    <cellStyle name="Date Feeder Field 10 3 2 3 9" xfId="11789"/>
    <cellStyle name="Date Feeder Field 10 3 2 3 9 2" xfId="40116"/>
    <cellStyle name="Date Feeder Field 10 3 2 4" xfId="11790"/>
    <cellStyle name="Date Feeder Field 10 3 2 4 2" xfId="40117"/>
    <cellStyle name="Date Feeder Field 10 3 2 5" xfId="11791"/>
    <cellStyle name="Date Feeder Field 10 3 2 5 2" xfId="40118"/>
    <cellStyle name="Date Feeder Field 10 3 2 6" xfId="11792"/>
    <cellStyle name="Date Feeder Field 10 3 2 6 2" xfId="40119"/>
    <cellStyle name="Date Feeder Field 10 3 2 7" xfId="11793"/>
    <cellStyle name="Date Feeder Field 10 3 2 7 2" xfId="40120"/>
    <cellStyle name="Date Feeder Field 10 3 2 8" xfId="11794"/>
    <cellStyle name="Date Feeder Field 10 3 2 8 2" xfId="40121"/>
    <cellStyle name="Date Feeder Field 10 3 2 9" xfId="11795"/>
    <cellStyle name="Date Feeder Field 10 3 2 9 2" xfId="40122"/>
    <cellStyle name="Date Feeder Field 10 3 3" xfId="11796"/>
    <cellStyle name="Date Feeder Field 10 3 3 10" xfId="11797"/>
    <cellStyle name="Date Feeder Field 10 3 3 10 2" xfId="40124"/>
    <cellStyle name="Date Feeder Field 10 3 3 11" xfId="11798"/>
    <cellStyle name="Date Feeder Field 10 3 3 11 2" xfId="40125"/>
    <cellStyle name="Date Feeder Field 10 3 3 12" xfId="11799"/>
    <cellStyle name="Date Feeder Field 10 3 3 12 2" xfId="40126"/>
    <cellStyle name="Date Feeder Field 10 3 3 13" xfId="40123"/>
    <cellStyle name="Date Feeder Field 10 3 3 2" xfId="11800"/>
    <cellStyle name="Date Feeder Field 10 3 3 2 10" xfId="11801"/>
    <cellStyle name="Date Feeder Field 10 3 3 2 10 2" xfId="40128"/>
    <cellStyle name="Date Feeder Field 10 3 3 2 11" xfId="11802"/>
    <cellStyle name="Date Feeder Field 10 3 3 2 11 2" xfId="40129"/>
    <cellStyle name="Date Feeder Field 10 3 3 2 12" xfId="40127"/>
    <cellStyle name="Date Feeder Field 10 3 3 2 2" xfId="11803"/>
    <cellStyle name="Date Feeder Field 10 3 3 2 2 2" xfId="40130"/>
    <cellStyle name="Date Feeder Field 10 3 3 2 3" xfId="11804"/>
    <cellStyle name="Date Feeder Field 10 3 3 2 3 2" xfId="40131"/>
    <cellStyle name="Date Feeder Field 10 3 3 2 4" xfId="11805"/>
    <cellStyle name="Date Feeder Field 10 3 3 2 4 2" xfId="40132"/>
    <cellStyle name="Date Feeder Field 10 3 3 2 5" xfId="11806"/>
    <cellStyle name="Date Feeder Field 10 3 3 2 5 2" xfId="40133"/>
    <cellStyle name="Date Feeder Field 10 3 3 2 6" xfId="11807"/>
    <cellStyle name="Date Feeder Field 10 3 3 2 6 2" xfId="40134"/>
    <cellStyle name="Date Feeder Field 10 3 3 2 7" xfId="11808"/>
    <cellStyle name="Date Feeder Field 10 3 3 2 7 2" xfId="40135"/>
    <cellStyle name="Date Feeder Field 10 3 3 2 8" xfId="11809"/>
    <cellStyle name="Date Feeder Field 10 3 3 2 8 2" xfId="40136"/>
    <cellStyle name="Date Feeder Field 10 3 3 2 9" xfId="11810"/>
    <cellStyle name="Date Feeder Field 10 3 3 2 9 2" xfId="40137"/>
    <cellStyle name="Date Feeder Field 10 3 3 3" xfId="11811"/>
    <cellStyle name="Date Feeder Field 10 3 3 3 10" xfId="11812"/>
    <cellStyle name="Date Feeder Field 10 3 3 3 10 2" xfId="40139"/>
    <cellStyle name="Date Feeder Field 10 3 3 3 11" xfId="11813"/>
    <cellStyle name="Date Feeder Field 10 3 3 3 11 2" xfId="40140"/>
    <cellStyle name="Date Feeder Field 10 3 3 3 12" xfId="40138"/>
    <cellStyle name="Date Feeder Field 10 3 3 3 2" xfId="11814"/>
    <cellStyle name="Date Feeder Field 10 3 3 3 2 2" xfId="40141"/>
    <cellStyle name="Date Feeder Field 10 3 3 3 3" xfId="11815"/>
    <cellStyle name="Date Feeder Field 10 3 3 3 3 2" xfId="40142"/>
    <cellStyle name="Date Feeder Field 10 3 3 3 4" xfId="11816"/>
    <cellStyle name="Date Feeder Field 10 3 3 3 4 2" xfId="40143"/>
    <cellStyle name="Date Feeder Field 10 3 3 3 5" xfId="11817"/>
    <cellStyle name="Date Feeder Field 10 3 3 3 5 2" xfId="40144"/>
    <cellStyle name="Date Feeder Field 10 3 3 3 6" xfId="11818"/>
    <cellStyle name="Date Feeder Field 10 3 3 3 6 2" xfId="40145"/>
    <cellStyle name="Date Feeder Field 10 3 3 3 7" xfId="11819"/>
    <cellStyle name="Date Feeder Field 10 3 3 3 7 2" xfId="40146"/>
    <cellStyle name="Date Feeder Field 10 3 3 3 8" xfId="11820"/>
    <cellStyle name="Date Feeder Field 10 3 3 3 8 2" xfId="40147"/>
    <cellStyle name="Date Feeder Field 10 3 3 3 9" xfId="11821"/>
    <cellStyle name="Date Feeder Field 10 3 3 3 9 2" xfId="40148"/>
    <cellStyle name="Date Feeder Field 10 3 3 4" xfId="11822"/>
    <cellStyle name="Date Feeder Field 10 3 3 4 2" xfId="40149"/>
    <cellStyle name="Date Feeder Field 10 3 3 5" xfId="11823"/>
    <cellStyle name="Date Feeder Field 10 3 3 5 2" xfId="40150"/>
    <cellStyle name="Date Feeder Field 10 3 3 6" xfId="11824"/>
    <cellStyle name="Date Feeder Field 10 3 3 6 2" xfId="40151"/>
    <cellStyle name="Date Feeder Field 10 3 3 7" xfId="11825"/>
    <cellStyle name="Date Feeder Field 10 3 3 7 2" xfId="40152"/>
    <cellStyle name="Date Feeder Field 10 3 3 8" xfId="11826"/>
    <cellStyle name="Date Feeder Field 10 3 3 8 2" xfId="40153"/>
    <cellStyle name="Date Feeder Field 10 3 3 9" xfId="11827"/>
    <cellStyle name="Date Feeder Field 10 3 3 9 2" xfId="40154"/>
    <cellStyle name="Date Feeder Field 10 3 4" xfId="11828"/>
    <cellStyle name="Date Feeder Field 10 3 4 10" xfId="11829"/>
    <cellStyle name="Date Feeder Field 10 3 4 10 2" xfId="40156"/>
    <cellStyle name="Date Feeder Field 10 3 4 11" xfId="11830"/>
    <cellStyle name="Date Feeder Field 10 3 4 11 2" xfId="40157"/>
    <cellStyle name="Date Feeder Field 10 3 4 12" xfId="40155"/>
    <cellStyle name="Date Feeder Field 10 3 4 2" xfId="11831"/>
    <cellStyle name="Date Feeder Field 10 3 4 2 2" xfId="40158"/>
    <cellStyle name="Date Feeder Field 10 3 4 3" xfId="11832"/>
    <cellStyle name="Date Feeder Field 10 3 4 3 2" xfId="40159"/>
    <cellStyle name="Date Feeder Field 10 3 4 4" xfId="11833"/>
    <cellStyle name="Date Feeder Field 10 3 4 4 2" xfId="40160"/>
    <cellStyle name="Date Feeder Field 10 3 4 5" xfId="11834"/>
    <cellStyle name="Date Feeder Field 10 3 4 5 2" xfId="40161"/>
    <cellStyle name="Date Feeder Field 10 3 4 6" xfId="11835"/>
    <cellStyle name="Date Feeder Field 10 3 4 6 2" xfId="40162"/>
    <cellStyle name="Date Feeder Field 10 3 4 7" xfId="11836"/>
    <cellStyle name="Date Feeder Field 10 3 4 7 2" xfId="40163"/>
    <cellStyle name="Date Feeder Field 10 3 4 8" xfId="11837"/>
    <cellStyle name="Date Feeder Field 10 3 4 8 2" xfId="40164"/>
    <cellStyle name="Date Feeder Field 10 3 4 9" xfId="11838"/>
    <cellStyle name="Date Feeder Field 10 3 4 9 2" xfId="40165"/>
    <cellStyle name="Date Feeder Field 10 3 5" xfId="11839"/>
    <cellStyle name="Date Feeder Field 10 3 5 10" xfId="11840"/>
    <cellStyle name="Date Feeder Field 10 3 5 10 2" xfId="40167"/>
    <cellStyle name="Date Feeder Field 10 3 5 11" xfId="11841"/>
    <cellStyle name="Date Feeder Field 10 3 5 11 2" xfId="40168"/>
    <cellStyle name="Date Feeder Field 10 3 5 12" xfId="40166"/>
    <cellStyle name="Date Feeder Field 10 3 5 2" xfId="11842"/>
    <cellStyle name="Date Feeder Field 10 3 5 2 2" xfId="40169"/>
    <cellStyle name="Date Feeder Field 10 3 5 3" xfId="11843"/>
    <cellStyle name="Date Feeder Field 10 3 5 3 2" xfId="40170"/>
    <cellStyle name="Date Feeder Field 10 3 5 4" xfId="11844"/>
    <cellStyle name="Date Feeder Field 10 3 5 4 2" xfId="40171"/>
    <cellStyle name="Date Feeder Field 10 3 5 5" xfId="11845"/>
    <cellStyle name="Date Feeder Field 10 3 5 5 2" xfId="40172"/>
    <cellStyle name="Date Feeder Field 10 3 5 6" xfId="11846"/>
    <cellStyle name="Date Feeder Field 10 3 5 6 2" xfId="40173"/>
    <cellStyle name="Date Feeder Field 10 3 5 7" xfId="11847"/>
    <cellStyle name="Date Feeder Field 10 3 5 7 2" xfId="40174"/>
    <cellStyle name="Date Feeder Field 10 3 5 8" xfId="11848"/>
    <cellStyle name="Date Feeder Field 10 3 5 8 2" xfId="40175"/>
    <cellStyle name="Date Feeder Field 10 3 5 9" xfId="11849"/>
    <cellStyle name="Date Feeder Field 10 3 5 9 2" xfId="40176"/>
    <cellStyle name="Date Feeder Field 10 3 6" xfId="11850"/>
    <cellStyle name="Date Feeder Field 10 3 6 2" xfId="40177"/>
    <cellStyle name="Date Feeder Field 10 3 7" xfId="11851"/>
    <cellStyle name="Date Feeder Field 10 3 7 2" xfId="40178"/>
    <cellStyle name="Date Feeder Field 10 3 8" xfId="11852"/>
    <cellStyle name="Date Feeder Field 10 3 8 2" xfId="40179"/>
    <cellStyle name="Date Feeder Field 10 3 9" xfId="11853"/>
    <cellStyle name="Date Feeder Field 10 3 9 2" xfId="40180"/>
    <cellStyle name="Date Feeder Field 10 4" xfId="11854"/>
    <cellStyle name="Date Feeder Field 10 4 10" xfId="11855"/>
    <cellStyle name="Date Feeder Field 10 4 10 2" xfId="40182"/>
    <cellStyle name="Date Feeder Field 10 4 11" xfId="11856"/>
    <cellStyle name="Date Feeder Field 10 4 11 2" xfId="40183"/>
    <cellStyle name="Date Feeder Field 10 4 12" xfId="11857"/>
    <cellStyle name="Date Feeder Field 10 4 12 2" xfId="40184"/>
    <cellStyle name="Date Feeder Field 10 4 13" xfId="11858"/>
    <cellStyle name="Date Feeder Field 10 4 13 2" xfId="40185"/>
    <cellStyle name="Date Feeder Field 10 4 14" xfId="11859"/>
    <cellStyle name="Date Feeder Field 10 4 14 2" xfId="40186"/>
    <cellStyle name="Date Feeder Field 10 4 15" xfId="40181"/>
    <cellStyle name="Date Feeder Field 10 4 2" xfId="11860"/>
    <cellStyle name="Date Feeder Field 10 4 2 10" xfId="11861"/>
    <cellStyle name="Date Feeder Field 10 4 2 10 2" xfId="40188"/>
    <cellStyle name="Date Feeder Field 10 4 2 11" xfId="11862"/>
    <cellStyle name="Date Feeder Field 10 4 2 11 2" xfId="40189"/>
    <cellStyle name="Date Feeder Field 10 4 2 12" xfId="11863"/>
    <cellStyle name="Date Feeder Field 10 4 2 12 2" xfId="40190"/>
    <cellStyle name="Date Feeder Field 10 4 2 13" xfId="40187"/>
    <cellStyle name="Date Feeder Field 10 4 2 2" xfId="11864"/>
    <cellStyle name="Date Feeder Field 10 4 2 2 10" xfId="11865"/>
    <cellStyle name="Date Feeder Field 10 4 2 2 10 2" xfId="40192"/>
    <cellStyle name="Date Feeder Field 10 4 2 2 11" xfId="11866"/>
    <cellStyle name="Date Feeder Field 10 4 2 2 11 2" xfId="40193"/>
    <cellStyle name="Date Feeder Field 10 4 2 2 12" xfId="40191"/>
    <cellStyle name="Date Feeder Field 10 4 2 2 2" xfId="11867"/>
    <cellStyle name="Date Feeder Field 10 4 2 2 2 2" xfId="40194"/>
    <cellStyle name="Date Feeder Field 10 4 2 2 3" xfId="11868"/>
    <cellStyle name="Date Feeder Field 10 4 2 2 3 2" xfId="40195"/>
    <cellStyle name="Date Feeder Field 10 4 2 2 4" xfId="11869"/>
    <cellStyle name="Date Feeder Field 10 4 2 2 4 2" xfId="40196"/>
    <cellStyle name="Date Feeder Field 10 4 2 2 5" xfId="11870"/>
    <cellStyle name="Date Feeder Field 10 4 2 2 5 2" xfId="40197"/>
    <cellStyle name="Date Feeder Field 10 4 2 2 6" xfId="11871"/>
    <cellStyle name="Date Feeder Field 10 4 2 2 6 2" xfId="40198"/>
    <cellStyle name="Date Feeder Field 10 4 2 2 7" xfId="11872"/>
    <cellStyle name="Date Feeder Field 10 4 2 2 7 2" xfId="40199"/>
    <cellStyle name="Date Feeder Field 10 4 2 2 8" xfId="11873"/>
    <cellStyle name="Date Feeder Field 10 4 2 2 8 2" xfId="40200"/>
    <cellStyle name="Date Feeder Field 10 4 2 2 9" xfId="11874"/>
    <cellStyle name="Date Feeder Field 10 4 2 2 9 2" xfId="40201"/>
    <cellStyle name="Date Feeder Field 10 4 2 3" xfId="11875"/>
    <cellStyle name="Date Feeder Field 10 4 2 3 10" xfId="11876"/>
    <cellStyle name="Date Feeder Field 10 4 2 3 10 2" xfId="40203"/>
    <cellStyle name="Date Feeder Field 10 4 2 3 11" xfId="11877"/>
    <cellStyle name="Date Feeder Field 10 4 2 3 11 2" xfId="40204"/>
    <cellStyle name="Date Feeder Field 10 4 2 3 12" xfId="40202"/>
    <cellStyle name="Date Feeder Field 10 4 2 3 2" xfId="11878"/>
    <cellStyle name="Date Feeder Field 10 4 2 3 2 2" xfId="40205"/>
    <cellStyle name="Date Feeder Field 10 4 2 3 3" xfId="11879"/>
    <cellStyle name="Date Feeder Field 10 4 2 3 3 2" xfId="40206"/>
    <cellStyle name="Date Feeder Field 10 4 2 3 4" xfId="11880"/>
    <cellStyle name="Date Feeder Field 10 4 2 3 4 2" xfId="40207"/>
    <cellStyle name="Date Feeder Field 10 4 2 3 5" xfId="11881"/>
    <cellStyle name="Date Feeder Field 10 4 2 3 5 2" xfId="40208"/>
    <cellStyle name="Date Feeder Field 10 4 2 3 6" xfId="11882"/>
    <cellStyle name="Date Feeder Field 10 4 2 3 6 2" xfId="40209"/>
    <cellStyle name="Date Feeder Field 10 4 2 3 7" xfId="11883"/>
    <cellStyle name="Date Feeder Field 10 4 2 3 7 2" xfId="40210"/>
    <cellStyle name="Date Feeder Field 10 4 2 3 8" xfId="11884"/>
    <cellStyle name="Date Feeder Field 10 4 2 3 8 2" xfId="40211"/>
    <cellStyle name="Date Feeder Field 10 4 2 3 9" xfId="11885"/>
    <cellStyle name="Date Feeder Field 10 4 2 3 9 2" xfId="40212"/>
    <cellStyle name="Date Feeder Field 10 4 2 4" xfId="11886"/>
    <cellStyle name="Date Feeder Field 10 4 2 4 2" xfId="40213"/>
    <cellStyle name="Date Feeder Field 10 4 2 5" xfId="11887"/>
    <cellStyle name="Date Feeder Field 10 4 2 5 2" xfId="40214"/>
    <cellStyle name="Date Feeder Field 10 4 2 6" xfId="11888"/>
    <cellStyle name="Date Feeder Field 10 4 2 6 2" xfId="40215"/>
    <cellStyle name="Date Feeder Field 10 4 2 7" xfId="11889"/>
    <cellStyle name="Date Feeder Field 10 4 2 7 2" xfId="40216"/>
    <cellStyle name="Date Feeder Field 10 4 2 8" xfId="11890"/>
    <cellStyle name="Date Feeder Field 10 4 2 8 2" xfId="40217"/>
    <cellStyle name="Date Feeder Field 10 4 2 9" xfId="11891"/>
    <cellStyle name="Date Feeder Field 10 4 2 9 2" xfId="40218"/>
    <cellStyle name="Date Feeder Field 10 4 3" xfId="11892"/>
    <cellStyle name="Date Feeder Field 10 4 3 10" xfId="11893"/>
    <cellStyle name="Date Feeder Field 10 4 3 10 2" xfId="40220"/>
    <cellStyle name="Date Feeder Field 10 4 3 11" xfId="11894"/>
    <cellStyle name="Date Feeder Field 10 4 3 11 2" xfId="40221"/>
    <cellStyle name="Date Feeder Field 10 4 3 12" xfId="11895"/>
    <cellStyle name="Date Feeder Field 10 4 3 12 2" xfId="40222"/>
    <cellStyle name="Date Feeder Field 10 4 3 13" xfId="40219"/>
    <cellStyle name="Date Feeder Field 10 4 3 2" xfId="11896"/>
    <cellStyle name="Date Feeder Field 10 4 3 2 10" xfId="11897"/>
    <cellStyle name="Date Feeder Field 10 4 3 2 10 2" xfId="40224"/>
    <cellStyle name="Date Feeder Field 10 4 3 2 11" xfId="11898"/>
    <cellStyle name="Date Feeder Field 10 4 3 2 11 2" xfId="40225"/>
    <cellStyle name="Date Feeder Field 10 4 3 2 12" xfId="40223"/>
    <cellStyle name="Date Feeder Field 10 4 3 2 2" xfId="11899"/>
    <cellStyle name="Date Feeder Field 10 4 3 2 2 2" xfId="40226"/>
    <cellStyle name="Date Feeder Field 10 4 3 2 3" xfId="11900"/>
    <cellStyle name="Date Feeder Field 10 4 3 2 3 2" xfId="40227"/>
    <cellStyle name="Date Feeder Field 10 4 3 2 4" xfId="11901"/>
    <cellStyle name="Date Feeder Field 10 4 3 2 4 2" xfId="40228"/>
    <cellStyle name="Date Feeder Field 10 4 3 2 5" xfId="11902"/>
    <cellStyle name="Date Feeder Field 10 4 3 2 5 2" xfId="40229"/>
    <cellStyle name="Date Feeder Field 10 4 3 2 6" xfId="11903"/>
    <cellStyle name="Date Feeder Field 10 4 3 2 6 2" xfId="40230"/>
    <cellStyle name="Date Feeder Field 10 4 3 2 7" xfId="11904"/>
    <cellStyle name="Date Feeder Field 10 4 3 2 7 2" xfId="40231"/>
    <cellStyle name="Date Feeder Field 10 4 3 2 8" xfId="11905"/>
    <cellStyle name="Date Feeder Field 10 4 3 2 8 2" xfId="40232"/>
    <cellStyle name="Date Feeder Field 10 4 3 2 9" xfId="11906"/>
    <cellStyle name="Date Feeder Field 10 4 3 2 9 2" xfId="40233"/>
    <cellStyle name="Date Feeder Field 10 4 3 3" xfId="11907"/>
    <cellStyle name="Date Feeder Field 10 4 3 3 10" xfId="11908"/>
    <cellStyle name="Date Feeder Field 10 4 3 3 10 2" xfId="40235"/>
    <cellStyle name="Date Feeder Field 10 4 3 3 11" xfId="11909"/>
    <cellStyle name="Date Feeder Field 10 4 3 3 11 2" xfId="40236"/>
    <cellStyle name="Date Feeder Field 10 4 3 3 12" xfId="40234"/>
    <cellStyle name="Date Feeder Field 10 4 3 3 2" xfId="11910"/>
    <cellStyle name="Date Feeder Field 10 4 3 3 2 2" xfId="40237"/>
    <cellStyle name="Date Feeder Field 10 4 3 3 3" xfId="11911"/>
    <cellStyle name="Date Feeder Field 10 4 3 3 3 2" xfId="40238"/>
    <cellStyle name="Date Feeder Field 10 4 3 3 4" xfId="11912"/>
    <cellStyle name="Date Feeder Field 10 4 3 3 4 2" xfId="40239"/>
    <cellStyle name="Date Feeder Field 10 4 3 3 5" xfId="11913"/>
    <cellStyle name="Date Feeder Field 10 4 3 3 5 2" xfId="40240"/>
    <cellStyle name="Date Feeder Field 10 4 3 3 6" xfId="11914"/>
    <cellStyle name="Date Feeder Field 10 4 3 3 6 2" xfId="40241"/>
    <cellStyle name="Date Feeder Field 10 4 3 3 7" xfId="11915"/>
    <cellStyle name="Date Feeder Field 10 4 3 3 7 2" xfId="40242"/>
    <cellStyle name="Date Feeder Field 10 4 3 3 8" xfId="11916"/>
    <cellStyle name="Date Feeder Field 10 4 3 3 8 2" xfId="40243"/>
    <cellStyle name="Date Feeder Field 10 4 3 3 9" xfId="11917"/>
    <cellStyle name="Date Feeder Field 10 4 3 3 9 2" xfId="40244"/>
    <cellStyle name="Date Feeder Field 10 4 3 4" xfId="11918"/>
    <cellStyle name="Date Feeder Field 10 4 3 4 2" xfId="40245"/>
    <cellStyle name="Date Feeder Field 10 4 3 5" xfId="11919"/>
    <cellStyle name="Date Feeder Field 10 4 3 5 2" xfId="40246"/>
    <cellStyle name="Date Feeder Field 10 4 3 6" xfId="11920"/>
    <cellStyle name="Date Feeder Field 10 4 3 6 2" xfId="40247"/>
    <cellStyle name="Date Feeder Field 10 4 3 7" xfId="11921"/>
    <cellStyle name="Date Feeder Field 10 4 3 7 2" xfId="40248"/>
    <cellStyle name="Date Feeder Field 10 4 3 8" xfId="11922"/>
    <cellStyle name="Date Feeder Field 10 4 3 8 2" xfId="40249"/>
    <cellStyle name="Date Feeder Field 10 4 3 9" xfId="11923"/>
    <cellStyle name="Date Feeder Field 10 4 3 9 2" xfId="40250"/>
    <cellStyle name="Date Feeder Field 10 4 4" xfId="11924"/>
    <cellStyle name="Date Feeder Field 10 4 4 10" xfId="11925"/>
    <cellStyle name="Date Feeder Field 10 4 4 10 2" xfId="40252"/>
    <cellStyle name="Date Feeder Field 10 4 4 11" xfId="11926"/>
    <cellStyle name="Date Feeder Field 10 4 4 11 2" xfId="40253"/>
    <cellStyle name="Date Feeder Field 10 4 4 12" xfId="40251"/>
    <cellStyle name="Date Feeder Field 10 4 4 2" xfId="11927"/>
    <cellStyle name="Date Feeder Field 10 4 4 2 2" xfId="40254"/>
    <cellStyle name="Date Feeder Field 10 4 4 3" xfId="11928"/>
    <cellStyle name="Date Feeder Field 10 4 4 3 2" xfId="40255"/>
    <cellStyle name="Date Feeder Field 10 4 4 4" xfId="11929"/>
    <cellStyle name="Date Feeder Field 10 4 4 4 2" xfId="40256"/>
    <cellStyle name="Date Feeder Field 10 4 4 5" xfId="11930"/>
    <cellStyle name="Date Feeder Field 10 4 4 5 2" xfId="40257"/>
    <cellStyle name="Date Feeder Field 10 4 4 6" xfId="11931"/>
    <cellStyle name="Date Feeder Field 10 4 4 6 2" xfId="40258"/>
    <cellStyle name="Date Feeder Field 10 4 4 7" xfId="11932"/>
    <cellStyle name="Date Feeder Field 10 4 4 7 2" xfId="40259"/>
    <cellStyle name="Date Feeder Field 10 4 4 8" xfId="11933"/>
    <cellStyle name="Date Feeder Field 10 4 4 8 2" xfId="40260"/>
    <cellStyle name="Date Feeder Field 10 4 4 9" xfId="11934"/>
    <cellStyle name="Date Feeder Field 10 4 4 9 2" xfId="40261"/>
    <cellStyle name="Date Feeder Field 10 4 5" xfId="11935"/>
    <cellStyle name="Date Feeder Field 10 4 5 10" xfId="11936"/>
    <cellStyle name="Date Feeder Field 10 4 5 10 2" xfId="40263"/>
    <cellStyle name="Date Feeder Field 10 4 5 11" xfId="11937"/>
    <cellStyle name="Date Feeder Field 10 4 5 11 2" xfId="40264"/>
    <cellStyle name="Date Feeder Field 10 4 5 12" xfId="40262"/>
    <cellStyle name="Date Feeder Field 10 4 5 2" xfId="11938"/>
    <cellStyle name="Date Feeder Field 10 4 5 2 2" xfId="40265"/>
    <cellStyle name="Date Feeder Field 10 4 5 3" xfId="11939"/>
    <cellStyle name="Date Feeder Field 10 4 5 3 2" xfId="40266"/>
    <cellStyle name="Date Feeder Field 10 4 5 4" xfId="11940"/>
    <cellStyle name="Date Feeder Field 10 4 5 4 2" xfId="40267"/>
    <cellStyle name="Date Feeder Field 10 4 5 5" xfId="11941"/>
    <cellStyle name="Date Feeder Field 10 4 5 5 2" xfId="40268"/>
    <cellStyle name="Date Feeder Field 10 4 5 6" xfId="11942"/>
    <cellStyle name="Date Feeder Field 10 4 5 6 2" xfId="40269"/>
    <cellStyle name="Date Feeder Field 10 4 5 7" xfId="11943"/>
    <cellStyle name="Date Feeder Field 10 4 5 7 2" xfId="40270"/>
    <cellStyle name="Date Feeder Field 10 4 5 8" xfId="11944"/>
    <cellStyle name="Date Feeder Field 10 4 5 8 2" xfId="40271"/>
    <cellStyle name="Date Feeder Field 10 4 5 9" xfId="11945"/>
    <cellStyle name="Date Feeder Field 10 4 5 9 2" xfId="40272"/>
    <cellStyle name="Date Feeder Field 10 4 6" xfId="11946"/>
    <cellStyle name="Date Feeder Field 10 4 6 2" xfId="40273"/>
    <cellStyle name="Date Feeder Field 10 4 7" xfId="11947"/>
    <cellStyle name="Date Feeder Field 10 4 7 2" xfId="40274"/>
    <cellStyle name="Date Feeder Field 10 4 8" xfId="11948"/>
    <cellStyle name="Date Feeder Field 10 4 8 2" xfId="40275"/>
    <cellStyle name="Date Feeder Field 10 4 9" xfId="11949"/>
    <cellStyle name="Date Feeder Field 10 4 9 2" xfId="40276"/>
    <cellStyle name="Date Feeder Field 10 5" xfId="11950"/>
    <cellStyle name="Date Feeder Field 10 5 10" xfId="11951"/>
    <cellStyle name="Date Feeder Field 10 5 10 2" xfId="40278"/>
    <cellStyle name="Date Feeder Field 10 5 11" xfId="11952"/>
    <cellStyle name="Date Feeder Field 10 5 11 2" xfId="40279"/>
    <cellStyle name="Date Feeder Field 10 5 12" xfId="11953"/>
    <cellStyle name="Date Feeder Field 10 5 12 2" xfId="40280"/>
    <cellStyle name="Date Feeder Field 10 5 13" xfId="11954"/>
    <cellStyle name="Date Feeder Field 10 5 13 2" xfId="40281"/>
    <cellStyle name="Date Feeder Field 10 5 14" xfId="11955"/>
    <cellStyle name="Date Feeder Field 10 5 14 2" xfId="40282"/>
    <cellStyle name="Date Feeder Field 10 5 15" xfId="40277"/>
    <cellStyle name="Date Feeder Field 10 5 2" xfId="11956"/>
    <cellStyle name="Date Feeder Field 10 5 2 10" xfId="11957"/>
    <cellStyle name="Date Feeder Field 10 5 2 10 2" xfId="40284"/>
    <cellStyle name="Date Feeder Field 10 5 2 11" xfId="11958"/>
    <cellStyle name="Date Feeder Field 10 5 2 11 2" xfId="40285"/>
    <cellStyle name="Date Feeder Field 10 5 2 12" xfId="11959"/>
    <cellStyle name="Date Feeder Field 10 5 2 12 2" xfId="40286"/>
    <cellStyle name="Date Feeder Field 10 5 2 13" xfId="40283"/>
    <cellStyle name="Date Feeder Field 10 5 2 2" xfId="11960"/>
    <cellStyle name="Date Feeder Field 10 5 2 2 10" xfId="11961"/>
    <cellStyle name="Date Feeder Field 10 5 2 2 10 2" xfId="40288"/>
    <cellStyle name="Date Feeder Field 10 5 2 2 11" xfId="11962"/>
    <cellStyle name="Date Feeder Field 10 5 2 2 11 2" xfId="40289"/>
    <cellStyle name="Date Feeder Field 10 5 2 2 12" xfId="40287"/>
    <cellStyle name="Date Feeder Field 10 5 2 2 2" xfId="11963"/>
    <cellStyle name="Date Feeder Field 10 5 2 2 2 2" xfId="40290"/>
    <cellStyle name="Date Feeder Field 10 5 2 2 3" xfId="11964"/>
    <cellStyle name="Date Feeder Field 10 5 2 2 3 2" xfId="40291"/>
    <cellStyle name="Date Feeder Field 10 5 2 2 4" xfId="11965"/>
    <cellStyle name="Date Feeder Field 10 5 2 2 4 2" xfId="40292"/>
    <cellStyle name="Date Feeder Field 10 5 2 2 5" xfId="11966"/>
    <cellStyle name="Date Feeder Field 10 5 2 2 5 2" xfId="40293"/>
    <cellStyle name="Date Feeder Field 10 5 2 2 6" xfId="11967"/>
    <cellStyle name="Date Feeder Field 10 5 2 2 6 2" xfId="40294"/>
    <cellStyle name="Date Feeder Field 10 5 2 2 7" xfId="11968"/>
    <cellStyle name="Date Feeder Field 10 5 2 2 7 2" xfId="40295"/>
    <cellStyle name="Date Feeder Field 10 5 2 2 8" xfId="11969"/>
    <cellStyle name="Date Feeder Field 10 5 2 2 8 2" xfId="40296"/>
    <cellStyle name="Date Feeder Field 10 5 2 2 9" xfId="11970"/>
    <cellStyle name="Date Feeder Field 10 5 2 2 9 2" xfId="40297"/>
    <cellStyle name="Date Feeder Field 10 5 2 3" xfId="11971"/>
    <cellStyle name="Date Feeder Field 10 5 2 3 10" xfId="11972"/>
    <cellStyle name="Date Feeder Field 10 5 2 3 10 2" xfId="40299"/>
    <cellStyle name="Date Feeder Field 10 5 2 3 11" xfId="11973"/>
    <cellStyle name="Date Feeder Field 10 5 2 3 11 2" xfId="40300"/>
    <cellStyle name="Date Feeder Field 10 5 2 3 12" xfId="40298"/>
    <cellStyle name="Date Feeder Field 10 5 2 3 2" xfId="11974"/>
    <cellStyle name="Date Feeder Field 10 5 2 3 2 2" xfId="40301"/>
    <cellStyle name="Date Feeder Field 10 5 2 3 3" xfId="11975"/>
    <cellStyle name="Date Feeder Field 10 5 2 3 3 2" xfId="40302"/>
    <cellStyle name="Date Feeder Field 10 5 2 3 4" xfId="11976"/>
    <cellStyle name="Date Feeder Field 10 5 2 3 4 2" xfId="40303"/>
    <cellStyle name="Date Feeder Field 10 5 2 3 5" xfId="11977"/>
    <cellStyle name="Date Feeder Field 10 5 2 3 5 2" xfId="40304"/>
    <cellStyle name="Date Feeder Field 10 5 2 3 6" xfId="11978"/>
    <cellStyle name="Date Feeder Field 10 5 2 3 6 2" xfId="40305"/>
    <cellStyle name="Date Feeder Field 10 5 2 3 7" xfId="11979"/>
    <cellStyle name="Date Feeder Field 10 5 2 3 7 2" xfId="40306"/>
    <cellStyle name="Date Feeder Field 10 5 2 3 8" xfId="11980"/>
    <cellStyle name="Date Feeder Field 10 5 2 3 8 2" xfId="40307"/>
    <cellStyle name="Date Feeder Field 10 5 2 3 9" xfId="11981"/>
    <cellStyle name="Date Feeder Field 10 5 2 3 9 2" xfId="40308"/>
    <cellStyle name="Date Feeder Field 10 5 2 4" xfId="11982"/>
    <cellStyle name="Date Feeder Field 10 5 2 4 2" xfId="40309"/>
    <cellStyle name="Date Feeder Field 10 5 2 5" xfId="11983"/>
    <cellStyle name="Date Feeder Field 10 5 2 5 2" xfId="40310"/>
    <cellStyle name="Date Feeder Field 10 5 2 6" xfId="11984"/>
    <cellStyle name="Date Feeder Field 10 5 2 6 2" xfId="40311"/>
    <cellStyle name="Date Feeder Field 10 5 2 7" xfId="11985"/>
    <cellStyle name="Date Feeder Field 10 5 2 7 2" xfId="40312"/>
    <cellStyle name="Date Feeder Field 10 5 2 8" xfId="11986"/>
    <cellStyle name="Date Feeder Field 10 5 2 8 2" xfId="40313"/>
    <cellStyle name="Date Feeder Field 10 5 2 9" xfId="11987"/>
    <cellStyle name="Date Feeder Field 10 5 2 9 2" xfId="40314"/>
    <cellStyle name="Date Feeder Field 10 5 3" xfId="11988"/>
    <cellStyle name="Date Feeder Field 10 5 3 10" xfId="11989"/>
    <cellStyle name="Date Feeder Field 10 5 3 10 2" xfId="40316"/>
    <cellStyle name="Date Feeder Field 10 5 3 11" xfId="11990"/>
    <cellStyle name="Date Feeder Field 10 5 3 11 2" xfId="40317"/>
    <cellStyle name="Date Feeder Field 10 5 3 12" xfId="11991"/>
    <cellStyle name="Date Feeder Field 10 5 3 12 2" xfId="40318"/>
    <cellStyle name="Date Feeder Field 10 5 3 13" xfId="40315"/>
    <cellStyle name="Date Feeder Field 10 5 3 2" xfId="11992"/>
    <cellStyle name="Date Feeder Field 10 5 3 2 10" xfId="11993"/>
    <cellStyle name="Date Feeder Field 10 5 3 2 10 2" xfId="40320"/>
    <cellStyle name="Date Feeder Field 10 5 3 2 11" xfId="11994"/>
    <cellStyle name="Date Feeder Field 10 5 3 2 11 2" xfId="40321"/>
    <cellStyle name="Date Feeder Field 10 5 3 2 12" xfId="40319"/>
    <cellStyle name="Date Feeder Field 10 5 3 2 2" xfId="11995"/>
    <cellStyle name="Date Feeder Field 10 5 3 2 2 2" xfId="40322"/>
    <cellStyle name="Date Feeder Field 10 5 3 2 3" xfId="11996"/>
    <cellStyle name="Date Feeder Field 10 5 3 2 3 2" xfId="40323"/>
    <cellStyle name="Date Feeder Field 10 5 3 2 4" xfId="11997"/>
    <cellStyle name="Date Feeder Field 10 5 3 2 4 2" xfId="40324"/>
    <cellStyle name="Date Feeder Field 10 5 3 2 5" xfId="11998"/>
    <cellStyle name="Date Feeder Field 10 5 3 2 5 2" xfId="40325"/>
    <cellStyle name="Date Feeder Field 10 5 3 2 6" xfId="11999"/>
    <cellStyle name="Date Feeder Field 10 5 3 2 6 2" xfId="40326"/>
    <cellStyle name="Date Feeder Field 10 5 3 2 7" xfId="12000"/>
    <cellStyle name="Date Feeder Field 10 5 3 2 7 2" xfId="40327"/>
    <cellStyle name="Date Feeder Field 10 5 3 2 8" xfId="12001"/>
    <cellStyle name="Date Feeder Field 10 5 3 2 8 2" xfId="40328"/>
    <cellStyle name="Date Feeder Field 10 5 3 2 9" xfId="12002"/>
    <cellStyle name="Date Feeder Field 10 5 3 2 9 2" xfId="40329"/>
    <cellStyle name="Date Feeder Field 10 5 3 3" xfId="12003"/>
    <cellStyle name="Date Feeder Field 10 5 3 3 10" xfId="12004"/>
    <cellStyle name="Date Feeder Field 10 5 3 3 10 2" xfId="40331"/>
    <cellStyle name="Date Feeder Field 10 5 3 3 11" xfId="12005"/>
    <cellStyle name="Date Feeder Field 10 5 3 3 11 2" xfId="40332"/>
    <cellStyle name="Date Feeder Field 10 5 3 3 12" xfId="40330"/>
    <cellStyle name="Date Feeder Field 10 5 3 3 2" xfId="12006"/>
    <cellStyle name="Date Feeder Field 10 5 3 3 2 2" xfId="40333"/>
    <cellStyle name="Date Feeder Field 10 5 3 3 3" xfId="12007"/>
    <cellStyle name="Date Feeder Field 10 5 3 3 3 2" xfId="40334"/>
    <cellStyle name="Date Feeder Field 10 5 3 3 4" xfId="12008"/>
    <cellStyle name="Date Feeder Field 10 5 3 3 4 2" xfId="40335"/>
    <cellStyle name="Date Feeder Field 10 5 3 3 5" xfId="12009"/>
    <cellStyle name="Date Feeder Field 10 5 3 3 5 2" xfId="40336"/>
    <cellStyle name="Date Feeder Field 10 5 3 3 6" xfId="12010"/>
    <cellStyle name="Date Feeder Field 10 5 3 3 6 2" xfId="40337"/>
    <cellStyle name="Date Feeder Field 10 5 3 3 7" xfId="12011"/>
    <cellStyle name="Date Feeder Field 10 5 3 3 7 2" xfId="40338"/>
    <cellStyle name="Date Feeder Field 10 5 3 3 8" xfId="12012"/>
    <cellStyle name="Date Feeder Field 10 5 3 3 8 2" xfId="40339"/>
    <cellStyle name="Date Feeder Field 10 5 3 3 9" xfId="12013"/>
    <cellStyle name="Date Feeder Field 10 5 3 3 9 2" xfId="40340"/>
    <cellStyle name="Date Feeder Field 10 5 3 4" xfId="12014"/>
    <cellStyle name="Date Feeder Field 10 5 3 4 2" xfId="40341"/>
    <cellStyle name="Date Feeder Field 10 5 3 5" xfId="12015"/>
    <cellStyle name="Date Feeder Field 10 5 3 5 2" xfId="40342"/>
    <cellStyle name="Date Feeder Field 10 5 3 6" xfId="12016"/>
    <cellStyle name="Date Feeder Field 10 5 3 6 2" xfId="40343"/>
    <cellStyle name="Date Feeder Field 10 5 3 7" xfId="12017"/>
    <cellStyle name="Date Feeder Field 10 5 3 7 2" xfId="40344"/>
    <cellStyle name="Date Feeder Field 10 5 3 8" xfId="12018"/>
    <cellStyle name="Date Feeder Field 10 5 3 8 2" xfId="40345"/>
    <cellStyle name="Date Feeder Field 10 5 3 9" xfId="12019"/>
    <cellStyle name="Date Feeder Field 10 5 3 9 2" xfId="40346"/>
    <cellStyle name="Date Feeder Field 10 5 4" xfId="12020"/>
    <cellStyle name="Date Feeder Field 10 5 4 10" xfId="12021"/>
    <cellStyle name="Date Feeder Field 10 5 4 10 2" xfId="40348"/>
    <cellStyle name="Date Feeder Field 10 5 4 11" xfId="12022"/>
    <cellStyle name="Date Feeder Field 10 5 4 11 2" xfId="40349"/>
    <cellStyle name="Date Feeder Field 10 5 4 12" xfId="40347"/>
    <cellStyle name="Date Feeder Field 10 5 4 2" xfId="12023"/>
    <cellStyle name="Date Feeder Field 10 5 4 2 2" xfId="40350"/>
    <cellStyle name="Date Feeder Field 10 5 4 3" xfId="12024"/>
    <cellStyle name="Date Feeder Field 10 5 4 3 2" xfId="40351"/>
    <cellStyle name="Date Feeder Field 10 5 4 4" xfId="12025"/>
    <cellStyle name="Date Feeder Field 10 5 4 4 2" xfId="40352"/>
    <cellStyle name="Date Feeder Field 10 5 4 5" xfId="12026"/>
    <cellStyle name="Date Feeder Field 10 5 4 5 2" xfId="40353"/>
    <cellStyle name="Date Feeder Field 10 5 4 6" xfId="12027"/>
    <cellStyle name="Date Feeder Field 10 5 4 6 2" xfId="40354"/>
    <cellStyle name="Date Feeder Field 10 5 4 7" xfId="12028"/>
    <cellStyle name="Date Feeder Field 10 5 4 7 2" xfId="40355"/>
    <cellStyle name="Date Feeder Field 10 5 4 8" xfId="12029"/>
    <cellStyle name="Date Feeder Field 10 5 4 8 2" xfId="40356"/>
    <cellStyle name="Date Feeder Field 10 5 4 9" xfId="12030"/>
    <cellStyle name="Date Feeder Field 10 5 4 9 2" xfId="40357"/>
    <cellStyle name="Date Feeder Field 10 5 5" xfId="12031"/>
    <cellStyle name="Date Feeder Field 10 5 5 10" xfId="12032"/>
    <cellStyle name="Date Feeder Field 10 5 5 10 2" xfId="40359"/>
    <cellStyle name="Date Feeder Field 10 5 5 11" xfId="12033"/>
    <cellStyle name="Date Feeder Field 10 5 5 11 2" xfId="40360"/>
    <cellStyle name="Date Feeder Field 10 5 5 12" xfId="40358"/>
    <cellStyle name="Date Feeder Field 10 5 5 2" xfId="12034"/>
    <cellStyle name="Date Feeder Field 10 5 5 2 2" xfId="40361"/>
    <cellStyle name="Date Feeder Field 10 5 5 3" xfId="12035"/>
    <cellStyle name="Date Feeder Field 10 5 5 3 2" xfId="40362"/>
    <cellStyle name="Date Feeder Field 10 5 5 4" xfId="12036"/>
    <cellStyle name="Date Feeder Field 10 5 5 4 2" xfId="40363"/>
    <cellStyle name="Date Feeder Field 10 5 5 5" xfId="12037"/>
    <cellStyle name="Date Feeder Field 10 5 5 5 2" xfId="40364"/>
    <cellStyle name="Date Feeder Field 10 5 5 6" xfId="12038"/>
    <cellStyle name="Date Feeder Field 10 5 5 6 2" xfId="40365"/>
    <cellStyle name="Date Feeder Field 10 5 5 7" xfId="12039"/>
    <cellStyle name="Date Feeder Field 10 5 5 7 2" xfId="40366"/>
    <cellStyle name="Date Feeder Field 10 5 5 8" xfId="12040"/>
    <cellStyle name="Date Feeder Field 10 5 5 8 2" xfId="40367"/>
    <cellStyle name="Date Feeder Field 10 5 5 9" xfId="12041"/>
    <cellStyle name="Date Feeder Field 10 5 5 9 2" xfId="40368"/>
    <cellStyle name="Date Feeder Field 10 5 6" xfId="12042"/>
    <cellStyle name="Date Feeder Field 10 5 6 2" xfId="40369"/>
    <cellStyle name="Date Feeder Field 10 5 7" xfId="12043"/>
    <cellStyle name="Date Feeder Field 10 5 7 2" xfId="40370"/>
    <cellStyle name="Date Feeder Field 10 5 8" xfId="12044"/>
    <cellStyle name="Date Feeder Field 10 5 8 2" xfId="40371"/>
    <cellStyle name="Date Feeder Field 10 5 9" xfId="12045"/>
    <cellStyle name="Date Feeder Field 10 5 9 2" xfId="40372"/>
    <cellStyle name="Date Feeder Field 10 6" xfId="12046"/>
    <cellStyle name="Date Feeder Field 10 6 10" xfId="12047"/>
    <cellStyle name="Date Feeder Field 10 6 10 2" xfId="40374"/>
    <cellStyle name="Date Feeder Field 10 6 11" xfId="12048"/>
    <cellStyle name="Date Feeder Field 10 6 11 2" xfId="40375"/>
    <cellStyle name="Date Feeder Field 10 6 12" xfId="12049"/>
    <cellStyle name="Date Feeder Field 10 6 12 2" xfId="40376"/>
    <cellStyle name="Date Feeder Field 10 6 13" xfId="40373"/>
    <cellStyle name="Date Feeder Field 10 6 2" xfId="12050"/>
    <cellStyle name="Date Feeder Field 10 6 2 10" xfId="12051"/>
    <cellStyle name="Date Feeder Field 10 6 2 10 2" xfId="40378"/>
    <cellStyle name="Date Feeder Field 10 6 2 11" xfId="12052"/>
    <cellStyle name="Date Feeder Field 10 6 2 11 2" xfId="40379"/>
    <cellStyle name="Date Feeder Field 10 6 2 12" xfId="40377"/>
    <cellStyle name="Date Feeder Field 10 6 2 2" xfId="12053"/>
    <cellStyle name="Date Feeder Field 10 6 2 2 2" xfId="40380"/>
    <cellStyle name="Date Feeder Field 10 6 2 3" xfId="12054"/>
    <cellStyle name="Date Feeder Field 10 6 2 3 2" xfId="40381"/>
    <cellStyle name="Date Feeder Field 10 6 2 4" xfId="12055"/>
    <cellStyle name="Date Feeder Field 10 6 2 4 2" xfId="40382"/>
    <cellStyle name="Date Feeder Field 10 6 2 5" xfId="12056"/>
    <cellStyle name="Date Feeder Field 10 6 2 5 2" xfId="40383"/>
    <cellStyle name="Date Feeder Field 10 6 2 6" xfId="12057"/>
    <cellStyle name="Date Feeder Field 10 6 2 6 2" xfId="40384"/>
    <cellStyle name="Date Feeder Field 10 6 2 7" xfId="12058"/>
    <cellStyle name="Date Feeder Field 10 6 2 7 2" xfId="40385"/>
    <cellStyle name="Date Feeder Field 10 6 2 8" xfId="12059"/>
    <cellStyle name="Date Feeder Field 10 6 2 8 2" xfId="40386"/>
    <cellStyle name="Date Feeder Field 10 6 2 9" xfId="12060"/>
    <cellStyle name="Date Feeder Field 10 6 2 9 2" xfId="40387"/>
    <cellStyle name="Date Feeder Field 10 6 3" xfId="12061"/>
    <cellStyle name="Date Feeder Field 10 6 3 10" xfId="12062"/>
    <cellStyle name="Date Feeder Field 10 6 3 10 2" xfId="40389"/>
    <cellStyle name="Date Feeder Field 10 6 3 11" xfId="12063"/>
    <cellStyle name="Date Feeder Field 10 6 3 11 2" xfId="40390"/>
    <cellStyle name="Date Feeder Field 10 6 3 12" xfId="40388"/>
    <cellStyle name="Date Feeder Field 10 6 3 2" xfId="12064"/>
    <cellStyle name="Date Feeder Field 10 6 3 2 2" xfId="40391"/>
    <cellStyle name="Date Feeder Field 10 6 3 3" xfId="12065"/>
    <cellStyle name="Date Feeder Field 10 6 3 3 2" xfId="40392"/>
    <cellStyle name="Date Feeder Field 10 6 3 4" xfId="12066"/>
    <cellStyle name="Date Feeder Field 10 6 3 4 2" xfId="40393"/>
    <cellStyle name="Date Feeder Field 10 6 3 5" xfId="12067"/>
    <cellStyle name="Date Feeder Field 10 6 3 5 2" xfId="40394"/>
    <cellStyle name="Date Feeder Field 10 6 3 6" xfId="12068"/>
    <cellStyle name="Date Feeder Field 10 6 3 6 2" xfId="40395"/>
    <cellStyle name="Date Feeder Field 10 6 3 7" xfId="12069"/>
    <cellStyle name="Date Feeder Field 10 6 3 7 2" xfId="40396"/>
    <cellStyle name="Date Feeder Field 10 6 3 8" xfId="12070"/>
    <cellStyle name="Date Feeder Field 10 6 3 8 2" xfId="40397"/>
    <cellStyle name="Date Feeder Field 10 6 3 9" xfId="12071"/>
    <cellStyle name="Date Feeder Field 10 6 3 9 2" xfId="40398"/>
    <cellStyle name="Date Feeder Field 10 6 4" xfId="12072"/>
    <cellStyle name="Date Feeder Field 10 6 4 2" xfId="40399"/>
    <cellStyle name="Date Feeder Field 10 6 5" xfId="12073"/>
    <cellStyle name="Date Feeder Field 10 6 5 2" xfId="40400"/>
    <cellStyle name="Date Feeder Field 10 6 6" xfId="12074"/>
    <cellStyle name="Date Feeder Field 10 6 6 2" xfId="40401"/>
    <cellStyle name="Date Feeder Field 10 6 7" xfId="12075"/>
    <cellStyle name="Date Feeder Field 10 6 7 2" xfId="40402"/>
    <cellStyle name="Date Feeder Field 10 6 8" xfId="12076"/>
    <cellStyle name="Date Feeder Field 10 6 8 2" xfId="40403"/>
    <cellStyle name="Date Feeder Field 10 6 9" xfId="12077"/>
    <cellStyle name="Date Feeder Field 10 6 9 2" xfId="40404"/>
    <cellStyle name="Date Feeder Field 10 7" xfId="12078"/>
    <cellStyle name="Date Feeder Field 10 7 10" xfId="12079"/>
    <cellStyle name="Date Feeder Field 10 7 10 2" xfId="40406"/>
    <cellStyle name="Date Feeder Field 10 7 11" xfId="12080"/>
    <cellStyle name="Date Feeder Field 10 7 11 2" xfId="40407"/>
    <cellStyle name="Date Feeder Field 10 7 12" xfId="12081"/>
    <cellStyle name="Date Feeder Field 10 7 12 2" xfId="40408"/>
    <cellStyle name="Date Feeder Field 10 7 13" xfId="40405"/>
    <cellStyle name="Date Feeder Field 10 7 2" xfId="12082"/>
    <cellStyle name="Date Feeder Field 10 7 2 10" xfId="12083"/>
    <cellStyle name="Date Feeder Field 10 7 2 10 2" xfId="40410"/>
    <cellStyle name="Date Feeder Field 10 7 2 11" xfId="12084"/>
    <cellStyle name="Date Feeder Field 10 7 2 11 2" xfId="40411"/>
    <cellStyle name="Date Feeder Field 10 7 2 12" xfId="40409"/>
    <cellStyle name="Date Feeder Field 10 7 2 2" xfId="12085"/>
    <cellStyle name="Date Feeder Field 10 7 2 2 2" xfId="40412"/>
    <cellStyle name="Date Feeder Field 10 7 2 3" xfId="12086"/>
    <cellStyle name="Date Feeder Field 10 7 2 3 2" xfId="40413"/>
    <cellStyle name="Date Feeder Field 10 7 2 4" xfId="12087"/>
    <cellStyle name="Date Feeder Field 10 7 2 4 2" xfId="40414"/>
    <cellStyle name="Date Feeder Field 10 7 2 5" xfId="12088"/>
    <cellStyle name="Date Feeder Field 10 7 2 5 2" xfId="40415"/>
    <cellStyle name="Date Feeder Field 10 7 2 6" xfId="12089"/>
    <cellStyle name="Date Feeder Field 10 7 2 6 2" xfId="40416"/>
    <cellStyle name="Date Feeder Field 10 7 2 7" xfId="12090"/>
    <cellStyle name="Date Feeder Field 10 7 2 7 2" xfId="40417"/>
    <cellStyle name="Date Feeder Field 10 7 2 8" xfId="12091"/>
    <cellStyle name="Date Feeder Field 10 7 2 8 2" xfId="40418"/>
    <cellStyle name="Date Feeder Field 10 7 2 9" xfId="12092"/>
    <cellStyle name="Date Feeder Field 10 7 2 9 2" xfId="40419"/>
    <cellStyle name="Date Feeder Field 10 7 3" xfId="12093"/>
    <cellStyle name="Date Feeder Field 10 7 3 10" xfId="12094"/>
    <cellStyle name="Date Feeder Field 10 7 3 10 2" xfId="40421"/>
    <cellStyle name="Date Feeder Field 10 7 3 11" xfId="12095"/>
    <cellStyle name="Date Feeder Field 10 7 3 11 2" xfId="40422"/>
    <cellStyle name="Date Feeder Field 10 7 3 12" xfId="40420"/>
    <cellStyle name="Date Feeder Field 10 7 3 2" xfId="12096"/>
    <cellStyle name="Date Feeder Field 10 7 3 2 2" xfId="40423"/>
    <cellStyle name="Date Feeder Field 10 7 3 3" xfId="12097"/>
    <cellStyle name="Date Feeder Field 10 7 3 3 2" xfId="40424"/>
    <cellStyle name="Date Feeder Field 10 7 3 4" xfId="12098"/>
    <cellStyle name="Date Feeder Field 10 7 3 4 2" xfId="40425"/>
    <cellStyle name="Date Feeder Field 10 7 3 5" xfId="12099"/>
    <cellStyle name="Date Feeder Field 10 7 3 5 2" xfId="40426"/>
    <cellStyle name="Date Feeder Field 10 7 3 6" xfId="12100"/>
    <cellStyle name="Date Feeder Field 10 7 3 6 2" xfId="40427"/>
    <cellStyle name="Date Feeder Field 10 7 3 7" xfId="12101"/>
    <cellStyle name="Date Feeder Field 10 7 3 7 2" xfId="40428"/>
    <cellStyle name="Date Feeder Field 10 7 3 8" xfId="12102"/>
    <cellStyle name="Date Feeder Field 10 7 3 8 2" xfId="40429"/>
    <cellStyle name="Date Feeder Field 10 7 3 9" xfId="12103"/>
    <cellStyle name="Date Feeder Field 10 7 3 9 2" xfId="40430"/>
    <cellStyle name="Date Feeder Field 10 7 4" xfId="12104"/>
    <cellStyle name="Date Feeder Field 10 7 4 2" xfId="40431"/>
    <cellStyle name="Date Feeder Field 10 7 5" xfId="12105"/>
    <cellStyle name="Date Feeder Field 10 7 5 2" xfId="40432"/>
    <cellStyle name="Date Feeder Field 10 7 6" xfId="12106"/>
    <cellStyle name="Date Feeder Field 10 7 6 2" xfId="40433"/>
    <cellStyle name="Date Feeder Field 10 7 7" xfId="12107"/>
    <cellStyle name="Date Feeder Field 10 7 7 2" xfId="40434"/>
    <cellStyle name="Date Feeder Field 10 7 8" xfId="12108"/>
    <cellStyle name="Date Feeder Field 10 7 8 2" xfId="40435"/>
    <cellStyle name="Date Feeder Field 10 7 9" xfId="12109"/>
    <cellStyle name="Date Feeder Field 10 7 9 2" xfId="40436"/>
    <cellStyle name="Date Feeder Field 10 8" xfId="12110"/>
    <cellStyle name="Date Feeder Field 10 8 10" xfId="12111"/>
    <cellStyle name="Date Feeder Field 10 8 10 2" xfId="40438"/>
    <cellStyle name="Date Feeder Field 10 8 11" xfId="12112"/>
    <cellStyle name="Date Feeder Field 10 8 11 2" xfId="40439"/>
    <cellStyle name="Date Feeder Field 10 8 12" xfId="40437"/>
    <cellStyle name="Date Feeder Field 10 8 2" xfId="12113"/>
    <cellStyle name="Date Feeder Field 10 8 2 2" xfId="40440"/>
    <cellStyle name="Date Feeder Field 10 8 3" xfId="12114"/>
    <cellStyle name="Date Feeder Field 10 8 3 2" xfId="40441"/>
    <cellStyle name="Date Feeder Field 10 8 4" xfId="12115"/>
    <cellStyle name="Date Feeder Field 10 8 4 2" xfId="40442"/>
    <cellStyle name="Date Feeder Field 10 8 5" xfId="12116"/>
    <cellStyle name="Date Feeder Field 10 8 5 2" xfId="40443"/>
    <cellStyle name="Date Feeder Field 10 8 6" xfId="12117"/>
    <cellStyle name="Date Feeder Field 10 8 6 2" xfId="40444"/>
    <cellStyle name="Date Feeder Field 10 8 7" xfId="12118"/>
    <cellStyle name="Date Feeder Field 10 8 7 2" xfId="40445"/>
    <cellStyle name="Date Feeder Field 10 8 8" xfId="12119"/>
    <cellStyle name="Date Feeder Field 10 8 8 2" xfId="40446"/>
    <cellStyle name="Date Feeder Field 10 8 9" xfId="12120"/>
    <cellStyle name="Date Feeder Field 10 8 9 2" xfId="40447"/>
    <cellStyle name="Date Feeder Field 10 9" xfId="12121"/>
    <cellStyle name="Date Feeder Field 10 9 10" xfId="12122"/>
    <cellStyle name="Date Feeder Field 10 9 10 2" xfId="40449"/>
    <cellStyle name="Date Feeder Field 10 9 11" xfId="12123"/>
    <cellStyle name="Date Feeder Field 10 9 11 2" xfId="40450"/>
    <cellStyle name="Date Feeder Field 10 9 12" xfId="40448"/>
    <cellStyle name="Date Feeder Field 10 9 2" xfId="12124"/>
    <cellStyle name="Date Feeder Field 10 9 2 2" xfId="40451"/>
    <cellStyle name="Date Feeder Field 10 9 3" xfId="12125"/>
    <cellStyle name="Date Feeder Field 10 9 3 2" xfId="40452"/>
    <cellStyle name="Date Feeder Field 10 9 4" xfId="12126"/>
    <cellStyle name="Date Feeder Field 10 9 4 2" xfId="40453"/>
    <cellStyle name="Date Feeder Field 10 9 5" xfId="12127"/>
    <cellStyle name="Date Feeder Field 10 9 5 2" xfId="40454"/>
    <cellStyle name="Date Feeder Field 10 9 6" xfId="12128"/>
    <cellStyle name="Date Feeder Field 10 9 6 2" xfId="40455"/>
    <cellStyle name="Date Feeder Field 10 9 7" xfId="12129"/>
    <cellStyle name="Date Feeder Field 10 9 7 2" xfId="40456"/>
    <cellStyle name="Date Feeder Field 10 9 8" xfId="12130"/>
    <cellStyle name="Date Feeder Field 10 9 8 2" xfId="40457"/>
    <cellStyle name="Date Feeder Field 10 9 9" xfId="12131"/>
    <cellStyle name="Date Feeder Field 10 9 9 2" xfId="40458"/>
    <cellStyle name="Date Feeder Field 11" xfId="12132"/>
    <cellStyle name="Date Feeder Field 11 10" xfId="12133"/>
    <cellStyle name="Date Feeder Field 11 10 2" xfId="40460"/>
    <cellStyle name="Date Feeder Field 11 11" xfId="12134"/>
    <cellStyle name="Date Feeder Field 11 11 2" xfId="40461"/>
    <cellStyle name="Date Feeder Field 11 12" xfId="12135"/>
    <cellStyle name="Date Feeder Field 11 12 2" xfId="40462"/>
    <cellStyle name="Date Feeder Field 11 13" xfId="12136"/>
    <cellStyle name="Date Feeder Field 11 13 2" xfId="40463"/>
    <cellStyle name="Date Feeder Field 11 14" xfId="12137"/>
    <cellStyle name="Date Feeder Field 11 14 2" xfId="40464"/>
    <cellStyle name="Date Feeder Field 11 15" xfId="12138"/>
    <cellStyle name="Date Feeder Field 11 15 2" xfId="40465"/>
    <cellStyle name="Date Feeder Field 11 16" xfId="12139"/>
    <cellStyle name="Date Feeder Field 11 16 2" xfId="40466"/>
    <cellStyle name="Date Feeder Field 11 17" xfId="12140"/>
    <cellStyle name="Date Feeder Field 11 17 2" xfId="40467"/>
    <cellStyle name="Date Feeder Field 11 18" xfId="12141"/>
    <cellStyle name="Date Feeder Field 11 18 2" xfId="40468"/>
    <cellStyle name="Date Feeder Field 11 19" xfId="40459"/>
    <cellStyle name="Date Feeder Field 11 2" xfId="12142"/>
    <cellStyle name="Date Feeder Field 11 2 10" xfId="12143"/>
    <cellStyle name="Date Feeder Field 11 2 10 2" xfId="40470"/>
    <cellStyle name="Date Feeder Field 11 2 11" xfId="12144"/>
    <cellStyle name="Date Feeder Field 11 2 11 2" xfId="40471"/>
    <cellStyle name="Date Feeder Field 11 2 12" xfId="12145"/>
    <cellStyle name="Date Feeder Field 11 2 12 2" xfId="40472"/>
    <cellStyle name="Date Feeder Field 11 2 13" xfId="12146"/>
    <cellStyle name="Date Feeder Field 11 2 13 2" xfId="40473"/>
    <cellStyle name="Date Feeder Field 11 2 14" xfId="12147"/>
    <cellStyle name="Date Feeder Field 11 2 14 2" xfId="40474"/>
    <cellStyle name="Date Feeder Field 11 2 15" xfId="40469"/>
    <cellStyle name="Date Feeder Field 11 2 2" xfId="12148"/>
    <cellStyle name="Date Feeder Field 11 2 2 10" xfId="12149"/>
    <cellStyle name="Date Feeder Field 11 2 2 10 2" xfId="40476"/>
    <cellStyle name="Date Feeder Field 11 2 2 11" xfId="12150"/>
    <cellStyle name="Date Feeder Field 11 2 2 11 2" xfId="40477"/>
    <cellStyle name="Date Feeder Field 11 2 2 12" xfId="12151"/>
    <cellStyle name="Date Feeder Field 11 2 2 12 2" xfId="40478"/>
    <cellStyle name="Date Feeder Field 11 2 2 13" xfId="40475"/>
    <cellStyle name="Date Feeder Field 11 2 2 2" xfId="12152"/>
    <cellStyle name="Date Feeder Field 11 2 2 2 10" xfId="12153"/>
    <cellStyle name="Date Feeder Field 11 2 2 2 10 2" xfId="40480"/>
    <cellStyle name="Date Feeder Field 11 2 2 2 11" xfId="12154"/>
    <cellStyle name="Date Feeder Field 11 2 2 2 11 2" xfId="40481"/>
    <cellStyle name="Date Feeder Field 11 2 2 2 12" xfId="40479"/>
    <cellStyle name="Date Feeder Field 11 2 2 2 2" xfId="12155"/>
    <cellStyle name="Date Feeder Field 11 2 2 2 2 2" xfId="40482"/>
    <cellStyle name="Date Feeder Field 11 2 2 2 3" xfId="12156"/>
    <cellStyle name="Date Feeder Field 11 2 2 2 3 2" xfId="40483"/>
    <cellStyle name="Date Feeder Field 11 2 2 2 4" xfId="12157"/>
    <cellStyle name="Date Feeder Field 11 2 2 2 4 2" xfId="40484"/>
    <cellStyle name="Date Feeder Field 11 2 2 2 5" xfId="12158"/>
    <cellStyle name="Date Feeder Field 11 2 2 2 5 2" xfId="40485"/>
    <cellStyle name="Date Feeder Field 11 2 2 2 6" xfId="12159"/>
    <cellStyle name="Date Feeder Field 11 2 2 2 6 2" xfId="40486"/>
    <cellStyle name="Date Feeder Field 11 2 2 2 7" xfId="12160"/>
    <cellStyle name="Date Feeder Field 11 2 2 2 7 2" xfId="40487"/>
    <cellStyle name="Date Feeder Field 11 2 2 2 8" xfId="12161"/>
    <cellStyle name="Date Feeder Field 11 2 2 2 8 2" xfId="40488"/>
    <cellStyle name="Date Feeder Field 11 2 2 2 9" xfId="12162"/>
    <cellStyle name="Date Feeder Field 11 2 2 2 9 2" xfId="40489"/>
    <cellStyle name="Date Feeder Field 11 2 2 3" xfId="12163"/>
    <cellStyle name="Date Feeder Field 11 2 2 3 10" xfId="12164"/>
    <cellStyle name="Date Feeder Field 11 2 2 3 10 2" xfId="40491"/>
    <cellStyle name="Date Feeder Field 11 2 2 3 11" xfId="12165"/>
    <cellStyle name="Date Feeder Field 11 2 2 3 11 2" xfId="40492"/>
    <cellStyle name="Date Feeder Field 11 2 2 3 12" xfId="40490"/>
    <cellStyle name="Date Feeder Field 11 2 2 3 2" xfId="12166"/>
    <cellStyle name="Date Feeder Field 11 2 2 3 2 2" xfId="40493"/>
    <cellStyle name="Date Feeder Field 11 2 2 3 3" xfId="12167"/>
    <cellStyle name="Date Feeder Field 11 2 2 3 3 2" xfId="40494"/>
    <cellStyle name="Date Feeder Field 11 2 2 3 4" xfId="12168"/>
    <cellStyle name="Date Feeder Field 11 2 2 3 4 2" xfId="40495"/>
    <cellStyle name="Date Feeder Field 11 2 2 3 5" xfId="12169"/>
    <cellStyle name="Date Feeder Field 11 2 2 3 5 2" xfId="40496"/>
    <cellStyle name="Date Feeder Field 11 2 2 3 6" xfId="12170"/>
    <cellStyle name="Date Feeder Field 11 2 2 3 6 2" xfId="40497"/>
    <cellStyle name="Date Feeder Field 11 2 2 3 7" xfId="12171"/>
    <cellStyle name="Date Feeder Field 11 2 2 3 7 2" xfId="40498"/>
    <cellStyle name="Date Feeder Field 11 2 2 3 8" xfId="12172"/>
    <cellStyle name="Date Feeder Field 11 2 2 3 8 2" xfId="40499"/>
    <cellStyle name="Date Feeder Field 11 2 2 3 9" xfId="12173"/>
    <cellStyle name="Date Feeder Field 11 2 2 3 9 2" xfId="40500"/>
    <cellStyle name="Date Feeder Field 11 2 2 4" xfId="12174"/>
    <cellStyle name="Date Feeder Field 11 2 2 4 2" xfId="40501"/>
    <cellStyle name="Date Feeder Field 11 2 2 5" xfId="12175"/>
    <cellStyle name="Date Feeder Field 11 2 2 5 2" xfId="40502"/>
    <cellStyle name="Date Feeder Field 11 2 2 6" xfId="12176"/>
    <cellStyle name="Date Feeder Field 11 2 2 6 2" xfId="40503"/>
    <cellStyle name="Date Feeder Field 11 2 2 7" xfId="12177"/>
    <cellStyle name="Date Feeder Field 11 2 2 7 2" xfId="40504"/>
    <cellStyle name="Date Feeder Field 11 2 2 8" xfId="12178"/>
    <cellStyle name="Date Feeder Field 11 2 2 8 2" xfId="40505"/>
    <cellStyle name="Date Feeder Field 11 2 2 9" xfId="12179"/>
    <cellStyle name="Date Feeder Field 11 2 2 9 2" xfId="40506"/>
    <cellStyle name="Date Feeder Field 11 2 3" xfId="12180"/>
    <cellStyle name="Date Feeder Field 11 2 3 10" xfId="12181"/>
    <cellStyle name="Date Feeder Field 11 2 3 10 2" xfId="40508"/>
    <cellStyle name="Date Feeder Field 11 2 3 11" xfId="12182"/>
    <cellStyle name="Date Feeder Field 11 2 3 11 2" xfId="40509"/>
    <cellStyle name="Date Feeder Field 11 2 3 12" xfId="12183"/>
    <cellStyle name="Date Feeder Field 11 2 3 12 2" xfId="40510"/>
    <cellStyle name="Date Feeder Field 11 2 3 13" xfId="40507"/>
    <cellStyle name="Date Feeder Field 11 2 3 2" xfId="12184"/>
    <cellStyle name="Date Feeder Field 11 2 3 2 10" xfId="12185"/>
    <cellStyle name="Date Feeder Field 11 2 3 2 10 2" xfId="40512"/>
    <cellStyle name="Date Feeder Field 11 2 3 2 11" xfId="12186"/>
    <cellStyle name="Date Feeder Field 11 2 3 2 11 2" xfId="40513"/>
    <cellStyle name="Date Feeder Field 11 2 3 2 12" xfId="40511"/>
    <cellStyle name="Date Feeder Field 11 2 3 2 2" xfId="12187"/>
    <cellStyle name="Date Feeder Field 11 2 3 2 2 2" xfId="40514"/>
    <cellStyle name="Date Feeder Field 11 2 3 2 3" xfId="12188"/>
    <cellStyle name="Date Feeder Field 11 2 3 2 3 2" xfId="40515"/>
    <cellStyle name="Date Feeder Field 11 2 3 2 4" xfId="12189"/>
    <cellStyle name="Date Feeder Field 11 2 3 2 4 2" xfId="40516"/>
    <cellStyle name="Date Feeder Field 11 2 3 2 5" xfId="12190"/>
    <cellStyle name="Date Feeder Field 11 2 3 2 5 2" xfId="40517"/>
    <cellStyle name="Date Feeder Field 11 2 3 2 6" xfId="12191"/>
    <cellStyle name="Date Feeder Field 11 2 3 2 6 2" xfId="40518"/>
    <cellStyle name="Date Feeder Field 11 2 3 2 7" xfId="12192"/>
    <cellStyle name="Date Feeder Field 11 2 3 2 7 2" xfId="40519"/>
    <cellStyle name="Date Feeder Field 11 2 3 2 8" xfId="12193"/>
    <cellStyle name="Date Feeder Field 11 2 3 2 8 2" xfId="40520"/>
    <cellStyle name="Date Feeder Field 11 2 3 2 9" xfId="12194"/>
    <cellStyle name="Date Feeder Field 11 2 3 2 9 2" xfId="40521"/>
    <cellStyle name="Date Feeder Field 11 2 3 3" xfId="12195"/>
    <cellStyle name="Date Feeder Field 11 2 3 3 10" xfId="12196"/>
    <cellStyle name="Date Feeder Field 11 2 3 3 10 2" xfId="40523"/>
    <cellStyle name="Date Feeder Field 11 2 3 3 11" xfId="12197"/>
    <cellStyle name="Date Feeder Field 11 2 3 3 11 2" xfId="40524"/>
    <cellStyle name="Date Feeder Field 11 2 3 3 12" xfId="40522"/>
    <cellStyle name="Date Feeder Field 11 2 3 3 2" xfId="12198"/>
    <cellStyle name="Date Feeder Field 11 2 3 3 2 2" xfId="40525"/>
    <cellStyle name="Date Feeder Field 11 2 3 3 3" xfId="12199"/>
    <cellStyle name="Date Feeder Field 11 2 3 3 3 2" xfId="40526"/>
    <cellStyle name="Date Feeder Field 11 2 3 3 4" xfId="12200"/>
    <cellStyle name="Date Feeder Field 11 2 3 3 4 2" xfId="40527"/>
    <cellStyle name="Date Feeder Field 11 2 3 3 5" xfId="12201"/>
    <cellStyle name="Date Feeder Field 11 2 3 3 5 2" xfId="40528"/>
    <cellStyle name="Date Feeder Field 11 2 3 3 6" xfId="12202"/>
    <cellStyle name="Date Feeder Field 11 2 3 3 6 2" xfId="40529"/>
    <cellStyle name="Date Feeder Field 11 2 3 3 7" xfId="12203"/>
    <cellStyle name="Date Feeder Field 11 2 3 3 7 2" xfId="40530"/>
    <cellStyle name="Date Feeder Field 11 2 3 3 8" xfId="12204"/>
    <cellStyle name="Date Feeder Field 11 2 3 3 8 2" xfId="40531"/>
    <cellStyle name="Date Feeder Field 11 2 3 3 9" xfId="12205"/>
    <cellStyle name="Date Feeder Field 11 2 3 3 9 2" xfId="40532"/>
    <cellStyle name="Date Feeder Field 11 2 3 4" xfId="12206"/>
    <cellStyle name="Date Feeder Field 11 2 3 4 2" xfId="40533"/>
    <cellStyle name="Date Feeder Field 11 2 3 5" xfId="12207"/>
    <cellStyle name="Date Feeder Field 11 2 3 5 2" xfId="40534"/>
    <cellStyle name="Date Feeder Field 11 2 3 6" xfId="12208"/>
    <cellStyle name="Date Feeder Field 11 2 3 6 2" xfId="40535"/>
    <cellStyle name="Date Feeder Field 11 2 3 7" xfId="12209"/>
    <cellStyle name="Date Feeder Field 11 2 3 7 2" xfId="40536"/>
    <cellStyle name="Date Feeder Field 11 2 3 8" xfId="12210"/>
    <cellStyle name="Date Feeder Field 11 2 3 8 2" xfId="40537"/>
    <cellStyle name="Date Feeder Field 11 2 3 9" xfId="12211"/>
    <cellStyle name="Date Feeder Field 11 2 3 9 2" xfId="40538"/>
    <cellStyle name="Date Feeder Field 11 2 4" xfId="12212"/>
    <cellStyle name="Date Feeder Field 11 2 4 10" xfId="12213"/>
    <cellStyle name="Date Feeder Field 11 2 4 10 2" xfId="40540"/>
    <cellStyle name="Date Feeder Field 11 2 4 11" xfId="12214"/>
    <cellStyle name="Date Feeder Field 11 2 4 11 2" xfId="40541"/>
    <cellStyle name="Date Feeder Field 11 2 4 12" xfId="40539"/>
    <cellStyle name="Date Feeder Field 11 2 4 2" xfId="12215"/>
    <cellStyle name="Date Feeder Field 11 2 4 2 2" xfId="40542"/>
    <cellStyle name="Date Feeder Field 11 2 4 3" xfId="12216"/>
    <cellStyle name="Date Feeder Field 11 2 4 3 2" xfId="40543"/>
    <cellStyle name="Date Feeder Field 11 2 4 4" xfId="12217"/>
    <cellStyle name="Date Feeder Field 11 2 4 4 2" xfId="40544"/>
    <cellStyle name="Date Feeder Field 11 2 4 5" xfId="12218"/>
    <cellStyle name="Date Feeder Field 11 2 4 5 2" xfId="40545"/>
    <cellStyle name="Date Feeder Field 11 2 4 6" xfId="12219"/>
    <cellStyle name="Date Feeder Field 11 2 4 6 2" xfId="40546"/>
    <cellStyle name="Date Feeder Field 11 2 4 7" xfId="12220"/>
    <cellStyle name="Date Feeder Field 11 2 4 7 2" xfId="40547"/>
    <cellStyle name="Date Feeder Field 11 2 4 8" xfId="12221"/>
    <cellStyle name="Date Feeder Field 11 2 4 8 2" xfId="40548"/>
    <cellStyle name="Date Feeder Field 11 2 4 9" xfId="12222"/>
    <cellStyle name="Date Feeder Field 11 2 4 9 2" xfId="40549"/>
    <cellStyle name="Date Feeder Field 11 2 5" xfId="12223"/>
    <cellStyle name="Date Feeder Field 11 2 5 10" xfId="12224"/>
    <cellStyle name="Date Feeder Field 11 2 5 10 2" xfId="40551"/>
    <cellStyle name="Date Feeder Field 11 2 5 11" xfId="12225"/>
    <cellStyle name="Date Feeder Field 11 2 5 11 2" xfId="40552"/>
    <cellStyle name="Date Feeder Field 11 2 5 12" xfId="40550"/>
    <cellStyle name="Date Feeder Field 11 2 5 2" xfId="12226"/>
    <cellStyle name="Date Feeder Field 11 2 5 2 2" xfId="40553"/>
    <cellStyle name="Date Feeder Field 11 2 5 3" xfId="12227"/>
    <cellStyle name="Date Feeder Field 11 2 5 3 2" xfId="40554"/>
    <cellStyle name="Date Feeder Field 11 2 5 4" xfId="12228"/>
    <cellStyle name="Date Feeder Field 11 2 5 4 2" xfId="40555"/>
    <cellStyle name="Date Feeder Field 11 2 5 5" xfId="12229"/>
    <cellStyle name="Date Feeder Field 11 2 5 5 2" xfId="40556"/>
    <cellStyle name="Date Feeder Field 11 2 5 6" xfId="12230"/>
    <cellStyle name="Date Feeder Field 11 2 5 6 2" xfId="40557"/>
    <cellStyle name="Date Feeder Field 11 2 5 7" xfId="12231"/>
    <cellStyle name="Date Feeder Field 11 2 5 7 2" xfId="40558"/>
    <cellStyle name="Date Feeder Field 11 2 5 8" xfId="12232"/>
    <cellStyle name="Date Feeder Field 11 2 5 8 2" xfId="40559"/>
    <cellStyle name="Date Feeder Field 11 2 5 9" xfId="12233"/>
    <cellStyle name="Date Feeder Field 11 2 5 9 2" xfId="40560"/>
    <cellStyle name="Date Feeder Field 11 2 6" xfId="12234"/>
    <cellStyle name="Date Feeder Field 11 2 6 2" xfId="40561"/>
    <cellStyle name="Date Feeder Field 11 2 7" xfId="12235"/>
    <cellStyle name="Date Feeder Field 11 2 7 2" xfId="40562"/>
    <cellStyle name="Date Feeder Field 11 2 8" xfId="12236"/>
    <cellStyle name="Date Feeder Field 11 2 8 2" xfId="40563"/>
    <cellStyle name="Date Feeder Field 11 2 9" xfId="12237"/>
    <cellStyle name="Date Feeder Field 11 2 9 2" xfId="40564"/>
    <cellStyle name="Date Feeder Field 11 3" xfId="12238"/>
    <cellStyle name="Date Feeder Field 11 3 10" xfId="12239"/>
    <cellStyle name="Date Feeder Field 11 3 10 2" xfId="40566"/>
    <cellStyle name="Date Feeder Field 11 3 11" xfId="12240"/>
    <cellStyle name="Date Feeder Field 11 3 11 2" xfId="40567"/>
    <cellStyle name="Date Feeder Field 11 3 12" xfId="12241"/>
    <cellStyle name="Date Feeder Field 11 3 12 2" xfId="40568"/>
    <cellStyle name="Date Feeder Field 11 3 13" xfId="12242"/>
    <cellStyle name="Date Feeder Field 11 3 13 2" xfId="40569"/>
    <cellStyle name="Date Feeder Field 11 3 14" xfId="12243"/>
    <cellStyle name="Date Feeder Field 11 3 14 2" xfId="40570"/>
    <cellStyle name="Date Feeder Field 11 3 15" xfId="40565"/>
    <cellStyle name="Date Feeder Field 11 3 2" xfId="12244"/>
    <cellStyle name="Date Feeder Field 11 3 2 10" xfId="12245"/>
    <cellStyle name="Date Feeder Field 11 3 2 10 2" xfId="40572"/>
    <cellStyle name="Date Feeder Field 11 3 2 11" xfId="12246"/>
    <cellStyle name="Date Feeder Field 11 3 2 11 2" xfId="40573"/>
    <cellStyle name="Date Feeder Field 11 3 2 12" xfId="12247"/>
    <cellStyle name="Date Feeder Field 11 3 2 12 2" xfId="40574"/>
    <cellStyle name="Date Feeder Field 11 3 2 13" xfId="40571"/>
    <cellStyle name="Date Feeder Field 11 3 2 2" xfId="12248"/>
    <cellStyle name="Date Feeder Field 11 3 2 2 10" xfId="12249"/>
    <cellStyle name="Date Feeder Field 11 3 2 2 10 2" xfId="40576"/>
    <cellStyle name="Date Feeder Field 11 3 2 2 11" xfId="12250"/>
    <cellStyle name="Date Feeder Field 11 3 2 2 11 2" xfId="40577"/>
    <cellStyle name="Date Feeder Field 11 3 2 2 12" xfId="40575"/>
    <cellStyle name="Date Feeder Field 11 3 2 2 2" xfId="12251"/>
    <cellStyle name="Date Feeder Field 11 3 2 2 2 2" xfId="40578"/>
    <cellStyle name="Date Feeder Field 11 3 2 2 3" xfId="12252"/>
    <cellStyle name="Date Feeder Field 11 3 2 2 3 2" xfId="40579"/>
    <cellStyle name="Date Feeder Field 11 3 2 2 4" xfId="12253"/>
    <cellStyle name="Date Feeder Field 11 3 2 2 4 2" xfId="40580"/>
    <cellStyle name="Date Feeder Field 11 3 2 2 5" xfId="12254"/>
    <cellStyle name="Date Feeder Field 11 3 2 2 5 2" xfId="40581"/>
    <cellStyle name="Date Feeder Field 11 3 2 2 6" xfId="12255"/>
    <cellStyle name="Date Feeder Field 11 3 2 2 6 2" xfId="40582"/>
    <cellStyle name="Date Feeder Field 11 3 2 2 7" xfId="12256"/>
    <cellStyle name="Date Feeder Field 11 3 2 2 7 2" xfId="40583"/>
    <cellStyle name="Date Feeder Field 11 3 2 2 8" xfId="12257"/>
    <cellStyle name="Date Feeder Field 11 3 2 2 8 2" xfId="40584"/>
    <cellStyle name="Date Feeder Field 11 3 2 2 9" xfId="12258"/>
    <cellStyle name="Date Feeder Field 11 3 2 2 9 2" xfId="40585"/>
    <cellStyle name="Date Feeder Field 11 3 2 3" xfId="12259"/>
    <cellStyle name="Date Feeder Field 11 3 2 3 10" xfId="12260"/>
    <cellStyle name="Date Feeder Field 11 3 2 3 10 2" xfId="40587"/>
    <cellStyle name="Date Feeder Field 11 3 2 3 11" xfId="12261"/>
    <cellStyle name="Date Feeder Field 11 3 2 3 11 2" xfId="40588"/>
    <cellStyle name="Date Feeder Field 11 3 2 3 12" xfId="40586"/>
    <cellStyle name="Date Feeder Field 11 3 2 3 2" xfId="12262"/>
    <cellStyle name="Date Feeder Field 11 3 2 3 2 2" xfId="40589"/>
    <cellStyle name="Date Feeder Field 11 3 2 3 3" xfId="12263"/>
    <cellStyle name="Date Feeder Field 11 3 2 3 3 2" xfId="40590"/>
    <cellStyle name="Date Feeder Field 11 3 2 3 4" xfId="12264"/>
    <cellStyle name="Date Feeder Field 11 3 2 3 4 2" xfId="40591"/>
    <cellStyle name="Date Feeder Field 11 3 2 3 5" xfId="12265"/>
    <cellStyle name="Date Feeder Field 11 3 2 3 5 2" xfId="40592"/>
    <cellStyle name="Date Feeder Field 11 3 2 3 6" xfId="12266"/>
    <cellStyle name="Date Feeder Field 11 3 2 3 6 2" xfId="40593"/>
    <cellStyle name="Date Feeder Field 11 3 2 3 7" xfId="12267"/>
    <cellStyle name="Date Feeder Field 11 3 2 3 7 2" xfId="40594"/>
    <cellStyle name="Date Feeder Field 11 3 2 3 8" xfId="12268"/>
    <cellStyle name="Date Feeder Field 11 3 2 3 8 2" xfId="40595"/>
    <cellStyle name="Date Feeder Field 11 3 2 3 9" xfId="12269"/>
    <cellStyle name="Date Feeder Field 11 3 2 3 9 2" xfId="40596"/>
    <cellStyle name="Date Feeder Field 11 3 2 4" xfId="12270"/>
    <cellStyle name="Date Feeder Field 11 3 2 4 2" xfId="40597"/>
    <cellStyle name="Date Feeder Field 11 3 2 5" xfId="12271"/>
    <cellStyle name="Date Feeder Field 11 3 2 5 2" xfId="40598"/>
    <cellStyle name="Date Feeder Field 11 3 2 6" xfId="12272"/>
    <cellStyle name="Date Feeder Field 11 3 2 6 2" xfId="40599"/>
    <cellStyle name="Date Feeder Field 11 3 2 7" xfId="12273"/>
    <cellStyle name="Date Feeder Field 11 3 2 7 2" xfId="40600"/>
    <cellStyle name="Date Feeder Field 11 3 2 8" xfId="12274"/>
    <cellStyle name="Date Feeder Field 11 3 2 8 2" xfId="40601"/>
    <cellStyle name="Date Feeder Field 11 3 2 9" xfId="12275"/>
    <cellStyle name="Date Feeder Field 11 3 2 9 2" xfId="40602"/>
    <cellStyle name="Date Feeder Field 11 3 3" xfId="12276"/>
    <cellStyle name="Date Feeder Field 11 3 3 10" xfId="12277"/>
    <cellStyle name="Date Feeder Field 11 3 3 10 2" xfId="40604"/>
    <cellStyle name="Date Feeder Field 11 3 3 11" xfId="12278"/>
    <cellStyle name="Date Feeder Field 11 3 3 11 2" xfId="40605"/>
    <cellStyle name="Date Feeder Field 11 3 3 12" xfId="12279"/>
    <cellStyle name="Date Feeder Field 11 3 3 12 2" xfId="40606"/>
    <cellStyle name="Date Feeder Field 11 3 3 13" xfId="40603"/>
    <cellStyle name="Date Feeder Field 11 3 3 2" xfId="12280"/>
    <cellStyle name="Date Feeder Field 11 3 3 2 10" xfId="12281"/>
    <cellStyle name="Date Feeder Field 11 3 3 2 10 2" xfId="40608"/>
    <cellStyle name="Date Feeder Field 11 3 3 2 11" xfId="12282"/>
    <cellStyle name="Date Feeder Field 11 3 3 2 11 2" xfId="40609"/>
    <cellStyle name="Date Feeder Field 11 3 3 2 12" xfId="40607"/>
    <cellStyle name="Date Feeder Field 11 3 3 2 2" xfId="12283"/>
    <cellStyle name="Date Feeder Field 11 3 3 2 2 2" xfId="40610"/>
    <cellStyle name="Date Feeder Field 11 3 3 2 3" xfId="12284"/>
    <cellStyle name="Date Feeder Field 11 3 3 2 3 2" xfId="40611"/>
    <cellStyle name="Date Feeder Field 11 3 3 2 4" xfId="12285"/>
    <cellStyle name="Date Feeder Field 11 3 3 2 4 2" xfId="40612"/>
    <cellStyle name="Date Feeder Field 11 3 3 2 5" xfId="12286"/>
    <cellStyle name="Date Feeder Field 11 3 3 2 5 2" xfId="40613"/>
    <cellStyle name="Date Feeder Field 11 3 3 2 6" xfId="12287"/>
    <cellStyle name="Date Feeder Field 11 3 3 2 6 2" xfId="40614"/>
    <cellStyle name="Date Feeder Field 11 3 3 2 7" xfId="12288"/>
    <cellStyle name="Date Feeder Field 11 3 3 2 7 2" xfId="40615"/>
    <cellStyle name="Date Feeder Field 11 3 3 2 8" xfId="12289"/>
    <cellStyle name="Date Feeder Field 11 3 3 2 8 2" xfId="40616"/>
    <cellStyle name="Date Feeder Field 11 3 3 2 9" xfId="12290"/>
    <cellStyle name="Date Feeder Field 11 3 3 2 9 2" xfId="40617"/>
    <cellStyle name="Date Feeder Field 11 3 3 3" xfId="12291"/>
    <cellStyle name="Date Feeder Field 11 3 3 3 10" xfId="12292"/>
    <cellStyle name="Date Feeder Field 11 3 3 3 10 2" xfId="40619"/>
    <cellStyle name="Date Feeder Field 11 3 3 3 11" xfId="12293"/>
    <cellStyle name="Date Feeder Field 11 3 3 3 11 2" xfId="40620"/>
    <cellStyle name="Date Feeder Field 11 3 3 3 12" xfId="40618"/>
    <cellStyle name="Date Feeder Field 11 3 3 3 2" xfId="12294"/>
    <cellStyle name="Date Feeder Field 11 3 3 3 2 2" xfId="40621"/>
    <cellStyle name="Date Feeder Field 11 3 3 3 3" xfId="12295"/>
    <cellStyle name="Date Feeder Field 11 3 3 3 3 2" xfId="40622"/>
    <cellStyle name="Date Feeder Field 11 3 3 3 4" xfId="12296"/>
    <cellStyle name="Date Feeder Field 11 3 3 3 4 2" xfId="40623"/>
    <cellStyle name="Date Feeder Field 11 3 3 3 5" xfId="12297"/>
    <cellStyle name="Date Feeder Field 11 3 3 3 5 2" xfId="40624"/>
    <cellStyle name="Date Feeder Field 11 3 3 3 6" xfId="12298"/>
    <cellStyle name="Date Feeder Field 11 3 3 3 6 2" xfId="40625"/>
    <cellStyle name="Date Feeder Field 11 3 3 3 7" xfId="12299"/>
    <cellStyle name="Date Feeder Field 11 3 3 3 7 2" xfId="40626"/>
    <cellStyle name="Date Feeder Field 11 3 3 3 8" xfId="12300"/>
    <cellStyle name="Date Feeder Field 11 3 3 3 8 2" xfId="40627"/>
    <cellStyle name="Date Feeder Field 11 3 3 3 9" xfId="12301"/>
    <cellStyle name="Date Feeder Field 11 3 3 3 9 2" xfId="40628"/>
    <cellStyle name="Date Feeder Field 11 3 3 4" xfId="12302"/>
    <cellStyle name="Date Feeder Field 11 3 3 4 2" xfId="40629"/>
    <cellStyle name="Date Feeder Field 11 3 3 5" xfId="12303"/>
    <cellStyle name="Date Feeder Field 11 3 3 5 2" xfId="40630"/>
    <cellStyle name="Date Feeder Field 11 3 3 6" xfId="12304"/>
    <cellStyle name="Date Feeder Field 11 3 3 6 2" xfId="40631"/>
    <cellStyle name="Date Feeder Field 11 3 3 7" xfId="12305"/>
    <cellStyle name="Date Feeder Field 11 3 3 7 2" xfId="40632"/>
    <cellStyle name="Date Feeder Field 11 3 3 8" xfId="12306"/>
    <cellStyle name="Date Feeder Field 11 3 3 8 2" xfId="40633"/>
    <cellStyle name="Date Feeder Field 11 3 3 9" xfId="12307"/>
    <cellStyle name="Date Feeder Field 11 3 3 9 2" xfId="40634"/>
    <cellStyle name="Date Feeder Field 11 3 4" xfId="12308"/>
    <cellStyle name="Date Feeder Field 11 3 4 10" xfId="12309"/>
    <cellStyle name="Date Feeder Field 11 3 4 10 2" xfId="40636"/>
    <cellStyle name="Date Feeder Field 11 3 4 11" xfId="12310"/>
    <cellStyle name="Date Feeder Field 11 3 4 11 2" xfId="40637"/>
    <cellStyle name="Date Feeder Field 11 3 4 12" xfId="40635"/>
    <cellStyle name="Date Feeder Field 11 3 4 2" xfId="12311"/>
    <cellStyle name="Date Feeder Field 11 3 4 2 2" xfId="40638"/>
    <cellStyle name="Date Feeder Field 11 3 4 3" xfId="12312"/>
    <cellStyle name="Date Feeder Field 11 3 4 3 2" xfId="40639"/>
    <cellStyle name="Date Feeder Field 11 3 4 4" xfId="12313"/>
    <cellStyle name="Date Feeder Field 11 3 4 4 2" xfId="40640"/>
    <cellStyle name="Date Feeder Field 11 3 4 5" xfId="12314"/>
    <cellStyle name="Date Feeder Field 11 3 4 5 2" xfId="40641"/>
    <cellStyle name="Date Feeder Field 11 3 4 6" xfId="12315"/>
    <cellStyle name="Date Feeder Field 11 3 4 6 2" xfId="40642"/>
    <cellStyle name="Date Feeder Field 11 3 4 7" xfId="12316"/>
    <cellStyle name="Date Feeder Field 11 3 4 7 2" xfId="40643"/>
    <cellStyle name="Date Feeder Field 11 3 4 8" xfId="12317"/>
    <cellStyle name="Date Feeder Field 11 3 4 8 2" xfId="40644"/>
    <cellStyle name="Date Feeder Field 11 3 4 9" xfId="12318"/>
    <cellStyle name="Date Feeder Field 11 3 4 9 2" xfId="40645"/>
    <cellStyle name="Date Feeder Field 11 3 5" xfId="12319"/>
    <cellStyle name="Date Feeder Field 11 3 5 10" xfId="12320"/>
    <cellStyle name="Date Feeder Field 11 3 5 10 2" xfId="40647"/>
    <cellStyle name="Date Feeder Field 11 3 5 11" xfId="12321"/>
    <cellStyle name="Date Feeder Field 11 3 5 11 2" xfId="40648"/>
    <cellStyle name="Date Feeder Field 11 3 5 12" xfId="40646"/>
    <cellStyle name="Date Feeder Field 11 3 5 2" xfId="12322"/>
    <cellStyle name="Date Feeder Field 11 3 5 2 2" xfId="40649"/>
    <cellStyle name="Date Feeder Field 11 3 5 3" xfId="12323"/>
    <cellStyle name="Date Feeder Field 11 3 5 3 2" xfId="40650"/>
    <cellStyle name="Date Feeder Field 11 3 5 4" xfId="12324"/>
    <cellStyle name="Date Feeder Field 11 3 5 4 2" xfId="40651"/>
    <cellStyle name="Date Feeder Field 11 3 5 5" xfId="12325"/>
    <cellStyle name="Date Feeder Field 11 3 5 5 2" xfId="40652"/>
    <cellStyle name="Date Feeder Field 11 3 5 6" xfId="12326"/>
    <cellStyle name="Date Feeder Field 11 3 5 6 2" xfId="40653"/>
    <cellStyle name="Date Feeder Field 11 3 5 7" xfId="12327"/>
    <cellStyle name="Date Feeder Field 11 3 5 7 2" xfId="40654"/>
    <cellStyle name="Date Feeder Field 11 3 5 8" xfId="12328"/>
    <cellStyle name="Date Feeder Field 11 3 5 8 2" xfId="40655"/>
    <cellStyle name="Date Feeder Field 11 3 5 9" xfId="12329"/>
    <cellStyle name="Date Feeder Field 11 3 5 9 2" xfId="40656"/>
    <cellStyle name="Date Feeder Field 11 3 6" xfId="12330"/>
    <cellStyle name="Date Feeder Field 11 3 6 2" xfId="40657"/>
    <cellStyle name="Date Feeder Field 11 3 7" xfId="12331"/>
    <cellStyle name="Date Feeder Field 11 3 7 2" xfId="40658"/>
    <cellStyle name="Date Feeder Field 11 3 8" xfId="12332"/>
    <cellStyle name="Date Feeder Field 11 3 8 2" xfId="40659"/>
    <cellStyle name="Date Feeder Field 11 3 9" xfId="12333"/>
    <cellStyle name="Date Feeder Field 11 3 9 2" xfId="40660"/>
    <cellStyle name="Date Feeder Field 11 4" xfId="12334"/>
    <cellStyle name="Date Feeder Field 11 4 10" xfId="12335"/>
    <cellStyle name="Date Feeder Field 11 4 10 2" xfId="40662"/>
    <cellStyle name="Date Feeder Field 11 4 11" xfId="12336"/>
    <cellStyle name="Date Feeder Field 11 4 11 2" xfId="40663"/>
    <cellStyle name="Date Feeder Field 11 4 12" xfId="12337"/>
    <cellStyle name="Date Feeder Field 11 4 12 2" xfId="40664"/>
    <cellStyle name="Date Feeder Field 11 4 13" xfId="12338"/>
    <cellStyle name="Date Feeder Field 11 4 13 2" xfId="40665"/>
    <cellStyle name="Date Feeder Field 11 4 14" xfId="12339"/>
    <cellStyle name="Date Feeder Field 11 4 14 2" xfId="40666"/>
    <cellStyle name="Date Feeder Field 11 4 15" xfId="40661"/>
    <cellStyle name="Date Feeder Field 11 4 2" xfId="12340"/>
    <cellStyle name="Date Feeder Field 11 4 2 10" xfId="12341"/>
    <cellStyle name="Date Feeder Field 11 4 2 10 2" xfId="40668"/>
    <cellStyle name="Date Feeder Field 11 4 2 11" xfId="12342"/>
    <cellStyle name="Date Feeder Field 11 4 2 11 2" xfId="40669"/>
    <cellStyle name="Date Feeder Field 11 4 2 12" xfId="12343"/>
    <cellStyle name="Date Feeder Field 11 4 2 12 2" xfId="40670"/>
    <cellStyle name="Date Feeder Field 11 4 2 13" xfId="40667"/>
    <cellStyle name="Date Feeder Field 11 4 2 2" xfId="12344"/>
    <cellStyle name="Date Feeder Field 11 4 2 2 10" xfId="12345"/>
    <cellStyle name="Date Feeder Field 11 4 2 2 10 2" xfId="40672"/>
    <cellStyle name="Date Feeder Field 11 4 2 2 11" xfId="12346"/>
    <cellStyle name="Date Feeder Field 11 4 2 2 11 2" xfId="40673"/>
    <cellStyle name="Date Feeder Field 11 4 2 2 12" xfId="40671"/>
    <cellStyle name="Date Feeder Field 11 4 2 2 2" xfId="12347"/>
    <cellStyle name="Date Feeder Field 11 4 2 2 2 2" xfId="40674"/>
    <cellStyle name="Date Feeder Field 11 4 2 2 3" xfId="12348"/>
    <cellStyle name="Date Feeder Field 11 4 2 2 3 2" xfId="40675"/>
    <cellStyle name="Date Feeder Field 11 4 2 2 4" xfId="12349"/>
    <cellStyle name="Date Feeder Field 11 4 2 2 4 2" xfId="40676"/>
    <cellStyle name="Date Feeder Field 11 4 2 2 5" xfId="12350"/>
    <cellStyle name="Date Feeder Field 11 4 2 2 5 2" xfId="40677"/>
    <cellStyle name="Date Feeder Field 11 4 2 2 6" xfId="12351"/>
    <cellStyle name="Date Feeder Field 11 4 2 2 6 2" xfId="40678"/>
    <cellStyle name="Date Feeder Field 11 4 2 2 7" xfId="12352"/>
    <cellStyle name="Date Feeder Field 11 4 2 2 7 2" xfId="40679"/>
    <cellStyle name="Date Feeder Field 11 4 2 2 8" xfId="12353"/>
    <cellStyle name="Date Feeder Field 11 4 2 2 8 2" xfId="40680"/>
    <cellStyle name="Date Feeder Field 11 4 2 2 9" xfId="12354"/>
    <cellStyle name="Date Feeder Field 11 4 2 2 9 2" xfId="40681"/>
    <cellStyle name="Date Feeder Field 11 4 2 3" xfId="12355"/>
    <cellStyle name="Date Feeder Field 11 4 2 3 10" xfId="12356"/>
    <cellStyle name="Date Feeder Field 11 4 2 3 10 2" xfId="40683"/>
    <cellStyle name="Date Feeder Field 11 4 2 3 11" xfId="12357"/>
    <cellStyle name="Date Feeder Field 11 4 2 3 11 2" xfId="40684"/>
    <cellStyle name="Date Feeder Field 11 4 2 3 12" xfId="40682"/>
    <cellStyle name="Date Feeder Field 11 4 2 3 2" xfId="12358"/>
    <cellStyle name="Date Feeder Field 11 4 2 3 2 2" xfId="40685"/>
    <cellStyle name="Date Feeder Field 11 4 2 3 3" xfId="12359"/>
    <cellStyle name="Date Feeder Field 11 4 2 3 3 2" xfId="40686"/>
    <cellStyle name="Date Feeder Field 11 4 2 3 4" xfId="12360"/>
    <cellStyle name="Date Feeder Field 11 4 2 3 4 2" xfId="40687"/>
    <cellStyle name="Date Feeder Field 11 4 2 3 5" xfId="12361"/>
    <cellStyle name="Date Feeder Field 11 4 2 3 5 2" xfId="40688"/>
    <cellStyle name="Date Feeder Field 11 4 2 3 6" xfId="12362"/>
    <cellStyle name="Date Feeder Field 11 4 2 3 6 2" xfId="40689"/>
    <cellStyle name="Date Feeder Field 11 4 2 3 7" xfId="12363"/>
    <cellStyle name="Date Feeder Field 11 4 2 3 7 2" xfId="40690"/>
    <cellStyle name="Date Feeder Field 11 4 2 3 8" xfId="12364"/>
    <cellStyle name="Date Feeder Field 11 4 2 3 8 2" xfId="40691"/>
    <cellStyle name="Date Feeder Field 11 4 2 3 9" xfId="12365"/>
    <cellStyle name="Date Feeder Field 11 4 2 3 9 2" xfId="40692"/>
    <cellStyle name="Date Feeder Field 11 4 2 4" xfId="12366"/>
    <cellStyle name="Date Feeder Field 11 4 2 4 2" xfId="40693"/>
    <cellStyle name="Date Feeder Field 11 4 2 5" xfId="12367"/>
    <cellStyle name="Date Feeder Field 11 4 2 5 2" xfId="40694"/>
    <cellStyle name="Date Feeder Field 11 4 2 6" xfId="12368"/>
    <cellStyle name="Date Feeder Field 11 4 2 6 2" xfId="40695"/>
    <cellStyle name="Date Feeder Field 11 4 2 7" xfId="12369"/>
    <cellStyle name="Date Feeder Field 11 4 2 7 2" xfId="40696"/>
    <cellStyle name="Date Feeder Field 11 4 2 8" xfId="12370"/>
    <cellStyle name="Date Feeder Field 11 4 2 8 2" xfId="40697"/>
    <cellStyle name="Date Feeder Field 11 4 2 9" xfId="12371"/>
    <cellStyle name="Date Feeder Field 11 4 2 9 2" xfId="40698"/>
    <cellStyle name="Date Feeder Field 11 4 3" xfId="12372"/>
    <cellStyle name="Date Feeder Field 11 4 3 10" xfId="12373"/>
    <cellStyle name="Date Feeder Field 11 4 3 10 2" xfId="40700"/>
    <cellStyle name="Date Feeder Field 11 4 3 11" xfId="12374"/>
    <cellStyle name="Date Feeder Field 11 4 3 11 2" xfId="40701"/>
    <cellStyle name="Date Feeder Field 11 4 3 12" xfId="12375"/>
    <cellStyle name="Date Feeder Field 11 4 3 12 2" xfId="40702"/>
    <cellStyle name="Date Feeder Field 11 4 3 13" xfId="40699"/>
    <cellStyle name="Date Feeder Field 11 4 3 2" xfId="12376"/>
    <cellStyle name="Date Feeder Field 11 4 3 2 10" xfId="12377"/>
    <cellStyle name="Date Feeder Field 11 4 3 2 10 2" xfId="40704"/>
    <cellStyle name="Date Feeder Field 11 4 3 2 11" xfId="12378"/>
    <cellStyle name="Date Feeder Field 11 4 3 2 11 2" xfId="40705"/>
    <cellStyle name="Date Feeder Field 11 4 3 2 12" xfId="40703"/>
    <cellStyle name="Date Feeder Field 11 4 3 2 2" xfId="12379"/>
    <cellStyle name="Date Feeder Field 11 4 3 2 2 2" xfId="40706"/>
    <cellStyle name="Date Feeder Field 11 4 3 2 3" xfId="12380"/>
    <cellStyle name="Date Feeder Field 11 4 3 2 3 2" xfId="40707"/>
    <cellStyle name="Date Feeder Field 11 4 3 2 4" xfId="12381"/>
    <cellStyle name="Date Feeder Field 11 4 3 2 4 2" xfId="40708"/>
    <cellStyle name="Date Feeder Field 11 4 3 2 5" xfId="12382"/>
    <cellStyle name="Date Feeder Field 11 4 3 2 5 2" xfId="40709"/>
    <cellStyle name="Date Feeder Field 11 4 3 2 6" xfId="12383"/>
    <cellStyle name="Date Feeder Field 11 4 3 2 6 2" xfId="40710"/>
    <cellStyle name="Date Feeder Field 11 4 3 2 7" xfId="12384"/>
    <cellStyle name="Date Feeder Field 11 4 3 2 7 2" xfId="40711"/>
    <cellStyle name="Date Feeder Field 11 4 3 2 8" xfId="12385"/>
    <cellStyle name="Date Feeder Field 11 4 3 2 8 2" xfId="40712"/>
    <cellStyle name="Date Feeder Field 11 4 3 2 9" xfId="12386"/>
    <cellStyle name="Date Feeder Field 11 4 3 2 9 2" xfId="40713"/>
    <cellStyle name="Date Feeder Field 11 4 3 3" xfId="12387"/>
    <cellStyle name="Date Feeder Field 11 4 3 3 10" xfId="12388"/>
    <cellStyle name="Date Feeder Field 11 4 3 3 10 2" xfId="40715"/>
    <cellStyle name="Date Feeder Field 11 4 3 3 11" xfId="12389"/>
    <cellStyle name="Date Feeder Field 11 4 3 3 11 2" xfId="40716"/>
    <cellStyle name="Date Feeder Field 11 4 3 3 12" xfId="40714"/>
    <cellStyle name="Date Feeder Field 11 4 3 3 2" xfId="12390"/>
    <cellStyle name="Date Feeder Field 11 4 3 3 2 2" xfId="40717"/>
    <cellStyle name="Date Feeder Field 11 4 3 3 3" xfId="12391"/>
    <cellStyle name="Date Feeder Field 11 4 3 3 3 2" xfId="40718"/>
    <cellStyle name="Date Feeder Field 11 4 3 3 4" xfId="12392"/>
    <cellStyle name="Date Feeder Field 11 4 3 3 4 2" xfId="40719"/>
    <cellStyle name="Date Feeder Field 11 4 3 3 5" xfId="12393"/>
    <cellStyle name="Date Feeder Field 11 4 3 3 5 2" xfId="40720"/>
    <cellStyle name="Date Feeder Field 11 4 3 3 6" xfId="12394"/>
    <cellStyle name="Date Feeder Field 11 4 3 3 6 2" xfId="40721"/>
    <cellStyle name="Date Feeder Field 11 4 3 3 7" xfId="12395"/>
    <cellStyle name="Date Feeder Field 11 4 3 3 7 2" xfId="40722"/>
    <cellStyle name="Date Feeder Field 11 4 3 3 8" xfId="12396"/>
    <cellStyle name="Date Feeder Field 11 4 3 3 8 2" xfId="40723"/>
    <cellStyle name="Date Feeder Field 11 4 3 3 9" xfId="12397"/>
    <cellStyle name="Date Feeder Field 11 4 3 3 9 2" xfId="40724"/>
    <cellStyle name="Date Feeder Field 11 4 3 4" xfId="12398"/>
    <cellStyle name="Date Feeder Field 11 4 3 4 2" xfId="40725"/>
    <cellStyle name="Date Feeder Field 11 4 3 5" xfId="12399"/>
    <cellStyle name="Date Feeder Field 11 4 3 5 2" xfId="40726"/>
    <cellStyle name="Date Feeder Field 11 4 3 6" xfId="12400"/>
    <cellStyle name="Date Feeder Field 11 4 3 6 2" xfId="40727"/>
    <cellStyle name="Date Feeder Field 11 4 3 7" xfId="12401"/>
    <cellStyle name="Date Feeder Field 11 4 3 7 2" xfId="40728"/>
    <cellStyle name="Date Feeder Field 11 4 3 8" xfId="12402"/>
    <cellStyle name="Date Feeder Field 11 4 3 8 2" xfId="40729"/>
    <cellStyle name="Date Feeder Field 11 4 3 9" xfId="12403"/>
    <cellStyle name="Date Feeder Field 11 4 3 9 2" xfId="40730"/>
    <cellStyle name="Date Feeder Field 11 4 4" xfId="12404"/>
    <cellStyle name="Date Feeder Field 11 4 4 10" xfId="12405"/>
    <cellStyle name="Date Feeder Field 11 4 4 10 2" xfId="40732"/>
    <cellStyle name="Date Feeder Field 11 4 4 11" xfId="12406"/>
    <cellStyle name="Date Feeder Field 11 4 4 11 2" xfId="40733"/>
    <cellStyle name="Date Feeder Field 11 4 4 12" xfId="40731"/>
    <cellStyle name="Date Feeder Field 11 4 4 2" xfId="12407"/>
    <cellStyle name="Date Feeder Field 11 4 4 2 2" xfId="40734"/>
    <cellStyle name="Date Feeder Field 11 4 4 3" xfId="12408"/>
    <cellStyle name="Date Feeder Field 11 4 4 3 2" xfId="40735"/>
    <cellStyle name="Date Feeder Field 11 4 4 4" xfId="12409"/>
    <cellStyle name="Date Feeder Field 11 4 4 4 2" xfId="40736"/>
    <cellStyle name="Date Feeder Field 11 4 4 5" xfId="12410"/>
    <cellStyle name="Date Feeder Field 11 4 4 5 2" xfId="40737"/>
    <cellStyle name="Date Feeder Field 11 4 4 6" xfId="12411"/>
    <cellStyle name="Date Feeder Field 11 4 4 6 2" xfId="40738"/>
    <cellStyle name="Date Feeder Field 11 4 4 7" xfId="12412"/>
    <cellStyle name="Date Feeder Field 11 4 4 7 2" xfId="40739"/>
    <cellStyle name="Date Feeder Field 11 4 4 8" xfId="12413"/>
    <cellStyle name="Date Feeder Field 11 4 4 8 2" xfId="40740"/>
    <cellStyle name="Date Feeder Field 11 4 4 9" xfId="12414"/>
    <cellStyle name="Date Feeder Field 11 4 4 9 2" xfId="40741"/>
    <cellStyle name="Date Feeder Field 11 4 5" xfId="12415"/>
    <cellStyle name="Date Feeder Field 11 4 5 10" xfId="12416"/>
    <cellStyle name="Date Feeder Field 11 4 5 10 2" xfId="40743"/>
    <cellStyle name="Date Feeder Field 11 4 5 11" xfId="12417"/>
    <cellStyle name="Date Feeder Field 11 4 5 11 2" xfId="40744"/>
    <cellStyle name="Date Feeder Field 11 4 5 12" xfId="40742"/>
    <cellStyle name="Date Feeder Field 11 4 5 2" xfId="12418"/>
    <cellStyle name="Date Feeder Field 11 4 5 2 2" xfId="40745"/>
    <cellStyle name="Date Feeder Field 11 4 5 3" xfId="12419"/>
    <cellStyle name="Date Feeder Field 11 4 5 3 2" xfId="40746"/>
    <cellStyle name="Date Feeder Field 11 4 5 4" xfId="12420"/>
    <cellStyle name="Date Feeder Field 11 4 5 4 2" xfId="40747"/>
    <cellStyle name="Date Feeder Field 11 4 5 5" xfId="12421"/>
    <cellStyle name="Date Feeder Field 11 4 5 5 2" xfId="40748"/>
    <cellStyle name="Date Feeder Field 11 4 5 6" xfId="12422"/>
    <cellStyle name="Date Feeder Field 11 4 5 6 2" xfId="40749"/>
    <cellStyle name="Date Feeder Field 11 4 5 7" xfId="12423"/>
    <cellStyle name="Date Feeder Field 11 4 5 7 2" xfId="40750"/>
    <cellStyle name="Date Feeder Field 11 4 5 8" xfId="12424"/>
    <cellStyle name="Date Feeder Field 11 4 5 8 2" xfId="40751"/>
    <cellStyle name="Date Feeder Field 11 4 5 9" xfId="12425"/>
    <cellStyle name="Date Feeder Field 11 4 5 9 2" xfId="40752"/>
    <cellStyle name="Date Feeder Field 11 4 6" xfId="12426"/>
    <cellStyle name="Date Feeder Field 11 4 6 2" xfId="40753"/>
    <cellStyle name="Date Feeder Field 11 4 7" xfId="12427"/>
    <cellStyle name="Date Feeder Field 11 4 7 2" xfId="40754"/>
    <cellStyle name="Date Feeder Field 11 4 8" xfId="12428"/>
    <cellStyle name="Date Feeder Field 11 4 8 2" xfId="40755"/>
    <cellStyle name="Date Feeder Field 11 4 9" xfId="12429"/>
    <cellStyle name="Date Feeder Field 11 4 9 2" xfId="40756"/>
    <cellStyle name="Date Feeder Field 11 5" xfId="12430"/>
    <cellStyle name="Date Feeder Field 11 5 10" xfId="12431"/>
    <cellStyle name="Date Feeder Field 11 5 10 2" xfId="40758"/>
    <cellStyle name="Date Feeder Field 11 5 11" xfId="12432"/>
    <cellStyle name="Date Feeder Field 11 5 11 2" xfId="40759"/>
    <cellStyle name="Date Feeder Field 11 5 12" xfId="12433"/>
    <cellStyle name="Date Feeder Field 11 5 12 2" xfId="40760"/>
    <cellStyle name="Date Feeder Field 11 5 13" xfId="12434"/>
    <cellStyle name="Date Feeder Field 11 5 13 2" xfId="40761"/>
    <cellStyle name="Date Feeder Field 11 5 14" xfId="12435"/>
    <cellStyle name="Date Feeder Field 11 5 14 2" xfId="40762"/>
    <cellStyle name="Date Feeder Field 11 5 15" xfId="40757"/>
    <cellStyle name="Date Feeder Field 11 5 2" xfId="12436"/>
    <cellStyle name="Date Feeder Field 11 5 2 10" xfId="12437"/>
    <cellStyle name="Date Feeder Field 11 5 2 10 2" xfId="40764"/>
    <cellStyle name="Date Feeder Field 11 5 2 11" xfId="12438"/>
    <cellStyle name="Date Feeder Field 11 5 2 11 2" xfId="40765"/>
    <cellStyle name="Date Feeder Field 11 5 2 12" xfId="12439"/>
    <cellStyle name="Date Feeder Field 11 5 2 12 2" xfId="40766"/>
    <cellStyle name="Date Feeder Field 11 5 2 13" xfId="40763"/>
    <cellStyle name="Date Feeder Field 11 5 2 2" xfId="12440"/>
    <cellStyle name="Date Feeder Field 11 5 2 2 10" xfId="12441"/>
    <cellStyle name="Date Feeder Field 11 5 2 2 10 2" xfId="40768"/>
    <cellStyle name="Date Feeder Field 11 5 2 2 11" xfId="12442"/>
    <cellStyle name="Date Feeder Field 11 5 2 2 11 2" xfId="40769"/>
    <cellStyle name="Date Feeder Field 11 5 2 2 12" xfId="40767"/>
    <cellStyle name="Date Feeder Field 11 5 2 2 2" xfId="12443"/>
    <cellStyle name="Date Feeder Field 11 5 2 2 2 2" xfId="40770"/>
    <cellStyle name="Date Feeder Field 11 5 2 2 3" xfId="12444"/>
    <cellStyle name="Date Feeder Field 11 5 2 2 3 2" xfId="40771"/>
    <cellStyle name="Date Feeder Field 11 5 2 2 4" xfId="12445"/>
    <cellStyle name="Date Feeder Field 11 5 2 2 4 2" xfId="40772"/>
    <cellStyle name="Date Feeder Field 11 5 2 2 5" xfId="12446"/>
    <cellStyle name="Date Feeder Field 11 5 2 2 5 2" xfId="40773"/>
    <cellStyle name="Date Feeder Field 11 5 2 2 6" xfId="12447"/>
    <cellStyle name="Date Feeder Field 11 5 2 2 6 2" xfId="40774"/>
    <cellStyle name="Date Feeder Field 11 5 2 2 7" xfId="12448"/>
    <cellStyle name="Date Feeder Field 11 5 2 2 7 2" xfId="40775"/>
    <cellStyle name="Date Feeder Field 11 5 2 2 8" xfId="12449"/>
    <cellStyle name="Date Feeder Field 11 5 2 2 8 2" xfId="40776"/>
    <cellStyle name="Date Feeder Field 11 5 2 2 9" xfId="12450"/>
    <cellStyle name="Date Feeder Field 11 5 2 2 9 2" xfId="40777"/>
    <cellStyle name="Date Feeder Field 11 5 2 3" xfId="12451"/>
    <cellStyle name="Date Feeder Field 11 5 2 3 10" xfId="12452"/>
    <cellStyle name="Date Feeder Field 11 5 2 3 10 2" xfId="40779"/>
    <cellStyle name="Date Feeder Field 11 5 2 3 11" xfId="12453"/>
    <cellStyle name="Date Feeder Field 11 5 2 3 11 2" xfId="40780"/>
    <cellStyle name="Date Feeder Field 11 5 2 3 12" xfId="40778"/>
    <cellStyle name="Date Feeder Field 11 5 2 3 2" xfId="12454"/>
    <cellStyle name="Date Feeder Field 11 5 2 3 2 2" xfId="40781"/>
    <cellStyle name="Date Feeder Field 11 5 2 3 3" xfId="12455"/>
    <cellStyle name="Date Feeder Field 11 5 2 3 3 2" xfId="40782"/>
    <cellStyle name="Date Feeder Field 11 5 2 3 4" xfId="12456"/>
    <cellStyle name="Date Feeder Field 11 5 2 3 4 2" xfId="40783"/>
    <cellStyle name="Date Feeder Field 11 5 2 3 5" xfId="12457"/>
    <cellStyle name="Date Feeder Field 11 5 2 3 5 2" xfId="40784"/>
    <cellStyle name="Date Feeder Field 11 5 2 3 6" xfId="12458"/>
    <cellStyle name="Date Feeder Field 11 5 2 3 6 2" xfId="40785"/>
    <cellStyle name="Date Feeder Field 11 5 2 3 7" xfId="12459"/>
    <cellStyle name="Date Feeder Field 11 5 2 3 7 2" xfId="40786"/>
    <cellStyle name="Date Feeder Field 11 5 2 3 8" xfId="12460"/>
    <cellStyle name="Date Feeder Field 11 5 2 3 8 2" xfId="40787"/>
    <cellStyle name="Date Feeder Field 11 5 2 3 9" xfId="12461"/>
    <cellStyle name="Date Feeder Field 11 5 2 3 9 2" xfId="40788"/>
    <cellStyle name="Date Feeder Field 11 5 2 4" xfId="12462"/>
    <cellStyle name="Date Feeder Field 11 5 2 4 2" xfId="40789"/>
    <cellStyle name="Date Feeder Field 11 5 2 5" xfId="12463"/>
    <cellStyle name="Date Feeder Field 11 5 2 5 2" xfId="40790"/>
    <cellStyle name="Date Feeder Field 11 5 2 6" xfId="12464"/>
    <cellStyle name="Date Feeder Field 11 5 2 6 2" xfId="40791"/>
    <cellStyle name="Date Feeder Field 11 5 2 7" xfId="12465"/>
    <cellStyle name="Date Feeder Field 11 5 2 7 2" xfId="40792"/>
    <cellStyle name="Date Feeder Field 11 5 2 8" xfId="12466"/>
    <cellStyle name="Date Feeder Field 11 5 2 8 2" xfId="40793"/>
    <cellStyle name="Date Feeder Field 11 5 2 9" xfId="12467"/>
    <cellStyle name="Date Feeder Field 11 5 2 9 2" xfId="40794"/>
    <cellStyle name="Date Feeder Field 11 5 3" xfId="12468"/>
    <cellStyle name="Date Feeder Field 11 5 3 10" xfId="12469"/>
    <cellStyle name="Date Feeder Field 11 5 3 10 2" xfId="40796"/>
    <cellStyle name="Date Feeder Field 11 5 3 11" xfId="12470"/>
    <cellStyle name="Date Feeder Field 11 5 3 11 2" xfId="40797"/>
    <cellStyle name="Date Feeder Field 11 5 3 12" xfId="12471"/>
    <cellStyle name="Date Feeder Field 11 5 3 12 2" xfId="40798"/>
    <cellStyle name="Date Feeder Field 11 5 3 13" xfId="40795"/>
    <cellStyle name="Date Feeder Field 11 5 3 2" xfId="12472"/>
    <cellStyle name="Date Feeder Field 11 5 3 2 10" xfId="12473"/>
    <cellStyle name="Date Feeder Field 11 5 3 2 10 2" xfId="40800"/>
    <cellStyle name="Date Feeder Field 11 5 3 2 11" xfId="12474"/>
    <cellStyle name="Date Feeder Field 11 5 3 2 11 2" xfId="40801"/>
    <cellStyle name="Date Feeder Field 11 5 3 2 12" xfId="40799"/>
    <cellStyle name="Date Feeder Field 11 5 3 2 2" xfId="12475"/>
    <cellStyle name="Date Feeder Field 11 5 3 2 2 2" xfId="40802"/>
    <cellStyle name="Date Feeder Field 11 5 3 2 3" xfId="12476"/>
    <cellStyle name="Date Feeder Field 11 5 3 2 3 2" xfId="40803"/>
    <cellStyle name="Date Feeder Field 11 5 3 2 4" xfId="12477"/>
    <cellStyle name="Date Feeder Field 11 5 3 2 4 2" xfId="40804"/>
    <cellStyle name="Date Feeder Field 11 5 3 2 5" xfId="12478"/>
    <cellStyle name="Date Feeder Field 11 5 3 2 5 2" xfId="40805"/>
    <cellStyle name="Date Feeder Field 11 5 3 2 6" xfId="12479"/>
    <cellStyle name="Date Feeder Field 11 5 3 2 6 2" xfId="40806"/>
    <cellStyle name="Date Feeder Field 11 5 3 2 7" xfId="12480"/>
    <cellStyle name="Date Feeder Field 11 5 3 2 7 2" xfId="40807"/>
    <cellStyle name="Date Feeder Field 11 5 3 2 8" xfId="12481"/>
    <cellStyle name="Date Feeder Field 11 5 3 2 8 2" xfId="40808"/>
    <cellStyle name="Date Feeder Field 11 5 3 2 9" xfId="12482"/>
    <cellStyle name="Date Feeder Field 11 5 3 2 9 2" xfId="40809"/>
    <cellStyle name="Date Feeder Field 11 5 3 3" xfId="12483"/>
    <cellStyle name="Date Feeder Field 11 5 3 3 10" xfId="12484"/>
    <cellStyle name="Date Feeder Field 11 5 3 3 10 2" xfId="40811"/>
    <cellStyle name="Date Feeder Field 11 5 3 3 11" xfId="12485"/>
    <cellStyle name="Date Feeder Field 11 5 3 3 11 2" xfId="40812"/>
    <cellStyle name="Date Feeder Field 11 5 3 3 12" xfId="40810"/>
    <cellStyle name="Date Feeder Field 11 5 3 3 2" xfId="12486"/>
    <cellStyle name="Date Feeder Field 11 5 3 3 2 2" xfId="40813"/>
    <cellStyle name="Date Feeder Field 11 5 3 3 3" xfId="12487"/>
    <cellStyle name="Date Feeder Field 11 5 3 3 3 2" xfId="40814"/>
    <cellStyle name="Date Feeder Field 11 5 3 3 4" xfId="12488"/>
    <cellStyle name="Date Feeder Field 11 5 3 3 4 2" xfId="40815"/>
    <cellStyle name="Date Feeder Field 11 5 3 3 5" xfId="12489"/>
    <cellStyle name="Date Feeder Field 11 5 3 3 5 2" xfId="40816"/>
    <cellStyle name="Date Feeder Field 11 5 3 3 6" xfId="12490"/>
    <cellStyle name="Date Feeder Field 11 5 3 3 6 2" xfId="40817"/>
    <cellStyle name="Date Feeder Field 11 5 3 3 7" xfId="12491"/>
    <cellStyle name="Date Feeder Field 11 5 3 3 7 2" xfId="40818"/>
    <cellStyle name="Date Feeder Field 11 5 3 3 8" xfId="12492"/>
    <cellStyle name="Date Feeder Field 11 5 3 3 8 2" xfId="40819"/>
    <cellStyle name="Date Feeder Field 11 5 3 3 9" xfId="12493"/>
    <cellStyle name="Date Feeder Field 11 5 3 3 9 2" xfId="40820"/>
    <cellStyle name="Date Feeder Field 11 5 3 4" xfId="12494"/>
    <cellStyle name="Date Feeder Field 11 5 3 4 2" xfId="40821"/>
    <cellStyle name="Date Feeder Field 11 5 3 5" xfId="12495"/>
    <cellStyle name="Date Feeder Field 11 5 3 5 2" xfId="40822"/>
    <cellStyle name="Date Feeder Field 11 5 3 6" xfId="12496"/>
    <cellStyle name="Date Feeder Field 11 5 3 6 2" xfId="40823"/>
    <cellStyle name="Date Feeder Field 11 5 3 7" xfId="12497"/>
    <cellStyle name="Date Feeder Field 11 5 3 7 2" xfId="40824"/>
    <cellStyle name="Date Feeder Field 11 5 3 8" xfId="12498"/>
    <cellStyle name="Date Feeder Field 11 5 3 8 2" xfId="40825"/>
    <cellStyle name="Date Feeder Field 11 5 3 9" xfId="12499"/>
    <cellStyle name="Date Feeder Field 11 5 3 9 2" xfId="40826"/>
    <cellStyle name="Date Feeder Field 11 5 4" xfId="12500"/>
    <cellStyle name="Date Feeder Field 11 5 4 10" xfId="12501"/>
    <cellStyle name="Date Feeder Field 11 5 4 10 2" xfId="40828"/>
    <cellStyle name="Date Feeder Field 11 5 4 11" xfId="12502"/>
    <cellStyle name="Date Feeder Field 11 5 4 11 2" xfId="40829"/>
    <cellStyle name="Date Feeder Field 11 5 4 12" xfId="40827"/>
    <cellStyle name="Date Feeder Field 11 5 4 2" xfId="12503"/>
    <cellStyle name="Date Feeder Field 11 5 4 2 2" xfId="40830"/>
    <cellStyle name="Date Feeder Field 11 5 4 3" xfId="12504"/>
    <cellStyle name="Date Feeder Field 11 5 4 3 2" xfId="40831"/>
    <cellStyle name="Date Feeder Field 11 5 4 4" xfId="12505"/>
    <cellStyle name="Date Feeder Field 11 5 4 4 2" xfId="40832"/>
    <cellStyle name="Date Feeder Field 11 5 4 5" xfId="12506"/>
    <cellStyle name="Date Feeder Field 11 5 4 5 2" xfId="40833"/>
    <cellStyle name="Date Feeder Field 11 5 4 6" xfId="12507"/>
    <cellStyle name="Date Feeder Field 11 5 4 6 2" xfId="40834"/>
    <cellStyle name="Date Feeder Field 11 5 4 7" xfId="12508"/>
    <cellStyle name="Date Feeder Field 11 5 4 7 2" xfId="40835"/>
    <cellStyle name="Date Feeder Field 11 5 4 8" xfId="12509"/>
    <cellStyle name="Date Feeder Field 11 5 4 8 2" xfId="40836"/>
    <cellStyle name="Date Feeder Field 11 5 4 9" xfId="12510"/>
    <cellStyle name="Date Feeder Field 11 5 4 9 2" xfId="40837"/>
    <cellStyle name="Date Feeder Field 11 5 5" xfId="12511"/>
    <cellStyle name="Date Feeder Field 11 5 5 10" xfId="12512"/>
    <cellStyle name="Date Feeder Field 11 5 5 10 2" xfId="40839"/>
    <cellStyle name="Date Feeder Field 11 5 5 11" xfId="12513"/>
    <cellStyle name="Date Feeder Field 11 5 5 11 2" xfId="40840"/>
    <cellStyle name="Date Feeder Field 11 5 5 12" xfId="40838"/>
    <cellStyle name="Date Feeder Field 11 5 5 2" xfId="12514"/>
    <cellStyle name="Date Feeder Field 11 5 5 2 2" xfId="40841"/>
    <cellStyle name="Date Feeder Field 11 5 5 3" xfId="12515"/>
    <cellStyle name="Date Feeder Field 11 5 5 3 2" xfId="40842"/>
    <cellStyle name="Date Feeder Field 11 5 5 4" xfId="12516"/>
    <cellStyle name="Date Feeder Field 11 5 5 4 2" xfId="40843"/>
    <cellStyle name="Date Feeder Field 11 5 5 5" xfId="12517"/>
    <cellStyle name="Date Feeder Field 11 5 5 5 2" xfId="40844"/>
    <cellStyle name="Date Feeder Field 11 5 5 6" xfId="12518"/>
    <cellStyle name="Date Feeder Field 11 5 5 6 2" xfId="40845"/>
    <cellStyle name="Date Feeder Field 11 5 5 7" xfId="12519"/>
    <cellStyle name="Date Feeder Field 11 5 5 7 2" xfId="40846"/>
    <cellStyle name="Date Feeder Field 11 5 5 8" xfId="12520"/>
    <cellStyle name="Date Feeder Field 11 5 5 8 2" xfId="40847"/>
    <cellStyle name="Date Feeder Field 11 5 5 9" xfId="12521"/>
    <cellStyle name="Date Feeder Field 11 5 5 9 2" xfId="40848"/>
    <cellStyle name="Date Feeder Field 11 5 6" xfId="12522"/>
    <cellStyle name="Date Feeder Field 11 5 6 2" xfId="40849"/>
    <cellStyle name="Date Feeder Field 11 5 7" xfId="12523"/>
    <cellStyle name="Date Feeder Field 11 5 7 2" xfId="40850"/>
    <cellStyle name="Date Feeder Field 11 5 8" xfId="12524"/>
    <cellStyle name="Date Feeder Field 11 5 8 2" xfId="40851"/>
    <cellStyle name="Date Feeder Field 11 5 9" xfId="12525"/>
    <cellStyle name="Date Feeder Field 11 5 9 2" xfId="40852"/>
    <cellStyle name="Date Feeder Field 11 6" xfId="12526"/>
    <cellStyle name="Date Feeder Field 11 6 10" xfId="12527"/>
    <cellStyle name="Date Feeder Field 11 6 10 2" xfId="40854"/>
    <cellStyle name="Date Feeder Field 11 6 11" xfId="12528"/>
    <cellStyle name="Date Feeder Field 11 6 11 2" xfId="40855"/>
    <cellStyle name="Date Feeder Field 11 6 12" xfId="12529"/>
    <cellStyle name="Date Feeder Field 11 6 12 2" xfId="40856"/>
    <cellStyle name="Date Feeder Field 11 6 13" xfId="40853"/>
    <cellStyle name="Date Feeder Field 11 6 2" xfId="12530"/>
    <cellStyle name="Date Feeder Field 11 6 2 10" xfId="12531"/>
    <cellStyle name="Date Feeder Field 11 6 2 10 2" xfId="40858"/>
    <cellStyle name="Date Feeder Field 11 6 2 11" xfId="12532"/>
    <cellStyle name="Date Feeder Field 11 6 2 11 2" xfId="40859"/>
    <cellStyle name="Date Feeder Field 11 6 2 12" xfId="40857"/>
    <cellStyle name="Date Feeder Field 11 6 2 2" xfId="12533"/>
    <cellStyle name="Date Feeder Field 11 6 2 2 2" xfId="40860"/>
    <cellStyle name="Date Feeder Field 11 6 2 3" xfId="12534"/>
    <cellStyle name="Date Feeder Field 11 6 2 3 2" xfId="40861"/>
    <cellStyle name="Date Feeder Field 11 6 2 4" xfId="12535"/>
    <cellStyle name="Date Feeder Field 11 6 2 4 2" xfId="40862"/>
    <cellStyle name="Date Feeder Field 11 6 2 5" xfId="12536"/>
    <cellStyle name="Date Feeder Field 11 6 2 5 2" xfId="40863"/>
    <cellStyle name="Date Feeder Field 11 6 2 6" xfId="12537"/>
    <cellStyle name="Date Feeder Field 11 6 2 6 2" xfId="40864"/>
    <cellStyle name="Date Feeder Field 11 6 2 7" xfId="12538"/>
    <cellStyle name="Date Feeder Field 11 6 2 7 2" xfId="40865"/>
    <cellStyle name="Date Feeder Field 11 6 2 8" xfId="12539"/>
    <cellStyle name="Date Feeder Field 11 6 2 8 2" xfId="40866"/>
    <cellStyle name="Date Feeder Field 11 6 2 9" xfId="12540"/>
    <cellStyle name="Date Feeder Field 11 6 2 9 2" xfId="40867"/>
    <cellStyle name="Date Feeder Field 11 6 3" xfId="12541"/>
    <cellStyle name="Date Feeder Field 11 6 3 10" xfId="12542"/>
    <cellStyle name="Date Feeder Field 11 6 3 10 2" xfId="40869"/>
    <cellStyle name="Date Feeder Field 11 6 3 11" xfId="12543"/>
    <cellStyle name="Date Feeder Field 11 6 3 11 2" xfId="40870"/>
    <cellStyle name="Date Feeder Field 11 6 3 12" xfId="40868"/>
    <cellStyle name="Date Feeder Field 11 6 3 2" xfId="12544"/>
    <cellStyle name="Date Feeder Field 11 6 3 2 2" xfId="40871"/>
    <cellStyle name="Date Feeder Field 11 6 3 3" xfId="12545"/>
    <cellStyle name="Date Feeder Field 11 6 3 3 2" xfId="40872"/>
    <cellStyle name="Date Feeder Field 11 6 3 4" xfId="12546"/>
    <cellStyle name="Date Feeder Field 11 6 3 4 2" xfId="40873"/>
    <cellStyle name="Date Feeder Field 11 6 3 5" xfId="12547"/>
    <cellStyle name="Date Feeder Field 11 6 3 5 2" xfId="40874"/>
    <cellStyle name="Date Feeder Field 11 6 3 6" xfId="12548"/>
    <cellStyle name="Date Feeder Field 11 6 3 6 2" xfId="40875"/>
    <cellStyle name="Date Feeder Field 11 6 3 7" xfId="12549"/>
    <cellStyle name="Date Feeder Field 11 6 3 7 2" xfId="40876"/>
    <cellStyle name="Date Feeder Field 11 6 3 8" xfId="12550"/>
    <cellStyle name="Date Feeder Field 11 6 3 8 2" xfId="40877"/>
    <cellStyle name="Date Feeder Field 11 6 3 9" xfId="12551"/>
    <cellStyle name="Date Feeder Field 11 6 3 9 2" xfId="40878"/>
    <cellStyle name="Date Feeder Field 11 6 4" xfId="12552"/>
    <cellStyle name="Date Feeder Field 11 6 4 2" xfId="40879"/>
    <cellStyle name="Date Feeder Field 11 6 5" xfId="12553"/>
    <cellStyle name="Date Feeder Field 11 6 5 2" xfId="40880"/>
    <cellStyle name="Date Feeder Field 11 6 6" xfId="12554"/>
    <cellStyle name="Date Feeder Field 11 6 6 2" xfId="40881"/>
    <cellStyle name="Date Feeder Field 11 6 7" xfId="12555"/>
    <cellStyle name="Date Feeder Field 11 6 7 2" xfId="40882"/>
    <cellStyle name="Date Feeder Field 11 6 8" xfId="12556"/>
    <cellStyle name="Date Feeder Field 11 6 8 2" xfId="40883"/>
    <cellStyle name="Date Feeder Field 11 6 9" xfId="12557"/>
    <cellStyle name="Date Feeder Field 11 6 9 2" xfId="40884"/>
    <cellStyle name="Date Feeder Field 11 7" xfId="12558"/>
    <cellStyle name="Date Feeder Field 11 7 10" xfId="12559"/>
    <cellStyle name="Date Feeder Field 11 7 10 2" xfId="40886"/>
    <cellStyle name="Date Feeder Field 11 7 11" xfId="12560"/>
    <cellStyle name="Date Feeder Field 11 7 11 2" xfId="40887"/>
    <cellStyle name="Date Feeder Field 11 7 12" xfId="12561"/>
    <cellStyle name="Date Feeder Field 11 7 12 2" xfId="40888"/>
    <cellStyle name="Date Feeder Field 11 7 13" xfId="40885"/>
    <cellStyle name="Date Feeder Field 11 7 2" xfId="12562"/>
    <cellStyle name="Date Feeder Field 11 7 2 10" xfId="12563"/>
    <cellStyle name="Date Feeder Field 11 7 2 10 2" xfId="40890"/>
    <cellStyle name="Date Feeder Field 11 7 2 11" xfId="12564"/>
    <cellStyle name="Date Feeder Field 11 7 2 11 2" xfId="40891"/>
    <cellStyle name="Date Feeder Field 11 7 2 12" xfId="40889"/>
    <cellStyle name="Date Feeder Field 11 7 2 2" xfId="12565"/>
    <cellStyle name="Date Feeder Field 11 7 2 2 2" xfId="40892"/>
    <cellStyle name="Date Feeder Field 11 7 2 3" xfId="12566"/>
    <cellStyle name="Date Feeder Field 11 7 2 3 2" xfId="40893"/>
    <cellStyle name="Date Feeder Field 11 7 2 4" xfId="12567"/>
    <cellStyle name="Date Feeder Field 11 7 2 4 2" xfId="40894"/>
    <cellStyle name="Date Feeder Field 11 7 2 5" xfId="12568"/>
    <cellStyle name="Date Feeder Field 11 7 2 5 2" xfId="40895"/>
    <cellStyle name="Date Feeder Field 11 7 2 6" xfId="12569"/>
    <cellStyle name="Date Feeder Field 11 7 2 6 2" xfId="40896"/>
    <cellStyle name="Date Feeder Field 11 7 2 7" xfId="12570"/>
    <cellStyle name="Date Feeder Field 11 7 2 7 2" xfId="40897"/>
    <cellStyle name="Date Feeder Field 11 7 2 8" xfId="12571"/>
    <cellStyle name="Date Feeder Field 11 7 2 8 2" xfId="40898"/>
    <cellStyle name="Date Feeder Field 11 7 2 9" xfId="12572"/>
    <cellStyle name="Date Feeder Field 11 7 2 9 2" xfId="40899"/>
    <cellStyle name="Date Feeder Field 11 7 3" xfId="12573"/>
    <cellStyle name="Date Feeder Field 11 7 3 10" xfId="12574"/>
    <cellStyle name="Date Feeder Field 11 7 3 10 2" xfId="40901"/>
    <cellStyle name="Date Feeder Field 11 7 3 11" xfId="12575"/>
    <cellStyle name="Date Feeder Field 11 7 3 11 2" xfId="40902"/>
    <cellStyle name="Date Feeder Field 11 7 3 12" xfId="40900"/>
    <cellStyle name="Date Feeder Field 11 7 3 2" xfId="12576"/>
    <cellStyle name="Date Feeder Field 11 7 3 2 2" xfId="40903"/>
    <cellStyle name="Date Feeder Field 11 7 3 3" xfId="12577"/>
    <cellStyle name="Date Feeder Field 11 7 3 3 2" xfId="40904"/>
    <cellStyle name="Date Feeder Field 11 7 3 4" xfId="12578"/>
    <cellStyle name="Date Feeder Field 11 7 3 4 2" xfId="40905"/>
    <cellStyle name="Date Feeder Field 11 7 3 5" xfId="12579"/>
    <cellStyle name="Date Feeder Field 11 7 3 5 2" xfId="40906"/>
    <cellStyle name="Date Feeder Field 11 7 3 6" xfId="12580"/>
    <cellStyle name="Date Feeder Field 11 7 3 6 2" xfId="40907"/>
    <cellStyle name="Date Feeder Field 11 7 3 7" xfId="12581"/>
    <cellStyle name="Date Feeder Field 11 7 3 7 2" xfId="40908"/>
    <cellStyle name="Date Feeder Field 11 7 3 8" xfId="12582"/>
    <cellStyle name="Date Feeder Field 11 7 3 8 2" xfId="40909"/>
    <cellStyle name="Date Feeder Field 11 7 3 9" xfId="12583"/>
    <cellStyle name="Date Feeder Field 11 7 3 9 2" xfId="40910"/>
    <cellStyle name="Date Feeder Field 11 7 4" xfId="12584"/>
    <cellStyle name="Date Feeder Field 11 7 4 2" xfId="40911"/>
    <cellStyle name="Date Feeder Field 11 7 5" xfId="12585"/>
    <cellStyle name="Date Feeder Field 11 7 5 2" xfId="40912"/>
    <cellStyle name="Date Feeder Field 11 7 6" xfId="12586"/>
    <cellStyle name="Date Feeder Field 11 7 6 2" xfId="40913"/>
    <cellStyle name="Date Feeder Field 11 7 7" xfId="12587"/>
    <cellStyle name="Date Feeder Field 11 7 7 2" xfId="40914"/>
    <cellStyle name="Date Feeder Field 11 7 8" xfId="12588"/>
    <cellStyle name="Date Feeder Field 11 7 8 2" xfId="40915"/>
    <cellStyle name="Date Feeder Field 11 7 9" xfId="12589"/>
    <cellStyle name="Date Feeder Field 11 7 9 2" xfId="40916"/>
    <cellStyle name="Date Feeder Field 11 8" xfId="12590"/>
    <cellStyle name="Date Feeder Field 11 8 10" xfId="12591"/>
    <cellStyle name="Date Feeder Field 11 8 10 2" xfId="40918"/>
    <cellStyle name="Date Feeder Field 11 8 11" xfId="12592"/>
    <cellStyle name="Date Feeder Field 11 8 11 2" xfId="40919"/>
    <cellStyle name="Date Feeder Field 11 8 12" xfId="40917"/>
    <cellStyle name="Date Feeder Field 11 8 2" xfId="12593"/>
    <cellStyle name="Date Feeder Field 11 8 2 2" xfId="40920"/>
    <cellStyle name="Date Feeder Field 11 8 3" xfId="12594"/>
    <cellStyle name="Date Feeder Field 11 8 3 2" xfId="40921"/>
    <cellStyle name="Date Feeder Field 11 8 4" xfId="12595"/>
    <cellStyle name="Date Feeder Field 11 8 4 2" xfId="40922"/>
    <cellStyle name="Date Feeder Field 11 8 5" xfId="12596"/>
    <cellStyle name="Date Feeder Field 11 8 5 2" xfId="40923"/>
    <cellStyle name="Date Feeder Field 11 8 6" xfId="12597"/>
    <cellStyle name="Date Feeder Field 11 8 6 2" xfId="40924"/>
    <cellStyle name="Date Feeder Field 11 8 7" xfId="12598"/>
    <cellStyle name="Date Feeder Field 11 8 7 2" xfId="40925"/>
    <cellStyle name="Date Feeder Field 11 8 8" xfId="12599"/>
    <cellStyle name="Date Feeder Field 11 8 8 2" xfId="40926"/>
    <cellStyle name="Date Feeder Field 11 8 9" xfId="12600"/>
    <cellStyle name="Date Feeder Field 11 8 9 2" xfId="40927"/>
    <cellStyle name="Date Feeder Field 11 9" xfId="12601"/>
    <cellStyle name="Date Feeder Field 11 9 10" xfId="12602"/>
    <cellStyle name="Date Feeder Field 11 9 10 2" xfId="40929"/>
    <cellStyle name="Date Feeder Field 11 9 11" xfId="12603"/>
    <cellStyle name="Date Feeder Field 11 9 11 2" xfId="40930"/>
    <cellStyle name="Date Feeder Field 11 9 12" xfId="40928"/>
    <cellStyle name="Date Feeder Field 11 9 2" xfId="12604"/>
    <cellStyle name="Date Feeder Field 11 9 2 2" xfId="40931"/>
    <cellStyle name="Date Feeder Field 11 9 3" xfId="12605"/>
    <cellStyle name="Date Feeder Field 11 9 3 2" xfId="40932"/>
    <cellStyle name="Date Feeder Field 11 9 4" xfId="12606"/>
    <cellStyle name="Date Feeder Field 11 9 4 2" xfId="40933"/>
    <cellStyle name="Date Feeder Field 11 9 5" xfId="12607"/>
    <cellStyle name="Date Feeder Field 11 9 5 2" xfId="40934"/>
    <cellStyle name="Date Feeder Field 11 9 6" xfId="12608"/>
    <cellStyle name="Date Feeder Field 11 9 6 2" xfId="40935"/>
    <cellStyle name="Date Feeder Field 11 9 7" xfId="12609"/>
    <cellStyle name="Date Feeder Field 11 9 7 2" xfId="40936"/>
    <cellStyle name="Date Feeder Field 11 9 8" xfId="12610"/>
    <cellStyle name="Date Feeder Field 11 9 8 2" xfId="40937"/>
    <cellStyle name="Date Feeder Field 11 9 9" xfId="12611"/>
    <cellStyle name="Date Feeder Field 11 9 9 2" xfId="40938"/>
    <cellStyle name="Date Feeder Field 12" xfId="12612"/>
    <cellStyle name="Date Feeder Field 12 10" xfId="12613"/>
    <cellStyle name="Date Feeder Field 12 10 2" xfId="40940"/>
    <cellStyle name="Date Feeder Field 12 11" xfId="12614"/>
    <cellStyle name="Date Feeder Field 12 11 2" xfId="40941"/>
    <cellStyle name="Date Feeder Field 12 12" xfId="12615"/>
    <cellStyle name="Date Feeder Field 12 12 2" xfId="40942"/>
    <cellStyle name="Date Feeder Field 12 13" xfId="12616"/>
    <cellStyle name="Date Feeder Field 12 13 2" xfId="40943"/>
    <cellStyle name="Date Feeder Field 12 14" xfId="12617"/>
    <cellStyle name="Date Feeder Field 12 14 2" xfId="40944"/>
    <cellStyle name="Date Feeder Field 12 15" xfId="12618"/>
    <cellStyle name="Date Feeder Field 12 15 2" xfId="40945"/>
    <cellStyle name="Date Feeder Field 12 16" xfId="12619"/>
    <cellStyle name="Date Feeder Field 12 16 2" xfId="40946"/>
    <cellStyle name="Date Feeder Field 12 17" xfId="12620"/>
    <cellStyle name="Date Feeder Field 12 17 2" xfId="40947"/>
    <cellStyle name="Date Feeder Field 12 18" xfId="12621"/>
    <cellStyle name="Date Feeder Field 12 18 2" xfId="40948"/>
    <cellStyle name="Date Feeder Field 12 19" xfId="40939"/>
    <cellStyle name="Date Feeder Field 12 2" xfId="12622"/>
    <cellStyle name="Date Feeder Field 12 2 10" xfId="12623"/>
    <cellStyle name="Date Feeder Field 12 2 10 2" xfId="40950"/>
    <cellStyle name="Date Feeder Field 12 2 11" xfId="12624"/>
    <cellStyle name="Date Feeder Field 12 2 11 2" xfId="40951"/>
    <cellStyle name="Date Feeder Field 12 2 12" xfId="12625"/>
    <cellStyle name="Date Feeder Field 12 2 12 2" xfId="40952"/>
    <cellStyle name="Date Feeder Field 12 2 13" xfId="12626"/>
    <cellStyle name="Date Feeder Field 12 2 13 2" xfId="40953"/>
    <cellStyle name="Date Feeder Field 12 2 14" xfId="12627"/>
    <cellStyle name="Date Feeder Field 12 2 14 2" xfId="40954"/>
    <cellStyle name="Date Feeder Field 12 2 15" xfId="40949"/>
    <cellStyle name="Date Feeder Field 12 2 2" xfId="12628"/>
    <cellStyle name="Date Feeder Field 12 2 2 10" xfId="12629"/>
    <cellStyle name="Date Feeder Field 12 2 2 10 2" xfId="40956"/>
    <cellStyle name="Date Feeder Field 12 2 2 11" xfId="12630"/>
    <cellStyle name="Date Feeder Field 12 2 2 11 2" xfId="40957"/>
    <cellStyle name="Date Feeder Field 12 2 2 12" xfId="12631"/>
    <cellStyle name="Date Feeder Field 12 2 2 12 2" xfId="40958"/>
    <cellStyle name="Date Feeder Field 12 2 2 13" xfId="40955"/>
    <cellStyle name="Date Feeder Field 12 2 2 2" xfId="12632"/>
    <cellStyle name="Date Feeder Field 12 2 2 2 10" xfId="12633"/>
    <cellStyle name="Date Feeder Field 12 2 2 2 10 2" xfId="40960"/>
    <cellStyle name="Date Feeder Field 12 2 2 2 11" xfId="12634"/>
    <cellStyle name="Date Feeder Field 12 2 2 2 11 2" xfId="40961"/>
    <cellStyle name="Date Feeder Field 12 2 2 2 12" xfId="40959"/>
    <cellStyle name="Date Feeder Field 12 2 2 2 2" xfId="12635"/>
    <cellStyle name="Date Feeder Field 12 2 2 2 2 2" xfId="40962"/>
    <cellStyle name="Date Feeder Field 12 2 2 2 3" xfId="12636"/>
    <cellStyle name="Date Feeder Field 12 2 2 2 3 2" xfId="40963"/>
    <cellStyle name="Date Feeder Field 12 2 2 2 4" xfId="12637"/>
    <cellStyle name="Date Feeder Field 12 2 2 2 4 2" xfId="40964"/>
    <cellStyle name="Date Feeder Field 12 2 2 2 5" xfId="12638"/>
    <cellStyle name="Date Feeder Field 12 2 2 2 5 2" xfId="40965"/>
    <cellStyle name="Date Feeder Field 12 2 2 2 6" xfId="12639"/>
    <cellStyle name="Date Feeder Field 12 2 2 2 6 2" xfId="40966"/>
    <cellStyle name="Date Feeder Field 12 2 2 2 7" xfId="12640"/>
    <cellStyle name="Date Feeder Field 12 2 2 2 7 2" xfId="40967"/>
    <cellStyle name="Date Feeder Field 12 2 2 2 8" xfId="12641"/>
    <cellStyle name="Date Feeder Field 12 2 2 2 8 2" xfId="40968"/>
    <cellStyle name="Date Feeder Field 12 2 2 2 9" xfId="12642"/>
    <cellStyle name="Date Feeder Field 12 2 2 2 9 2" xfId="40969"/>
    <cellStyle name="Date Feeder Field 12 2 2 3" xfId="12643"/>
    <cellStyle name="Date Feeder Field 12 2 2 3 10" xfId="12644"/>
    <cellStyle name="Date Feeder Field 12 2 2 3 10 2" xfId="40971"/>
    <cellStyle name="Date Feeder Field 12 2 2 3 11" xfId="12645"/>
    <cellStyle name="Date Feeder Field 12 2 2 3 11 2" xfId="40972"/>
    <cellStyle name="Date Feeder Field 12 2 2 3 12" xfId="40970"/>
    <cellStyle name="Date Feeder Field 12 2 2 3 2" xfId="12646"/>
    <cellStyle name="Date Feeder Field 12 2 2 3 2 2" xfId="40973"/>
    <cellStyle name="Date Feeder Field 12 2 2 3 3" xfId="12647"/>
    <cellStyle name="Date Feeder Field 12 2 2 3 3 2" xfId="40974"/>
    <cellStyle name="Date Feeder Field 12 2 2 3 4" xfId="12648"/>
    <cellStyle name="Date Feeder Field 12 2 2 3 4 2" xfId="40975"/>
    <cellStyle name="Date Feeder Field 12 2 2 3 5" xfId="12649"/>
    <cellStyle name="Date Feeder Field 12 2 2 3 5 2" xfId="40976"/>
    <cellStyle name="Date Feeder Field 12 2 2 3 6" xfId="12650"/>
    <cellStyle name="Date Feeder Field 12 2 2 3 6 2" xfId="40977"/>
    <cellStyle name="Date Feeder Field 12 2 2 3 7" xfId="12651"/>
    <cellStyle name="Date Feeder Field 12 2 2 3 7 2" xfId="40978"/>
    <cellStyle name="Date Feeder Field 12 2 2 3 8" xfId="12652"/>
    <cellStyle name="Date Feeder Field 12 2 2 3 8 2" xfId="40979"/>
    <cellStyle name="Date Feeder Field 12 2 2 3 9" xfId="12653"/>
    <cellStyle name="Date Feeder Field 12 2 2 3 9 2" xfId="40980"/>
    <cellStyle name="Date Feeder Field 12 2 2 4" xfId="12654"/>
    <cellStyle name="Date Feeder Field 12 2 2 4 2" xfId="40981"/>
    <cellStyle name="Date Feeder Field 12 2 2 5" xfId="12655"/>
    <cellStyle name="Date Feeder Field 12 2 2 5 2" xfId="40982"/>
    <cellStyle name="Date Feeder Field 12 2 2 6" xfId="12656"/>
    <cellStyle name="Date Feeder Field 12 2 2 6 2" xfId="40983"/>
    <cellStyle name="Date Feeder Field 12 2 2 7" xfId="12657"/>
    <cellStyle name="Date Feeder Field 12 2 2 7 2" xfId="40984"/>
    <cellStyle name="Date Feeder Field 12 2 2 8" xfId="12658"/>
    <cellStyle name="Date Feeder Field 12 2 2 8 2" xfId="40985"/>
    <cellStyle name="Date Feeder Field 12 2 2 9" xfId="12659"/>
    <cellStyle name="Date Feeder Field 12 2 2 9 2" xfId="40986"/>
    <cellStyle name="Date Feeder Field 12 2 3" xfId="12660"/>
    <cellStyle name="Date Feeder Field 12 2 3 10" xfId="12661"/>
    <cellStyle name="Date Feeder Field 12 2 3 10 2" xfId="40988"/>
    <cellStyle name="Date Feeder Field 12 2 3 11" xfId="12662"/>
    <cellStyle name="Date Feeder Field 12 2 3 11 2" xfId="40989"/>
    <cellStyle name="Date Feeder Field 12 2 3 12" xfId="12663"/>
    <cellStyle name="Date Feeder Field 12 2 3 12 2" xfId="40990"/>
    <cellStyle name="Date Feeder Field 12 2 3 13" xfId="40987"/>
    <cellStyle name="Date Feeder Field 12 2 3 2" xfId="12664"/>
    <cellStyle name="Date Feeder Field 12 2 3 2 10" xfId="12665"/>
    <cellStyle name="Date Feeder Field 12 2 3 2 10 2" xfId="40992"/>
    <cellStyle name="Date Feeder Field 12 2 3 2 11" xfId="12666"/>
    <cellStyle name="Date Feeder Field 12 2 3 2 11 2" xfId="40993"/>
    <cellStyle name="Date Feeder Field 12 2 3 2 12" xfId="40991"/>
    <cellStyle name="Date Feeder Field 12 2 3 2 2" xfId="12667"/>
    <cellStyle name="Date Feeder Field 12 2 3 2 2 2" xfId="40994"/>
    <cellStyle name="Date Feeder Field 12 2 3 2 3" xfId="12668"/>
    <cellStyle name="Date Feeder Field 12 2 3 2 3 2" xfId="40995"/>
    <cellStyle name="Date Feeder Field 12 2 3 2 4" xfId="12669"/>
    <cellStyle name="Date Feeder Field 12 2 3 2 4 2" xfId="40996"/>
    <cellStyle name="Date Feeder Field 12 2 3 2 5" xfId="12670"/>
    <cellStyle name="Date Feeder Field 12 2 3 2 5 2" xfId="40997"/>
    <cellStyle name="Date Feeder Field 12 2 3 2 6" xfId="12671"/>
    <cellStyle name="Date Feeder Field 12 2 3 2 6 2" xfId="40998"/>
    <cellStyle name="Date Feeder Field 12 2 3 2 7" xfId="12672"/>
    <cellStyle name="Date Feeder Field 12 2 3 2 7 2" xfId="40999"/>
    <cellStyle name="Date Feeder Field 12 2 3 2 8" xfId="12673"/>
    <cellStyle name="Date Feeder Field 12 2 3 2 8 2" xfId="41000"/>
    <cellStyle name="Date Feeder Field 12 2 3 2 9" xfId="12674"/>
    <cellStyle name="Date Feeder Field 12 2 3 2 9 2" xfId="41001"/>
    <cellStyle name="Date Feeder Field 12 2 3 3" xfId="12675"/>
    <cellStyle name="Date Feeder Field 12 2 3 3 10" xfId="12676"/>
    <cellStyle name="Date Feeder Field 12 2 3 3 10 2" xfId="41003"/>
    <cellStyle name="Date Feeder Field 12 2 3 3 11" xfId="12677"/>
    <cellStyle name="Date Feeder Field 12 2 3 3 11 2" xfId="41004"/>
    <cellStyle name="Date Feeder Field 12 2 3 3 12" xfId="41002"/>
    <cellStyle name="Date Feeder Field 12 2 3 3 2" xfId="12678"/>
    <cellStyle name="Date Feeder Field 12 2 3 3 2 2" xfId="41005"/>
    <cellStyle name="Date Feeder Field 12 2 3 3 3" xfId="12679"/>
    <cellStyle name="Date Feeder Field 12 2 3 3 3 2" xfId="41006"/>
    <cellStyle name="Date Feeder Field 12 2 3 3 4" xfId="12680"/>
    <cellStyle name="Date Feeder Field 12 2 3 3 4 2" xfId="41007"/>
    <cellStyle name="Date Feeder Field 12 2 3 3 5" xfId="12681"/>
    <cellStyle name="Date Feeder Field 12 2 3 3 5 2" xfId="41008"/>
    <cellStyle name="Date Feeder Field 12 2 3 3 6" xfId="12682"/>
    <cellStyle name="Date Feeder Field 12 2 3 3 6 2" xfId="41009"/>
    <cellStyle name="Date Feeder Field 12 2 3 3 7" xfId="12683"/>
    <cellStyle name="Date Feeder Field 12 2 3 3 7 2" xfId="41010"/>
    <cellStyle name="Date Feeder Field 12 2 3 3 8" xfId="12684"/>
    <cellStyle name="Date Feeder Field 12 2 3 3 8 2" xfId="41011"/>
    <cellStyle name="Date Feeder Field 12 2 3 3 9" xfId="12685"/>
    <cellStyle name="Date Feeder Field 12 2 3 3 9 2" xfId="41012"/>
    <cellStyle name="Date Feeder Field 12 2 3 4" xfId="12686"/>
    <cellStyle name="Date Feeder Field 12 2 3 4 2" xfId="41013"/>
    <cellStyle name="Date Feeder Field 12 2 3 5" xfId="12687"/>
    <cellStyle name="Date Feeder Field 12 2 3 5 2" xfId="41014"/>
    <cellStyle name="Date Feeder Field 12 2 3 6" xfId="12688"/>
    <cellStyle name="Date Feeder Field 12 2 3 6 2" xfId="41015"/>
    <cellStyle name="Date Feeder Field 12 2 3 7" xfId="12689"/>
    <cellStyle name="Date Feeder Field 12 2 3 7 2" xfId="41016"/>
    <cellStyle name="Date Feeder Field 12 2 3 8" xfId="12690"/>
    <cellStyle name="Date Feeder Field 12 2 3 8 2" xfId="41017"/>
    <cellStyle name="Date Feeder Field 12 2 3 9" xfId="12691"/>
    <cellStyle name="Date Feeder Field 12 2 3 9 2" xfId="41018"/>
    <cellStyle name="Date Feeder Field 12 2 4" xfId="12692"/>
    <cellStyle name="Date Feeder Field 12 2 4 10" xfId="12693"/>
    <cellStyle name="Date Feeder Field 12 2 4 10 2" xfId="41020"/>
    <cellStyle name="Date Feeder Field 12 2 4 11" xfId="12694"/>
    <cellStyle name="Date Feeder Field 12 2 4 11 2" xfId="41021"/>
    <cellStyle name="Date Feeder Field 12 2 4 12" xfId="41019"/>
    <cellStyle name="Date Feeder Field 12 2 4 2" xfId="12695"/>
    <cellStyle name="Date Feeder Field 12 2 4 2 2" xfId="41022"/>
    <cellStyle name="Date Feeder Field 12 2 4 3" xfId="12696"/>
    <cellStyle name="Date Feeder Field 12 2 4 3 2" xfId="41023"/>
    <cellStyle name="Date Feeder Field 12 2 4 4" xfId="12697"/>
    <cellStyle name="Date Feeder Field 12 2 4 4 2" xfId="41024"/>
    <cellStyle name="Date Feeder Field 12 2 4 5" xfId="12698"/>
    <cellStyle name="Date Feeder Field 12 2 4 5 2" xfId="41025"/>
    <cellStyle name="Date Feeder Field 12 2 4 6" xfId="12699"/>
    <cellStyle name="Date Feeder Field 12 2 4 6 2" xfId="41026"/>
    <cellStyle name="Date Feeder Field 12 2 4 7" xfId="12700"/>
    <cellStyle name="Date Feeder Field 12 2 4 7 2" xfId="41027"/>
    <cellStyle name="Date Feeder Field 12 2 4 8" xfId="12701"/>
    <cellStyle name="Date Feeder Field 12 2 4 8 2" xfId="41028"/>
    <cellStyle name="Date Feeder Field 12 2 4 9" xfId="12702"/>
    <cellStyle name="Date Feeder Field 12 2 4 9 2" xfId="41029"/>
    <cellStyle name="Date Feeder Field 12 2 5" xfId="12703"/>
    <cellStyle name="Date Feeder Field 12 2 5 10" xfId="12704"/>
    <cellStyle name="Date Feeder Field 12 2 5 10 2" xfId="41031"/>
    <cellStyle name="Date Feeder Field 12 2 5 11" xfId="12705"/>
    <cellStyle name="Date Feeder Field 12 2 5 11 2" xfId="41032"/>
    <cellStyle name="Date Feeder Field 12 2 5 12" xfId="41030"/>
    <cellStyle name="Date Feeder Field 12 2 5 2" xfId="12706"/>
    <cellStyle name="Date Feeder Field 12 2 5 2 2" xfId="41033"/>
    <cellStyle name="Date Feeder Field 12 2 5 3" xfId="12707"/>
    <cellStyle name="Date Feeder Field 12 2 5 3 2" xfId="41034"/>
    <cellStyle name="Date Feeder Field 12 2 5 4" xfId="12708"/>
    <cellStyle name="Date Feeder Field 12 2 5 4 2" xfId="41035"/>
    <cellStyle name="Date Feeder Field 12 2 5 5" xfId="12709"/>
    <cellStyle name="Date Feeder Field 12 2 5 5 2" xfId="41036"/>
    <cellStyle name="Date Feeder Field 12 2 5 6" xfId="12710"/>
    <cellStyle name="Date Feeder Field 12 2 5 6 2" xfId="41037"/>
    <cellStyle name="Date Feeder Field 12 2 5 7" xfId="12711"/>
    <cellStyle name="Date Feeder Field 12 2 5 7 2" xfId="41038"/>
    <cellStyle name="Date Feeder Field 12 2 5 8" xfId="12712"/>
    <cellStyle name="Date Feeder Field 12 2 5 8 2" xfId="41039"/>
    <cellStyle name="Date Feeder Field 12 2 5 9" xfId="12713"/>
    <cellStyle name="Date Feeder Field 12 2 5 9 2" xfId="41040"/>
    <cellStyle name="Date Feeder Field 12 2 6" xfId="12714"/>
    <cellStyle name="Date Feeder Field 12 2 6 2" xfId="41041"/>
    <cellStyle name="Date Feeder Field 12 2 7" xfId="12715"/>
    <cellStyle name="Date Feeder Field 12 2 7 2" xfId="41042"/>
    <cellStyle name="Date Feeder Field 12 2 8" xfId="12716"/>
    <cellStyle name="Date Feeder Field 12 2 8 2" xfId="41043"/>
    <cellStyle name="Date Feeder Field 12 2 9" xfId="12717"/>
    <cellStyle name="Date Feeder Field 12 2 9 2" xfId="41044"/>
    <cellStyle name="Date Feeder Field 12 3" xfId="12718"/>
    <cellStyle name="Date Feeder Field 12 3 10" xfId="12719"/>
    <cellStyle name="Date Feeder Field 12 3 10 2" xfId="41046"/>
    <cellStyle name="Date Feeder Field 12 3 11" xfId="12720"/>
    <cellStyle name="Date Feeder Field 12 3 11 2" xfId="41047"/>
    <cellStyle name="Date Feeder Field 12 3 12" xfId="12721"/>
    <cellStyle name="Date Feeder Field 12 3 12 2" xfId="41048"/>
    <cellStyle name="Date Feeder Field 12 3 13" xfId="12722"/>
    <cellStyle name="Date Feeder Field 12 3 13 2" xfId="41049"/>
    <cellStyle name="Date Feeder Field 12 3 14" xfId="12723"/>
    <cellStyle name="Date Feeder Field 12 3 14 2" xfId="41050"/>
    <cellStyle name="Date Feeder Field 12 3 15" xfId="41045"/>
    <cellStyle name="Date Feeder Field 12 3 2" xfId="12724"/>
    <cellStyle name="Date Feeder Field 12 3 2 10" xfId="12725"/>
    <cellStyle name="Date Feeder Field 12 3 2 10 2" xfId="41052"/>
    <cellStyle name="Date Feeder Field 12 3 2 11" xfId="12726"/>
    <cellStyle name="Date Feeder Field 12 3 2 11 2" xfId="41053"/>
    <cellStyle name="Date Feeder Field 12 3 2 12" xfId="12727"/>
    <cellStyle name="Date Feeder Field 12 3 2 12 2" xfId="41054"/>
    <cellStyle name="Date Feeder Field 12 3 2 13" xfId="41051"/>
    <cellStyle name="Date Feeder Field 12 3 2 2" xfId="12728"/>
    <cellStyle name="Date Feeder Field 12 3 2 2 10" xfId="12729"/>
    <cellStyle name="Date Feeder Field 12 3 2 2 10 2" xfId="41056"/>
    <cellStyle name="Date Feeder Field 12 3 2 2 11" xfId="12730"/>
    <cellStyle name="Date Feeder Field 12 3 2 2 11 2" xfId="41057"/>
    <cellStyle name="Date Feeder Field 12 3 2 2 12" xfId="41055"/>
    <cellStyle name="Date Feeder Field 12 3 2 2 2" xfId="12731"/>
    <cellStyle name="Date Feeder Field 12 3 2 2 2 2" xfId="41058"/>
    <cellStyle name="Date Feeder Field 12 3 2 2 3" xfId="12732"/>
    <cellStyle name="Date Feeder Field 12 3 2 2 3 2" xfId="41059"/>
    <cellStyle name="Date Feeder Field 12 3 2 2 4" xfId="12733"/>
    <cellStyle name="Date Feeder Field 12 3 2 2 4 2" xfId="41060"/>
    <cellStyle name="Date Feeder Field 12 3 2 2 5" xfId="12734"/>
    <cellStyle name="Date Feeder Field 12 3 2 2 5 2" xfId="41061"/>
    <cellStyle name="Date Feeder Field 12 3 2 2 6" xfId="12735"/>
    <cellStyle name="Date Feeder Field 12 3 2 2 6 2" xfId="41062"/>
    <cellStyle name="Date Feeder Field 12 3 2 2 7" xfId="12736"/>
    <cellStyle name="Date Feeder Field 12 3 2 2 7 2" xfId="41063"/>
    <cellStyle name="Date Feeder Field 12 3 2 2 8" xfId="12737"/>
    <cellStyle name="Date Feeder Field 12 3 2 2 8 2" xfId="41064"/>
    <cellStyle name="Date Feeder Field 12 3 2 2 9" xfId="12738"/>
    <cellStyle name="Date Feeder Field 12 3 2 2 9 2" xfId="41065"/>
    <cellStyle name="Date Feeder Field 12 3 2 3" xfId="12739"/>
    <cellStyle name="Date Feeder Field 12 3 2 3 10" xfId="12740"/>
    <cellStyle name="Date Feeder Field 12 3 2 3 10 2" xfId="41067"/>
    <cellStyle name="Date Feeder Field 12 3 2 3 11" xfId="12741"/>
    <cellStyle name="Date Feeder Field 12 3 2 3 11 2" xfId="41068"/>
    <cellStyle name="Date Feeder Field 12 3 2 3 12" xfId="41066"/>
    <cellStyle name="Date Feeder Field 12 3 2 3 2" xfId="12742"/>
    <cellStyle name="Date Feeder Field 12 3 2 3 2 2" xfId="41069"/>
    <cellStyle name="Date Feeder Field 12 3 2 3 3" xfId="12743"/>
    <cellStyle name="Date Feeder Field 12 3 2 3 3 2" xfId="41070"/>
    <cellStyle name="Date Feeder Field 12 3 2 3 4" xfId="12744"/>
    <cellStyle name="Date Feeder Field 12 3 2 3 4 2" xfId="41071"/>
    <cellStyle name="Date Feeder Field 12 3 2 3 5" xfId="12745"/>
    <cellStyle name="Date Feeder Field 12 3 2 3 5 2" xfId="41072"/>
    <cellStyle name="Date Feeder Field 12 3 2 3 6" xfId="12746"/>
    <cellStyle name="Date Feeder Field 12 3 2 3 6 2" xfId="41073"/>
    <cellStyle name="Date Feeder Field 12 3 2 3 7" xfId="12747"/>
    <cellStyle name="Date Feeder Field 12 3 2 3 7 2" xfId="41074"/>
    <cellStyle name="Date Feeder Field 12 3 2 3 8" xfId="12748"/>
    <cellStyle name="Date Feeder Field 12 3 2 3 8 2" xfId="41075"/>
    <cellStyle name="Date Feeder Field 12 3 2 3 9" xfId="12749"/>
    <cellStyle name="Date Feeder Field 12 3 2 3 9 2" xfId="41076"/>
    <cellStyle name="Date Feeder Field 12 3 2 4" xfId="12750"/>
    <cellStyle name="Date Feeder Field 12 3 2 4 2" xfId="41077"/>
    <cellStyle name="Date Feeder Field 12 3 2 5" xfId="12751"/>
    <cellStyle name="Date Feeder Field 12 3 2 5 2" xfId="41078"/>
    <cellStyle name="Date Feeder Field 12 3 2 6" xfId="12752"/>
    <cellStyle name="Date Feeder Field 12 3 2 6 2" xfId="41079"/>
    <cellStyle name="Date Feeder Field 12 3 2 7" xfId="12753"/>
    <cellStyle name="Date Feeder Field 12 3 2 7 2" xfId="41080"/>
    <cellStyle name="Date Feeder Field 12 3 2 8" xfId="12754"/>
    <cellStyle name="Date Feeder Field 12 3 2 8 2" xfId="41081"/>
    <cellStyle name="Date Feeder Field 12 3 2 9" xfId="12755"/>
    <cellStyle name="Date Feeder Field 12 3 2 9 2" xfId="41082"/>
    <cellStyle name="Date Feeder Field 12 3 3" xfId="12756"/>
    <cellStyle name="Date Feeder Field 12 3 3 10" xfId="12757"/>
    <cellStyle name="Date Feeder Field 12 3 3 10 2" xfId="41084"/>
    <cellStyle name="Date Feeder Field 12 3 3 11" xfId="12758"/>
    <cellStyle name="Date Feeder Field 12 3 3 11 2" xfId="41085"/>
    <cellStyle name="Date Feeder Field 12 3 3 12" xfId="12759"/>
    <cellStyle name="Date Feeder Field 12 3 3 12 2" xfId="41086"/>
    <cellStyle name="Date Feeder Field 12 3 3 13" xfId="41083"/>
    <cellStyle name="Date Feeder Field 12 3 3 2" xfId="12760"/>
    <cellStyle name="Date Feeder Field 12 3 3 2 10" xfId="12761"/>
    <cellStyle name="Date Feeder Field 12 3 3 2 10 2" xfId="41088"/>
    <cellStyle name="Date Feeder Field 12 3 3 2 11" xfId="12762"/>
    <cellStyle name="Date Feeder Field 12 3 3 2 11 2" xfId="41089"/>
    <cellStyle name="Date Feeder Field 12 3 3 2 12" xfId="41087"/>
    <cellStyle name="Date Feeder Field 12 3 3 2 2" xfId="12763"/>
    <cellStyle name="Date Feeder Field 12 3 3 2 2 2" xfId="41090"/>
    <cellStyle name="Date Feeder Field 12 3 3 2 3" xfId="12764"/>
    <cellStyle name="Date Feeder Field 12 3 3 2 3 2" xfId="41091"/>
    <cellStyle name="Date Feeder Field 12 3 3 2 4" xfId="12765"/>
    <cellStyle name="Date Feeder Field 12 3 3 2 4 2" xfId="41092"/>
    <cellStyle name="Date Feeder Field 12 3 3 2 5" xfId="12766"/>
    <cellStyle name="Date Feeder Field 12 3 3 2 5 2" xfId="41093"/>
    <cellStyle name="Date Feeder Field 12 3 3 2 6" xfId="12767"/>
    <cellStyle name="Date Feeder Field 12 3 3 2 6 2" xfId="41094"/>
    <cellStyle name="Date Feeder Field 12 3 3 2 7" xfId="12768"/>
    <cellStyle name="Date Feeder Field 12 3 3 2 7 2" xfId="41095"/>
    <cellStyle name="Date Feeder Field 12 3 3 2 8" xfId="12769"/>
    <cellStyle name="Date Feeder Field 12 3 3 2 8 2" xfId="41096"/>
    <cellStyle name="Date Feeder Field 12 3 3 2 9" xfId="12770"/>
    <cellStyle name="Date Feeder Field 12 3 3 2 9 2" xfId="41097"/>
    <cellStyle name="Date Feeder Field 12 3 3 3" xfId="12771"/>
    <cellStyle name="Date Feeder Field 12 3 3 3 10" xfId="12772"/>
    <cellStyle name="Date Feeder Field 12 3 3 3 10 2" xfId="41099"/>
    <cellStyle name="Date Feeder Field 12 3 3 3 11" xfId="12773"/>
    <cellStyle name="Date Feeder Field 12 3 3 3 11 2" xfId="41100"/>
    <cellStyle name="Date Feeder Field 12 3 3 3 12" xfId="41098"/>
    <cellStyle name="Date Feeder Field 12 3 3 3 2" xfId="12774"/>
    <cellStyle name="Date Feeder Field 12 3 3 3 2 2" xfId="41101"/>
    <cellStyle name="Date Feeder Field 12 3 3 3 3" xfId="12775"/>
    <cellStyle name="Date Feeder Field 12 3 3 3 3 2" xfId="41102"/>
    <cellStyle name="Date Feeder Field 12 3 3 3 4" xfId="12776"/>
    <cellStyle name="Date Feeder Field 12 3 3 3 4 2" xfId="41103"/>
    <cellStyle name="Date Feeder Field 12 3 3 3 5" xfId="12777"/>
    <cellStyle name="Date Feeder Field 12 3 3 3 5 2" xfId="41104"/>
    <cellStyle name="Date Feeder Field 12 3 3 3 6" xfId="12778"/>
    <cellStyle name="Date Feeder Field 12 3 3 3 6 2" xfId="41105"/>
    <cellStyle name="Date Feeder Field 12 3 3 3 7" xfId="12779"/>
    <cellStyle name="Date Feeder Field 12 3 3 3 7 2" xfId="41106"/>
    <cellStyle name="Date Feeder Field 12 3 3 3 8" xfId="12780"/>
    <cellStyle name="Date Feeder Field 12 3 3 3 8 2" xfId="41107"/>
    <cellStyle name="Date Feeder Field 12 3 3 3 9" xfId="12781"/>
    <cellStyle name="Date Feeder Field 12 3 3 3 9 2" xfId="41108"/>
    <cellStyle name="Date Feeder Field 12 3 3 4" xfId="12782"/>
    <cellStyle name="Date Feeder Field 12 3 3 4 2" xfId="41109"/>
    <cellStyle name="Date Feeder Field 12 3 3 5" xfId="12783"/>
    <cellStyle name="Date Feeder Field 12 3 3 5 2" xfId="41110"/>
    <cellStyle name="Date Feeder Field 12 3 3 6" xfId="12784"/>
    <cellStyle name="Date Feeder Field 12 3 3 6 2" xfId="41111"/>
    <cellStyle name="Date Feeder Field 12 3 3 7" xfId="12785"/>
    <cellStyle name="Date Feeder Field 12 3 3 7 2" xfId="41112"/>
    <cellStyle name="Date Feeder Field 12 3 3 8" xfId="12786"/>
    <cellStyle name="Date Feeder Field 12 3 3 8 2" xfId="41113"/>
    <cellStyle name="Date Feeder Field 12 3 3 9" xfId="12787"/>
    <cellStyle name="Date Feeder Field 12 3 3 9 2" xfId="41114"/>
    <cellStyle name="Date Feeder Field 12 3 4" xfId="12788"/>
    <cellStyle name="Date Feeder Field 12 3 4 10" xfId="12789"/>
    <cellStyle name="Date Feeder Field 12 3 4 10 2" xfId="41116"/>
    <cellStyle name="Date Feeder Field 12 3 4 11" xfId="12790"/>
    <cellStyle name="Date Feeder Field 12 3 4 11 2" xfId="41117"/>
    <cellStyle name="Date Feeder Field 12 3 4 12" xfId="41115"/>
    <cellStyle name="Date Feeder Field 12 3 4 2" xfId="12791"/>
    <cellStyle name="Date Feeder Field 12 3 4 2 2" xfId="41118"/>
    <cellStyle name="Date Feeder Field 12 3 4 3" xfId="12792"/>
    <cellStyle name="Date Feeder Field 12 3 4 3 2" xfId="41119"/>
    <cellStyle name="Date Feeder Field 12 3 4 4" xfId="12793"/>
    <cellStyle name="Date Feeder Field 12 3 4 4 2" xfId="41120"/>
    <cellStyle name="Date Feeder Field 12 3 4 5" xfId="12794"/>
    <cellStyle name="Date Feeder Field 12 3 4 5 2" xfId="41121"/>
    <cellStyle name="Date Feeder Field 12 3 4 6" xfId="12795"/>
    <cellStyle name="Date Feeder Field 12 3 4 6 2" xfId="41122"/>
    <cellStyle name="Date Feeder Field 12 3 4 7" xfId="12796"/>
    <cellStyle name="Date Feeder Field 12 3 4 7 2" xfId="41123"/>
    <cellStyle name="Date Feeder Field 12 3 4 8" xfId="12797"/>
    <cellStyle name="Date Feeder Field 12 3 4 8 2" xfId="41124"/>
    <cellStyle name="Date Feeder Field 12 3 4 9" xfId="12798"/>
    <cellStyle name="Date Feeder Field 12 3 4 9 2" xfId="41125"/>
    <cellStyle name="Date Feeder Field 12 3 5" xfId="12799"/>
    <cellStyle name="Date Feeder Field 12 3 5 10" xfId="12800"/>
    <cellStyle name="Date Feeder Field 12 3 5 10 2" xfId="41127"/>
    <cellStyle name="Date Feeder Field 12 3 5 11" xfId="12801"/>
    <cellStyle name="Date Feeder Field 12 3 5 11 2" xfId="41128"/>
    <cellStyle name="Date Feeder Field 12 3 5 12" xfId="41126"/>
    <cellStyle name="Date Feeder Field 12 3 5 2" xfId="12802"/>
    <cellStyle name="Date Feeder Field 12 3 5 2 2" xfId="41129"/>
    <cellStyle name="Date Feeder Field 12 3 5 3" xfId="12803"/>
    <cellStyle name="Date Feeder Field 12 3 5 3 2" xfId="41130"/>
    <cellStyle name="Date Feeder Field 12 3 5 4" xfId="12804"/>
    <cellStyle name="Date Feeder Field 12 3 5 4 2" xfId="41131"/>
    <cellStyle name="Date Feeder Field 12 3 5 5" xfId="12805"/>
    <cellStyle name="Date Feeder Field 12 3 5 5 2" xfId="41132"/>
    <cellStyle name="Date Feeder Field 12 3 5 6" xfId="12806"/>
    <cellStyle name="Date Feeder Field 12 3 5 6 2" xfId="41133"/>
    <cellStyle name="Date Feeder Field 12 3 5 7" xfId="12807"/>
    <cellStyle name="Date Feeder Field 12 3 5 7 2" xfId="41134"/>
    <cellStyle name="Date Feeder Field 12 3 5 8" xfId="12808"/>
    <cellStyle name="Date Feeder Field 12 3 5 8 2" xfId="41135"/>
    <cellStyle name="Date Feeder Field 12 3 5 9" xfId="12809"/>
    <cellStyle name="Date Feeder Field 12 3 5 9 2" xfId="41136"/>
    <cellStyle name="Date Feeder Field 12 3 6" xfId="12810"/>
    <cellStyle name="Date Feeder Field 12 3 6 2" xfId="41137"/>
    <cellStyle name="Date Feeder Field 12 3 7" xfId="12811"/>
    <cellStyle name="Date Feeder Field 12 3 7 2" xfId="41138"/>
    <cellStyle name="Date Feeder Field 12 3 8" xfId="12812"/>
    <cellStyle name="Date Feeder Field 12 3 8 2" xfId="41139"/>
    <cellStyle name="Date Feeder Field 12 3 9" xfId="12813"/>
    <cellStyle name="Date Feeder Field 12 3 9 2" xfId="41140"/>
    <cellStyle name="Date Feeder Field 12 4" xfId="12814"/>
    <cellStyle name="Date Feeder Field 12 4 10" xfId="12815"/>
    <cellStyle name="Date Feeder Field 12 4 10 2" xfId="41142"/>
    <cellStyle name="Date Feeder Field 12 4 11" xfId="12816"/>
    <cellStyle name="Date Feeder Field 12 4 11 2" xfId="41143"/>
    <cellStyle name="Date Feeder Field 12 4 12" xfId="12817"/>
    <cellStyle name="Date Feeder Field 12 4 12 2" xfId="41144"/>
    <cellStyle name="Date Feeder Field 12 4 13" xfId="12818"/>
    <cellStyle name="Date Feeder Field 12 4 13 2" xfId="41145"/>
    <cellStyle name="Date Feeder Field 12 4 14" xfId="12819"/>
    <cellStyle name="Date Feeder Field 12 4 14 2" xfId="41146"/>
    <cellStyle name="Date Feeder Field 12 4 15" xfId="41141"/>
    <cellStyle name="Date Feeder Field 12 4 2" xfId="12820"/>
    <cellStyle name="Date Feeder Field 12 4 2 10" xfId="12821"/>
    <cellStyle name="Date Feeder Field 12 4 2 10 2" xfId="41148"/>
    <cellStyle name="Date Feeder Field 12 4 2 11" xfId="12822"/>
    <cellStyle name="Date Feeder Field 12 4 2 11 2" xfId="41149"/>
    <cellStyle name="Date Feeder Field 12 4 2 12" xfId="12823"/>
    <cellStyle name="Date Feeder Field 12 4 2 12 2" xfId="41150"/>
    <cellStyle name="Date Feeder Field 12 4 2 13" xfId="41147"/>
    <cellStyle name="Date Feeder Field 12 4 2 2" xfId="12824"/>
    <cellStyle name="Date Feeder Field 12 4 2 2 10" xfId="12825"/>
    <cellStyle name="Date Feeder Field 12 4 2 2 10 2" xfId="41152"/>
    <cellStyle name="Date Feeder Field 12 4 2 2 11" xfId="12826"/>
    <cellStyle name="Date Feeder Field 12 4 2 2 11 2" xfId="41153"/>
    <cellStyle name="Date Feeder Field 12 4 2 2 12" xfId="41151"/>
    <cellStyle name="Date Feeder Field 12 4 2 2 2" xfId="12827"/>
    <cellStyle name="Date Feeder Field 12 4 2 2 2 2" xfId="41154"/>
    <cellStyle name="Date Feeder Field 12 4 2 2 3" xfId="12828"/>
    <cellStyle name="Date Feeder Field 12 4 2 2 3 2" xfId="41155"/>
    <cellStyle name="Date Feeder Field 12 4 2 2 4" xfId="12829"/>
    <cellStyle name="Date Feeder Field 12 4 2 2 4 2" xfId="41156"/>
    <cellStyle name="Date Feeder Field 12 4 2 2 5" xfId="12830"/>
    <cellStyle name="Date Feeder Field 12 4 2 2 5 2" xfId="41157"/>
    <cellStyle name="Date Feeder Field 12 4 2 2 6" xfId="12831"/>
    <cellStyle name="Date Feeder Field 12 4 2 2 6 2" xfId="41158"/>
    <cellStyle name="Date Feeder Field 12 4 2 2 7" xfId="12832"/>
    <cellStyle name="Date Feeder Field 12 4 2 2 7 2" xfId="41159"/>
    <cellStyle name="Date Feeder Field 12 4 2 2 8" xfId="12833"/>
    <cellStyle name="Date Feeder Field 12 4 2 2 8 2" xfId="41160"/>
    <cellStyle name="Date Feeder Field 12 4 2 2 9" xfId="12834"/>
    <cellStyle name="Date Feeder Field 12 4 2 2 9 2" xfId="41161"/>
    <cellStyle name="Date Feeder Field 12 4 2 3" xfId="12835"/>
    <cellStyle name="Date Feeder Field 12 4 2 3 10" xfId="12836"/>
    <cellStyle name="Date Feeder Field 12 4 2 3 10 2" xfId="41163"/>
    <cellStyle name="Date Feeder Field 12 4 2 3 11" xfId="12837"/>
    <cellStyle name="Date Feeder Field 12 4 2 3 11 2" xfId="41164"/>
    <cellStyle name="Date Feeder Field 12 4 2 3 12" xfId="41162"/>
    <cellStyle name="Date Feeder Field 12 4 2 3 2" xfId="12838"/>
    <cellStyle name="Date Feeder Field 12 4 2 3 2 2" xfId="41165"/>
    <cellStyle name="Date Feeder Field 12 4 2 3 3" xfId="12839"/>
    <cellStyle name="Date Feeder Field 12 4 2 3 3 2" xfId="41166"/>
    <cellStyle name="Date Feeder Field 12 4 2 3 4" xfId="12840"/>
    <cellStyle name="Date Feeder Field 12 4 2 3 4 2" xfId="41167"/>
    <cellStyle name="Date Feeder Field 12 4 2 3 5" xfId="12841"/>
    <cellStyle name="Date Feeder Field 12 4 2 3 5 2" xfId="41168"/>
    <cellStyle name="Date Feeder Field 12 4 2 3 6" xfId="12842"/>
    <cellStyle name="Date Feeder Field 12 4 2 3 6 2" xfId="41169"/>
    <cellStyle name="Date Feeder Field 12 4 2 3 7" xfId="12843"/>
    <cellStyle name="Date Feeder Field 12 4 2 3 7 2" xfId="41170"/>
    <cellStyle name="Date Feeder Field 12 4 2 3 8" xfId="12844"/>
    <cellStyle name="Date Feeder Field 12 4 2 3 8 2" xfId="41171"/>
    <cellStyle name="Date Feeder Field 12 4 2 3 9" xfId="12845"/>
    <cellStyle name="Date Feeder Field 12 4 2 3 9 2" xfId="41172"/>
    <cellStyle name="Date Feeder Field 12 4 2 4" xfId="12846"/>
    <cellStyle name="Date Feeder Field 12 4 2 4 2" xfId="41173"/>
    <cellStyle name="Date Feeder Field 12 4 2 5" xfId="12847"/>
    <cellStyle name="Date Feeder Field 12 4 2 5 2" xfId="41174"/>
    <cellStyle name="Date Feeder Field 12 4 2 6" xfId="12848"/>
    <cellStyle name="Date Feeder Field 12 4 2 6 2" xfId="41175"/>
    <cellStyle name="Date Feeder Field 12 4 2 7" xfId="12849"/>
    <cellStyle name="Date Feeder Field 12 4 2 7 2" xfId="41176"/>
    <cellStyle name="Date Feeder Field 12 4 2 8" xfId="12850"/>
    <cellStyle name="Date Feeder Field 12 4 2 8 2" xfId="41177"/>
    <cellStyle name="Date Feeder Field 12 4 2 9" xfId="12851"/>
    <cellStyle name="Date Feeder Field 12 4 2 9 2" xfId="41178"/>
    <cellStyle name="Date Feeder Field 12 4 3" xfId="12852"/>
    <cellStyle name="Date Feeder Field 12 4 3 10" xfId="12853"/>
    <cellStyle name="Date Feeder Field 12 4 3 10 2" xfId="41180"/>
    <cellStyle name="Date Feeder Field 12 4 3 11" xfId="12854"/>
    <cellStyle name="Date Feeder Field 12 4 3 11 2" xfId="41181"/>
    <cellStyle name="Date Feeder Field 12 4 3 12" xfId="12855"/>
    <cellStyle name="Date Feeder Field 12 4 3 12 2" xfId="41182"/>
    <cellStyle name="Date Feeder Field 12 4 3 13" xfId="41179"/>
    <cellStyle name="Date Feeder Field 12 4 3 2" xfId="12856"/>
    <cellStyle name="Date Feeder Field 12 4 3 2 10" xfId="12857"/>
    <cellStyle name="Date Feeder Field 12 4 3 2 10 2" xfId="41184"/>
    <cellStyle name="Date Feeder Field 12 4 3 2 11" xfId="12858"/>
    <cellStyle name="Date Feeder Field 12 4 3 2 11 2" xfId="41185"/>
    <cellStyle name="Date Feeder Field 12 4 3 2 12" xfId="41183"/>
    <cellStyle name="Date Feeder Field 12 4 3 2 2" xfId="12859"/>
    <cellStyle name="Date Feeder Field 12 4 3 2 2 2" xfId="41186"/>
    <cellStyle name="Date Feeder Field 12 4 3 2 3" xfId="12860"/>
    <cellStyle name="Date Feeder Field 12 4 3 2 3 2" xfId="41187"/>
    <cellStyle name="Date Feeder Field 12 4 3 2 4" xfId="12861"/>
    <cellStyle name="Date Feeder Field 12 4 3 2 4 2" xfId="41188"/>
    <cellStyle name="Date Feeder Field 12 4 3 2 5" xfId="12862"/>
    <cellStyle name="Date Feeder Field 12 4 3 2 5 2" xfId="41189"/>
    <cellStyle name="Date Feeder Field 12 4 3 2 6" xfId="12863"/>
    <cellStyle name="Date Feeder Field 12 4 3 2 6 2" xfId="41190"/>
    <cellStyle name="Date Feeder Field 12 4 3 2 7" xfId="12864"/>
    <cellStyle name="Date Feeder Field 12 4 3 2 7 2" xfId="41191"/>
    <cellStyle name="Date Feeder Field 12 4 3 2 8" xfId="12865"/>
    <cellStyle name="Date Feeder Field 12 4 3 2 8 2" xfId="41192"/>
    <cellStyle name="Date Feeder Field 12 4 3 2 9" xfId="12866"/>
    <cellStyle name="Date Feeder Field 12 4 3 2 9 2" xfId="41193"/>
    <cellStyle name="Date Feeder Field 12 4 3 3" xfId="12867"/>
    <cellStyle name="Date Feeder Field 12 4 3 3 10" xfId="12868"/>
    <cellStyle name="Date Feeder Field 12 4 3 3 10 2" xfId="41195"/>
    <cellStyle name="Date Feeder Field 12 4 3 3 11" xfId="12869"/>
    <cellStyle name="Date Feeder Field 12 4 3 3 11 2" xfId="41196"/>
    <cellStyle name="Date Feeder Field 12 4 3 3 12" xfId="41194"/>
    <cellStyle name="Date Feeder Field 12 4 3 3 2" xfId="12870"/>
    <cellStyle name="Date Feeder Field 12 4 3 3 2 2" xfId="41197"/>
    <cellStyle name="Date Feeder Field 12 4 3 3 3" xfId="12871"/>
    <cellStyle name="Date Feeder Field 12 4 3 3 3 2" xfId="41198"/>
    <cellStyle name="Date Feeder Field 12 4 3 3 4" xfId="12872"/>
    <cellStyle name="Date Feeder Field 12 4 3 3 4 2" xfId="41199"/>
    <cellStyle name="Date Feeder Field 12 4 3 3 5" xfId="12873"/>
    <cellStyle name="Date Feeder Field 12 4 3 3 5 2" xfId="41200"/>
    <cellStyle name="Date Feeder Field 12 4 3 3 6" xfId="12874"/>
    <cellStyle name="Date Feeder Field 12 4 3 3 6 2" xfId="41201"/>
    <cellStyle name="Date Feeder Field 12 4 3 3 7" xfId="12875"/>
    <cellStyle name="Date Feeder Field 12 4 3 3 7 2" xfId="41202"/>
    <cellStyle name="Date Feeder Field 12 4 3 3 8" xfId="12876"/>
    <cellStyle name="Date Feeder Field 12 4 3 3 8 2" xfId="41203"/>
    <cellStyle name="Date Feeder Field 12 4 3 3 9" xfId="12877"/>
    <cellStyle name="Date Feeder Field 12 4 3 3 9 2" xfId="41204"/>
    <cellStyle name="Date Feeder Field 12 4 3 4" xfId="12878"/>
    <cellStyle name="Date Feeder Field 12 4 3 4 2" xfId="41205"/>
    <cellStyle name="Date Feeder Field 12 4 3 5" xfId="12879"/>
    <cellStyle name="Date Feeder Field 12 4 3 5 2" xfId="41206"/>
    <cellStyle name="Date Feeder Field 12 4 3 6" xfId="12880"/>
    <cellStyle name="Date Feeder Field 12 4 3 6 2" xfId="41207"/>
    <cellStyle name="Date Feeder Field 12 4 3 7" xfId="12881"/>
    <cellStyle name="Date Feeder Field 12 4 3 7 2" xfId="41208"/>
    <cellStyle name="Date Feeder Field 12 4 3 8" xfId="12882"/>
    <cellStyle name="Date Feeder Field 12 4 3 8 2" xfId="41209"/>
    <cellStyle name="Date Feeder Field 12 4 3 9" xfId="12883"/>
    <cellStyle name="Date Feeder Field 12 4 3 9 2" xfId="41210"/>
    <cellStyle name="Date Feeder Field 12 4 4" xfId="12884"/>
    <cellStyle name="Date Feeder Field 12 4 4 10" xfId="12885"/>
    <cellStyle name="Date Feeder Field 12 4 4 10 2" xfId="41212"/>
    <cellStyle name="Date Feeder Field 12 4 4 11" xfId="12886"/>
    <cellStyle name="Date Feeder Field 12 4 4 11 2" xfId="41213"/>
    <cellStyle name="Date Feeder Field 12 4 4 12" xfId="41211"/>
    <cellStyle name="Date Feeder Field 12 4 4 2" xfId="12887"/>
    <cellStyle name="Date Feeder Field 12 4 4 2 2" xfId="41214"/>
    <cellStyle name="Date Feeder Field 12 4 4 3" xfId="12888"/>
    <cellStyle name="Date Feeder Field 12 4 4 3 2" xfId="41215"/>
    <cellStyle name="Date Feeder Field 12 4 4 4" xfId="12889"/>
    <cellStyle name="Date Feeder Field 12 4 4 4 2" xfId="41216"/>
    <cellStyle name="Date Feeder Field 12 4 4 5" xfId="12890"/>
    <cellStyle name="Date Feeder Field 12 4 4 5 2" xfId="41217"/>
    <cellStyle name="Date Feeder Field 12 4 4 6" xfId="12891"/>
    <cellStyle name="Date Feeder Field 12 4 4 6 2" xfId="41218"/>
    <cellStyle name="Date Feeder Field 12 4 4 7" xfId="12892"/>
    <cellStyle name="Date Feeder Field 12 4 4 7 2" xfId="41219"/>
    <cellStyle name="Date Feeder Field 12 4 4 8" xfId="12893"/>
    <cellStyle name="Date Feeder Field 12 4 4 8 2" xfId="41220"/>
    <cellStyle name="Date Feeder Field 12 4 4 9" xfId="12894"/>
    <cellStyle name="Date Feeder Field 12 4 4 9 2" xfId="41221"/>
    <cellStyle name="Date Feeder Field 12 4 5" xfId="12895"/>
    <cellStyle name="Date Feeder Field 12 4 5 10" xfId="12896"/>
    <cellStyle name="Date Feeder Field 12 4 5 10 2" xfId="41223"/>
    <cellStyle name="Date Feeder Field 12 4 5 11" xfId="12897"/>
    <cellStyle name="Date Feeder Field 12 4 5 11 2" xfId="41224"/>
    <cellStyle name="Date Feeder Field 12 4 5 12" xfId="41222"/>
    <cellStyle name="Date Feeder Field 12 4 5 2" xfId="12898"/>
    <cellStyle name="Date Feeder Field 12 4 5 2 2" xfId="41225"/>
    <cellStyle name="Date Feeder Field 12 4 5 3" xfId="12899"/>
    <cellStyle name="Date Feeder Field 12 4 5 3 2" xfId="41226"/>
    <cellStyle name="Date Feeder Field 12 4 5 4" xfId="12900"/>
    <cellStyle name="Date Feeder Field 12 4 5 4 2" xfId="41227"/>
    <cellStyle name="Date Feeder Field 12 4 5 5" xfId="12901"/>
    <cellStyle name="Date Feeder Field 12 4 5 5 2" xfId="41228"/>
    <cellStyle name="Date Feeder Field 12 4 5 6" xfId="12902"/>
    <cellStyle name="Date Feeder Field 12 4 5 6 2" xfId="41229"/>
    <cellStyle name="Date Feeder Field 12 4 5 7" xfId="12903"/>
    <cellStyle name="Date Feeder Field 12 4 5 7 2" xfId="41230"/>
    <cellStyle name="Date Feeder Field 12 4 5 8" xfId="12904"/>
    <cellStyle name="Date Feeder Field 12 4 5 8 2" xfId="41231"/>
    <cellStyle name="Date Feeder Field 12 4 5 9" xfId="12905"/>
    <cellStyle name="Date Feeder Field 12 4 5 9 2" xfId="41232"/>
    <cellStyle name="Date Feeder Field 12 4 6" xfId="12906"/>
    <cellStyle name="Date Feeder Field 12 4 6 2" xfId="41233"/>
    <cellStyle name="Date Feeder Field 12 4 7" xfId="12907"/>
    <cellStyle name="Date Feeder Field 12 4 7 2" xfId="41234"/>
    <cellStyle name="Date Feeder Field 12 4 8" xfId="12908"/>
    <cellStyle name="Date Feeder Field 12 4 8 2" xfId="41235"/>
    <cellStyle name="Date Feeder Field 12 4 9" xfId="12909"/>
    <cellStyle name="Date Feeder Field 12 4 9 2" xfId="41236"/>
    <cellStyle name="Date Feeder Field 12 5" xfId="12910"/>
    <cellStyle name="Date Feeder Field 12 5 10" xfId="12911"/>
    <cellStyle name="Date Feeder Field 12 5 10 2" xfId="41238"/>
    <cellStyle name="Date Feeder Field 12 5 11" xfId="12912"/>
    <cellStyle name="Date Feeder Field 12 5 11 2" xfId="41239"/>
    <cellStyle name="Date Feeder Field 12 5 12" xfId="12913"/>
    <cellStyle name="Date Feeder Field 12 5 12 2" xfId="41240"/>
    <cellStyle name="Date Feeder Field 12 5 13" xfId="12914"/>
    <cellStyle name="Date Feeder Field 12 5 13 2" xfId="41241"/>
    <cellStyle name="Date Feeder Field 12 5 14" xfId="12915"/>
    <cellStyle name="Date Feeder Field 12 5 14 2" xfId="41242"/>
    <cellStyle name="Date Feeder Field 12 5 15" xfId="41237"/>
    <cellStyle name="Date Feeder Field 12 5 2" xfId="12916"/>
    <cellStyle name="Date Feeder Field 12 5 2 10" xfId="12917"/>
    <cellStyle name="Date Feeder Field 12 5 2 10 2" xfId="41244"/>
    <cellStyle name="Date Feeder Field 12 5 2 11" xfId="12918"/>
    <cellStyle name="Date Feeder Field 12 5 2 11 2" xfId="41245"/>
    <cellStyle name="Date Feeder Field 12 5 2 12" xfId="12919"/>
    <cellStyle name="Date Feeder Field 12 5 2 12 2" xfId="41246"/>
    <cellStyle name="Date Feeder Field 12 5 2 13" xfId="41243"/>
    <cellStyle name="Date Feeder Field 12 5 2 2" xfId="12920"/>
    <cellStyle name="Date Feeder Field 12 5 2 2 10" xfId="12921"/>
    <cellStyle name="Date Feeder Field 12 5 2 2 10 2" xfId="41248"/>
    <cellStyle name="Date Feeder Field 12 5 2 2 11" xfId="12922"/>
    <cellStyle name="Date Feeder Field 12 5 2 2 11 2" xfId="41249"/>
    <cellStyle name="Date Feeder Field 12 5 2 2 12" xfId="41247"/>
    <cellStyle name="Date Feeder Field 12 5 2 2 2" xfId="12923"/>
    <cellStyle name="Date Feeder Field 12 5 2 2 2 2" xfId="41250"/>
    <cellStyle name="Date Feeder Field 12 5 2 2 3" xfId="12924"/>
    <cellStyle name="Date Feeder Field 12 5 2 2 3 2" xfId="41251"/>
    <cellStyle name="Date Feeder Field 12 5 2 2 4" xfId="12925"/>
    <cellStyle name="Date Feeder Field 12 5 2 2 4 2" xfId="41252"/>
    <cellStyle name="Date Feeder Field 12 5 2 2 5" xfId="12926"/>
    <cellStyle name="Date Feeder Field 12 5 2 2 5 2" xfId="41253"/>
    <cellStyle name="Date Feeder Field 12 5 2 2 6" xfId="12927"/>
    <cellStyle name="Date Feeder Field 12 5 2 2 6 2" xfId="41254"/>
    <cellStyle name="Date Feeder Field 12 5 2 2 7" xfId="12928"/>
    <cellStyle name="Date Feeder Field 12 5 2 2 7 2" xfId="41255"/>
    <cellStyle name="Date Feeder Field 12 5 2 2 8" xfId="12929"/>
    <cellStyle name="Date Feeder Field 12 5 2 2 8 2" xfId="41256"/>
    <cellStyle name="Date Feeder Field 12 5 2 2 9" xfId="12930"/>
    <cellStyle name="Date Feeder Field 12 5 2 2 9 2" xfId="41257"/>
    <cellStyle name="Date Feeder Field 12 5 2 3" xfId="12931"/>
    <cellStyle name="Date Feeder Field 12 5 2 3 10" xfId="12932"/>
    <cellStyle name="Date Feeder Field 12 5 2 3 10 2" xfId="41259"/>
    <cellStyle name="Date Feeder Field 12 5 2 3 11" xfId="12933"/>
    <cellStyle name="Date Feeder Field 12 5 2 3 11 2" xfId="41260"/>
    <cellStyle name="Date Feeder Field 12 5 2 3 12" xfId="41258"/>
    <cellStyle name="Date Feeder Field 12 5 2 3 2" xfId="12934"/>
    <cellStyle name="Date Feeder Field 12 5 2 3 2 2" xfId="41261"/>
    <cellStyle name="Date Feeder Field 12 5 2 3 3" xfId="12935"/>
    <cellStyle name="Date Feeder Field 12 5 2 3 3 2" xfId="41262"/>
    <cellStyle name="Date Feeder Field 12 5 2 3 4" xfId="12936"/>
    <cellStyle name="Date Feeder Field 12 5 2 3 4 2" xfId="41263"/>
    <cellStyle name="Date Feeder Field 12 5 2 3 5" xfId="12937"/>
    <cellStyle name="Date Feeder Field 12 5 2 3 5 2" xfId="41264"/>
    <cellStyle name="Date Feeder Field 12 5 2 3 6" xfId="12938"/>
    <cellStyle name="Date Feeder Field 12 5 2 3 6 2" xfId="41265"/>
    <cellStyle name="Date Feeder Field 12 5 2 3 7" xfId="12939"/>
    <cellStyle name="Date Feeder Field 12 5 2 3 7 2" xfId="41266"/>
    <cellStyle name="Date Feeder Field 12 5 2 3 8" xfId="12940"/>
    <cellStyle name="Date Feeder Field 12 5 2 3 8 2" xfId="41267"/>
    <cellStyle name="Date Feeder Field 12 5 2 3 9" xfId="12941"/>
    <cellStyle name="Date Feeder Field 12 5 2 3 9 2" xfId="41268"/>
    <cellStyle name="Date Feeder Field 12 5 2 4" xfId="12942"/>
    <cellStyle name="Date Feeder Field 12 5 2 4 2" xfId="41269"/>
    <cellStyle name="Date Feeder Field 12 5 2 5" xfId="12943"/>
    <cellStyle name="Date Feeder Field 12 5 2 5 2" xfId="41270"/>
    <cellStyle name="Date Feeder Field 12 5 2 6" xfId="12944"/>
    <cellStyle name="Date Feeder Field 12 5 2 6 2" xfId="41271"/>
    <cellStyle name="Date Feeder Field 12 5 2 7" xfId="12945"/>
    <cellStyle name="Date Feeder Field 12 5 2 7 2" xfId="41272"/>
    <cellStyle name="Date Feeder Field 12 5 2 8" xfId="12946"/>
    <cellStyle name="Date Feeder Field 12 5 2 8 2" xfId="41273"/>
    <cellStyle name="Date Feeder Field 12 5 2 9" xfId="12947"/>
    <cellStyle name="Date Feeder Field 12 5 2 9 2" xfId="41274"/>
    <cellStyle name="Date Feeder Field 12 5 3" xfId="12948"/>
    <cellStyle name="Date Feeder Field 12 5 3 10" xfId="12949"/>
    <cellStyle name="Date Feeder Field 12 5 3 10 2" xfId="41276"/>
    <cellStyle name="Date Feeder Field 12 5 3 11" xfId="12950"/>
    <cellStyle name="Date Feeder Field 12 5 3 11 2" xfId="41277"/>
    <cellStyle name="Date Feeder Field 12 5 3 12" xfId="12951"/>
    <cellStyle name="Date Feeder Field 12 5 3 12 2" xfId="41278"/>
    <cellStyle name="Date Feeder Field 12 5 3 13" xfId="41275"/>
    <cellStyle name="Date Feeder Field 12 5 3 2" xfId="12952"/>
    <cellStyle name="Date Feeder Field 12 5 3 2 10" xfId="12953"/>
    <cellStyle name="Date Feeder Field 12 5 3 2 10 2" xfId="41280"/>
    <cellStyle name="Date Feeder Field 12 5 3 2 11" xfId="12954"/>
    <cellStyle name="Date Feeder Field 12 5 3 2 11 2" xfId="41281"/>
    <cellStyle name="Date Feeder Field 12 5 3 2 12" xfId="41279"/>
    <cellStyle name="Date Feeder Field 12 5 3 2 2" xfId="12955"/>
    <cellStyle name="Date Feeder Field 12 5 3 2 2 2" xfId="41282"/>
    <cellStyle name="Date Feeder Field 12 5 3 2 3" xfId="12956"/>
    <cellStyle name="Date Feeder Field 12 5 3 2 3 2" xfId="41283"/>
    <cellStyle name="Date Feeder Field 12 5 3 2 4" xfId="12957"/>
    <cellStyle name="Date Feeder Field 12 5 3 2 4 2" xfId="41284"/>
    <cellStyle name="Date Feeder Field 12 5 3 2 5" xfId="12958"/>
    <cellStyle name="Date Feeder Field 12 5 3 2 5 2" xfId="41285"/>
    <cellStyle name="Date Feeder Field 12 5 3 2 6" xfId="12959"/>
    <cellStyle name="Date Feeder Field 12 5 3 2 6 2" xfId="41286"/>
    <cellStyle name="Date Feeder Field 12 5 3 2 7" xfId="12960"/>
    <cellStyle name="Date Feeder Field 12 5 3 2 7 2" xfId="41287"/>
    <cellStyle name="Date Feeder Field 12 5 3 2 8" xfId="12961"/>
    <cellStyle name="Date Feeder Field 12 5 3 2 8 2" xfId="41288"/>
    <cellStyle name="Date Feeder Field 12 5 3 2 9" xfId="12962"/>
    <cellStyle name="Date Feeder Field 12 5 3 2 9 2" xfId="41289"/>
    <cellStyle name="Date Feeder Field 12 5 3 3" xfId="12963"/>
    <cellStyle name="Date Feeder Field 12 5 3 3 10" xfId="12964"/>
    <cellStyle name="Date Feeder Field 12 5 3 3 10 2" xfId="41291"/>
    <cellStyle name="Date Feeder Field 12 5 3 3 11" xfId="12965"/>
    <cellStyle name="Date Feeder Field 12 5 3 3 11 2" xfId="41292"/>
    <cellStyle name="Date Feeder Field 12 5 3 3 12" xfId="41290"/>
    <cellStyle name="Date Feeder Field 12 5 3 3 2" xfId="12966"/>
    <cellStyle name="Date Feeder Field 12 5 3 3 2 2" xfId="41293"/>
    <cellStyle name="Date Feeder Field 12 5 3 3 3" xfId="12967"/>
    <cellStyle name="Date Feeder Field 12 5 3 3 3 2" xfId="41294"/>
    <cellStyle name="Date Feeder Field 12 5 3 3 4" xfId="12968"/>
    <cellStyle name="Date Feeder Field 12 5 3 3 4 2" xfId="41295"/>
    <cellStyle name="Date Feeder Field 12 5 3 3 5" xfId="12969"/>
    <cellStyle name="Date Feeder Field 12 5 3 3 5 2" xfId="41296"/>
    <cellStyle name="Date Feeder Field 12 5 3 3 6" xfId="12970"/>
    <cellStyle name="Date Feeder Field 12 5 3 3 6 2" xfId="41297"/>
    <cellStyle name="Date Feeder Field 12 5 3 3 7" xfId="12971"/>
    <cellStyle name="Date Feeder Field 12 5 3 3 7 2" xfId="41298"/>
    <cellStyle name="Date Feeder Field 12 5 3 3 8" xfId="12972"/>
    <cellStyle name="Date Feeder Field 12 5 3 3 8 2" xfId="41299"/>
    <cellStyle name="Date Feeder Field 12 5 3 3 9" xfId="12973"/>
    <cellStyle name="Date Feeder Field 12 5 3 3 9 2" xfId="41300"/>
    <cellStyle name="Date Feeder Field 12 5 3 4" xfId="12974"/>
    <cellStyle name="Date Feeder Field 12 5 3 4 2" xfId="41301"/>
    <cellStyle name="Date Feeder Field 12 5 3 5" xfId="12975"/>
    <cellStyle name="Date Feeder Field 12 5 3 5 2" xfId="41302"/>
    <cellStyle name="Date Feeder Field 12 5 3 6" xfId="12976"/>
    <cellStyle name="Date Feeder Field 12 5 3 6 2" xfId="41303"/>
    <cellStyle name="Date Feeder Field 12 5 3 7" xfId="12977"/>
    <cellStyle name="Date Feeder Field 12 5 3 7 2" xfId="41304"/>
    <cellStyle name="Date Feeder Field 12 5 3 8" xfId="12978"/>
    <cellStyle name="Date Feeder Field 12 5 3 8 2" xfId="41305"/>
    <cellStyle name="Date Feeder Field 12 5 3 9" xfId="12979"/>
    <cellStyle name="Date Feeder Field 12 5 3 9 2" xfId="41306"/>
    <cellStyle name="Date Feeder Field 12 5 4" xfId="12980"/>
    <cellStyle name="Date Feeder Field 12 5 4 10" xfId="12981"/>
    <cellStyle name="Date Feeder Field 12 5 4 10 2" xfId="41308"/>
    <cellStyle name="Date Feeder Field 12 5 4 11" xfId="12982"/>
    <cellStyle name="Date Feeder Field 12 5 4 11 2" xfId="41309"/>
    <cellStyle name="Date Feeder Field 12 5 4 12" xfId="41307"/>
    <cellStyle name="Date Feeder Field 12 5 4 2" xfId="12983"/>
    <cellStyle name="Date Feeder Field 12 5 4 2 2" xfId="41310"/>
    <cellStyle name="Date Feeder Field 12 5 4 3" xfId="12984"/>
    <cellStyle name="Date Feeder Field 12 5 4 3 2" xfId="41311"/>
    <cellStyle name="Date Feeder Field 12 5 4 4" xfId="12985"/>
    <cellStyle name="Date Feeder Field 12 5 4 4 2" xfId="41312"/>
    <cellStyle name="Date Feeder Field 12 5 4 5" xfId="12986"/>
    <cellStyle name="Date Feeder Field 12 5 4 5 2" xfId="41313"/>
    <cellStyle name="Date Feeder Field 12 5 4 6" xfId="12987"/>
    <cellStyle name="Date Feeder Field 12 5 4 6 2" xfId="41314"/>
    <cellStyle name="Date Feeder Field 12 5 4 7" xfId="12988"/>
    <cellStyle name="Date Feeder Field 12 5 4 7 2" xfId="41315"/>
    <cellStyle name="Date Feeder Field 12 5 4 8" xfId="12989"/>
    <cellStyle name="Date Feeder Field 12 5 4 8 2" xfId="41316"/>
    <cellStyle name="Date Feeder Field 12 5 4 9" xfId="12990"/>
    <cellStyle name="Date Feeder Field 12 5 4 9 2" xfId="41317"/>
    <cellStyle name="Date Feeder Field 12 5 5" xfId="12991"/>
    <cellStyle name="Date Feeder Field 12 5 5 10" xfId="12992"/>
    <cellStyle name="Date Feeder Field 12 5 5 10 2" xfId="41319"/>
    <cellStyle name="Date Feeder Field 12 5 5 11" xfId="12993"/>
    <cellStyle name="Date Feeder Field 12 5 5 11 2" xfId="41320"/>
    <cellStyle name="Date Feeder Field 12 5 5 12" xfId="41318"/>
    <cellStyle name="Date Feeder Field 12 5 5 2" xfId="12994"/>
    <cellStyle name="Date Feeder Field 12 5 5 2 2" xfId="41321"/>
    <cellStyle name="Date Feeder Field 12 5 5 3" xfId="12995"/>
    <cellStyle name="Date Feeder Field 12 5 5 3 2" xfId="41322"/>
    <cellStyle name="Date Feeder Field 12 5 5 4" xfId="12996"/>
    <cellStyle name="Date Feeder Field 12 5 5 4 2" xfId="41323"/>
    <cellStyle name="Date Feeder Field 12 5 5 5" xfId="12997"/>
    <cellStyle name="Date Feeder Field 12 5 5 5 2" xfId="41324"/>
    <cellStyle name="Date Feeder Field 12 5 5 6" xfId="12998"/>
    <cellStyle name="Date Feeder Field 12 5 5 6 2" xfId="41325"/>
    <cellStyle name="Date Feeder Field 12 5 5 7" xfId="12999"/>
    <cellStyle name="Date Feeder Field 12 5 5 7 2" xfId="41326"/>
    <cellStyle name="Date Feeder Field 12 5 5 8" xfId="13000"/>
    <cellStyle name="Date Feeder Field 12 5 5 8 2" xfId="41327"/>
    <cellStyle name="Date Feeder Field 12 5 5 9" xfId="13001"/>
    <cellStyle name="Date Feeder Field 12 5 5 9 2" xfId="41328"/>
    <cellStyle name="Date Feeder Field 12 5 6" xfId="13002"/>
    <cellStyle name="Date Feeder Field 12 5 6 2" xfId="41329"/>
    <cellStyle name="Date Feeder Field 12 5 7" xfId="13003"/>
    <cellStyle name="Date Feeder Field 12 5 7 2" xfId="41330"/>
    <cellStyle name="Date Feeder Field 12 5 8" xfId="13004"/>
    <cellStyle name="Date Feeder Field 12 5 8 2" xfId="41331"/>
    <cellStyle name="Date Feeder Field 12 5 9" xfId="13005"/>
    <cellStyle name="Date Feeder Field 12 5 9 2" xfId="41332"/>
    <cellStyle name="Date Feeder Field 12 6" xfId="13006"/>
    <cellStyle name="Date Feeder Field 12 6 10" xfId="13007"/>
    <cellStyle name="Date Feeder Field 12 6 10 2" xfId="41334"/>
    <cellStyle name="Date Feeder Field 12 6 11" xfId="13008"/>
    <cellStyle name="Date Feeder Field 12 6 11 2" xfId="41335"/>
    <cellStyle name="Date Feeder Field 12 6 12" xfId="13009"/>
    <cellStyle name="Date Feeder Field 12 6 12 2" xfId="41336"/>
    <cellStyle name="Date Feeder Field 12 6 13" xfId="41333"/>
    <cellStyle name="Date Feeder Field 12 6 2" xfId="13010"/>
    <cellStyle name="Date Feeder Field 12 6 2 10" xfId="13011"/>
    <cellStyle name="Date Feeder Field 12 6 2 10 2" xfId="41338"/>
    <cellStyle name="Date Feeder Field 12 6 2 11" xfId="13012"/>
    <cellStyle name="Date Feeder Field 12 6 2 11 2" xfId="41339"/>
    <cellStyle name="Date Feeder Field 12 6 2 12" xfId="41337"/>
    <cellStyle name="Date Feeder Field 12 6 2 2" xfId="13013"/>
    <cellStyle name="Date Feeder Field 12 6 2 2 2" xfId="41340"/>
    <cellStyle name="Date Feeder Field 12 6 2 3" xfId="13014"/>
    <cellStyle name="Date Feeder Field 12 6 2 3 2" xfId="41341"/>
    <cellStyle name="Date Feeder Field 12 6 2 4" xfId="13015"/>
    <cellStyle name="Date Feeder Field 12 6 2 4 2" xfId="41342"/>
    <cellStyle name="Date Feeder Field 12 6 2 5" xfId="13016"/>
    <cellStyle name="Date Feeder Field 12 6 2 5 2" xfId="41343"/>
    <cellStyle name="Date Feeder Field 12 6 2 6" xfId="13017"/>
    <cellStyle name="Date Feeder Field 12 6 2 6 2" xfId="41344"/>
    <cellStyle name="Date Feeder Field 12 6 2 7" xfId="13018"/>
    <cellStyle name="Date Feeder Field 12 6 2 7 2" xfId="41345"/>
    <cellStyle name="Date Feeder Field 12 6 2 8" xfId="13019"/>
    <cellStyle name="Date Feeder Field 12 6 2 8 2" xfId="41346"/>
    <cellStyle name="Date Feeder Field 12 6 2 9" xfId="13020"/>
    <cellStyle name="Date Feeder Field 12 6 2 9 2" xfId="41347"/>
    <cellStyle name="Date Feeder Field 12 6 3" xfId="13021"/>
    <cellStyle name="Date Feeder Field 12 6 3 10" xfId="13022"/>
    <cellStyle name="Date Feeder Field 12 6 3 10 2" xfId="41349"/>
    <cellStyle name="Date Feeder Field 12 6 3 11" xfId="13023"/>
    <cellStyle name="Date Feeder Field 12 6 3 11 2" xfId="41350"/>
    <cellStyle name="Date Feeder Field 12 6 3 12" xfId="41348"/>
    <cellStyle name="Date Feeder Field 12 6 3 2" xfId="13024"/>
    <cellStyle name="Date Feeder Field 12 6 3 2 2" xfId="41351"/>
    <cellStyle name="Date Feeder Field 12 6 3 3" xfId="13025"/>
    <cellStyle name="Date Feeder Field 12 6 3 3 2" xfId="41352"/>
    <cellStyle name="Date Feeder Field 12 6 3 4" xfId="13026"/>
    <cellStyle name="Date Feeder Field 12 6 3 4 2" xfId="41353"/>
    <cellStyle name="Date Feeder Field 12 6 3 5" xfId="13027"/>
    <cellStyle name="Date Feeder Field 12 6 3 5 2" xfId="41354"/>
    <cellStyle name="Date Feeder Field 12 6 3 6" xfId="13028"/>
    <cellStyle name="Date Feeder Field 12 6 3 6 2" xfId="41355"/>
    <cellStyle name="Date Feeder Field 12 6 3 7" xfId="13029"/>
    <cellStyle name="Date Feeder Field 12 6 3 7 2" xfId="41356"/>
    <cellStyle name="Date Feeder Field 12 6 3 8" xfId="13030"/>
    <cellStyle name="Date Feeder Field 12 6 3 8 2" xfId="41357"/>
    <cellStyle name="Date Feeder Field 12 6 3 9" xfId="13031"/>
    <cellStyle name="Date Feeder Field 12 6 3 9 2" xfId="41358"/>
    <cellStyle name="Date Feeder Field 12 6 4" xfId="13032"/>
    <cellStyle name="Date Feeder Field 12 6 4 2" xfId="41359"/>
    <cellStyle name="Date Feeder Field 12 6 5" xfId="13033"/>
    <cellStyle name="Date Feeder Field 12 6 5 2" xfId="41360"/>
    <cellStyle name="Date Feeder Field 12 6 6" xfId="13034"/>
    <cellStyle name="Date Feeder Field 12 6 6 2" xfId="41361"/>
    <cellStyle name="Date Feeder Field 12 6 7" xfId="13035"/>
    <cellStyle name="Date Feeder Field 12 6 7 2" xfId="41362"/>
    <cellStyle name="Date Feeder Field 12 6 8" xfId="13036"/>
    <cellStyle name="Date Feeder Field 12 6 8 2" xfId="41363"/>
    <cellStyle name="Date Feeder Field 12 6 9" xfId="13037"/>
    <cellStyle name="Date Feeder Field 12 6 9 2" xfId="41364"/>
    <cellStyle name="Date Feeder Field 12 7" xfId="13038"/>
    <cellStyle name="Date Feeder Field 12 7 10" xfId="13039"/>
    <cellStyle name="Date Feeder Field 12 7 10 2" xfId="41366"/>
    <cellStyle name="Date Feeder Field 12 7 11" xfId="13040"/>
    <cellStyle name="Date Feeder Field 12 7 11 2" xfId="41367"/>
    <cellStyle name="Date Feeder Field 12 7 12" xfId="13041"/>
    <cellStyle name="Date Feeder Field 12 7 12 2" xfId="41368"/>
    <cellStyle name="Date Feeder Field 12 7 13" xfId="41365"/>
    <cellStyle name="Date Feeder Field 12 7 2" xfId="13042"/>
    <cellStyle name="Date Feeder Field 12 7 2 10" xfId="13043"/>
    <cellStyle name="Date Feeder Field 12 7 2 10 2" xfId="41370"/>
    <cellStyle name="Date Feeder Field 12 7 2 11" xfId="13044"/>
    <cellStyle name="Date Feeder Field 12 7 2 11 2" xfId="41371"/>
    <cellStyle name="Date Feeder Field 12 7 2 12" xfId="41369"/>
    <cellStyle name="Date Feeder Field 12 7 2 2" xfId="13045"/>
    <cellStyle name="Date Feeder Field 12 7 2 2 2" xfId="41372"/>
    <cellStyle name="Date Feeder Field 12 7 2 3" xfId="13046"/>
    <cellStyle name="Date Feeder Field 12 7 2 3 2" xfId="41373"/>
    <cellStyle name="Date Feeder Field 12 7 2 4" xfId="13047"/>
    <cellStyle name="Date Feeder Field 12 7 2 4 2" xfId="41374"/>
    <cellStyle name="Date Feeder Field 12 7 2 5" xfId="13048"/>
    <cellStyle name="Date Feeder Field 12 7 2 5 2" xfId="41375"/>
    <cellStyle name="Date Feeder Field 12 7 2 6" xfId="13049"/>
    <cellStyle name="Date Feeder Field 12 7 2 6 2" xfId="41376"/>
    <cellStyle name="Date Feeder Field 12 7 2 7" xfId="13050"/>
    <cellStyle name="Date Feeder Field 12 7 2 7 2" xfId="41377"/>
    <cellStyle name="Date Feeder Field 12 7 2 8" xfId="13051"/>
    <cellStyle name="Date Feeder Field 12 7 2 8 2" xfId="41378"/>
    <cellStyle name="Date Feeder Field 12 7 2 9" xfId="13052"/>
    <cellStyle name="Date Feeder Field 12 7 2 9 2" xfId="41379"/>
    <cellStyle name="Date Feeder Field 12 7 3" xfId="13053"/>
    <cellStyle name="Date Feeder Field 12 7 3 10" xfId="13054"/>
    <cellStyle name="Date Feeder Field 12 7 3 10 2" xfId="41381"/>
    <cellStyle name="Date Feeder Field 12 7 3 11" xfId="13055"/>
    <cellStyle name="Date Feeder Field 12 7 3 11 2" xfId="41382"/>
    <cellStyle name="Date Feeder Field 12 7 3 12" xfId="41380"/>
    <cellStyle name="Date Feeder Field 12 7 3 2" xfId="13056"/>
    <cellStyle name="Date Feeder Field 12 7 3 2 2" xfId="41383"/>
    <cellStyle name="Date Feeder Field 12 7 3 3" xfId="13057"/>
    <cellStyle name="Date Feeder Field 12 7 3 3 2" xfId="41384"/>
    <cellStyle name="Date Feeder Field 12 7 3 4" xfId="13058"/>
    <cellStyle name="Date Feeder Field 12 7 3 4 2" xfId="41385"/>
    <cellStyle name="Date Feeder Field 12 7 3 5" xfId="13059"/>
    <cellStyle name="Date Feeder Field 12 7 3 5 2" xfId="41386"/>
    <cellStyle name="Date Feeder Field 12 7 3 6" xfId="13060"/>
    <cellStyle name="Date Feeder Field 12 7 3 6 2" xfId="41387"/>
    <cellStyle name="Date Feeder Field 12 7 3 7" xfId="13061"/>
    <cellStyle name="Date Feeder Field 12 7 3 7 2" xfId="41388"/>
    <cellStyle name="Date Feeder Field 12 7 3 8" xfId="13062"/>
    <cellStyle name="Date Feeder Field 12 7 3 8 2" xfId="41389"/>
    <cellStyle name="Date Feeder Field 12 7 3 9" xfId="13063"/>
    <cellStyle name="Date Feeder Field 12 7 3 9 2" xfId="41390"/>
    <cellStyle name="Date Feeder Field 12 7 4" xfId="13064"/>
    <cellStyle name="Date Feeder Field 12 7 4 2" xfId="41391"/>
    <cellStyle name="Date Feeder Field 12 7 5" xfId="13065"/>
    <cellStyle name="Date Feeder Field 12 7 5 2" xfId="41392"/>
    <cellStyle name="Date Feeder Field 12 7 6" xfId="13066"/>
    <cellStyle name="Date Feeder Field 12 7 6 2" xfId="41393"/>
    <cellStyle name="Date Feeder Field 12 7 7" xfId="13067"/>
    <cellStyle name="Date Feeder Field 12 7 7 2" xfId="41394"/>
    <cellStyle name="Date Feeder Field 12 7 8" xfId="13068"/>
    <cellStyle name="Date Feeder Field 12 7 8 2" xfId="41395"/>
    <cellStyle name="Date Feeder Field 12 7 9" xfId="13069"/>
    <cellStyle name="Date Feeder Field 12 7 9 2" xfId="41396"/>
    <cellStyle name="Date Feeder Field 12 8" xfId="13070"/>
    <cellStyle name="Date Feeder Field 12 8 10" xfId="13071"/>
    <cellStyle name="Date Feeder Field 12 8 10 2" xfId="41398"/>
    <cellStyle name="Date Feeder Field 12 8 11" xfId="13072"/>
    <cellStyle name="Date Feeder Field 12 8 11 2" xfId="41399"/>
    <cellStyle name="Date Feeder Field 12 8 12" xfId="41397"/>
    <cellStyle name="Date Feeder Field 12 8 2" xfId="13073"/>
    <cellStyle name="Date Feeder Field 12 8 2 2" xfId="41400"/>
    <cellStyle name="Date Feeder Field 12 8 3" xfId="13074"/>
    <cellStyle name="Date Feeder Field 12 8 3 2" xfId="41401"/>
    <cellStyle name="Date Feeder Field 12 8 4" xfId="13075"/>
    <cellStyle name="Date Feeder Field 12 8 4 2" xfId="41402"/>
    <cellStyle name="Date Feeder Field 12 8 5" xfId="13076"/>
    <cellStyle name="Date Feeder Field 12 8 5 2" xfId="41403"/>
    <cellStyle name="Date Feeder Field 12 8 6" xfId="13077"/>
    <cellStyle name="Date Feeder Field 12 8 6 2" xfId="41404"/>
    <cellStyle name="Date Feeder Field 12 8 7" xfId="13078"/>
    <cellStyle name="Date Feeder Field 12 8 7 2" xfId="41405"/>
    <cellStyle name="Date Feeder Field 12 8 8" xfId="13079"/>
    <cellStyle name="Date Feeder Field 12 8 8 2" xfId="41406"/>
    <cellStyle name="Date Feeder Field 12 8 9" xfId="13080"/>
    <cellStyle name="Date Feeder Field 12 8 9 2" xfId="41407"/>
    <cellStyle name="Date Feeder Field 12 9" xfId="13081"/>
    <cellStyle name="Date Feeder Field 12 9 10" xfId="13082"/>
    <cellStyle name="Date Feeder Field 12 9 10 2" xfId="41409"/>
    <cellStyle name="Date Feeder Field 12 9 11" xfId="13083"/>
    <cellStyle name="Date Feeder Field 12 9 11 2" xfId="41410"/>
    <cellStyle name="Date Feeder Field 12 9 12" xfId="41408"/>
    <cellStyle name="Date Feeder Field 12 9 2" xfId="13084"/>
    <cellStyle name="Date Feeder Field 12 9 2 2" xfId="41411"/>
    <cellStyle name="Date Feeder Field 12 9 3" xfId="13085"/>
    <cellStyle name="Date Feeder Field 12 9 3 2" xfId="41412"/>
    <cellStyle name="Date Feeder Field 12 9 4" xfId="13086"/>
    <cellStyle name="Date Feeder Field 12 9 4 2" xfId="41413"/>
    <cellStyle name="Date Feeder Field 12 9 5" xfId="13087"/>
    <cellStyle name="Date Feeder Field 12 9 5 2" xfId="41414"/>
    <cellStyle name="Date Feeder Field 12 9 6" xfId="13088"/>
    <cellStyle name="Date Feeder Field 12 9 6 2" xfId="41415"/>
    <cellStyle name="Date Feeder Field 12 9 7" xfId="13089"/>
    <cellStyle name="Date Feeder Field 12 9 7 2" xfId="41416"/>
    <cellStyle name="Date Feeder Field 12 9 8" xfId="13090"/>
    <cellStyle name="Date Feeder Field 12 9 8 2" xfId="41417"/>
    <cellStyle name="Date Feeder Field 12 9 9" xfId="13091"/>
    <cellStyle name="Date Feeder Field 12 9 9 2" xfId="41418"/>
    <cellStyle name="Date Feeder Field 13" xfId="13092"/>
    <cellStyle name="Date Feeder Field 13 10" xfId="13093"/>
    <cellStyle name="Date Feeder Field 13 10 2" xfId="41420"/>
    <cellStyle name="Date Feeder Field 13 11" xfId="13094"/>
    <cellStyle name="Date Feeder Field 13 11 2" xfId="41421"/>
    <cellStyle name="Date Feeder Field 13 12" xfId="13095"/>
    <cellStyle name="Date Feeder Field 13 12 2" xfId="41422"/>
    <cellStyle name="Date Feeder Field 13 13" xfId="41419"/>
    <cellStyle name="Date Feeder Field 13 2" xfId="13096"/>
    <cellStyle name="Date Feeder Field 13 2 10" xfId="13097"/>
    <cellStyle name="Date Feeder Field 13 2 10 2" xfId="41424"/>
    <cellStyle name="Date Feeder Field 13 2 11" xfId="13098"/>
    <cellStyle name="Date Feeder Field 13 2 11 2" xfId="41425"/>
    <cellStyle name="Date Feeder Field 13 2 12" xfId="41423"/>
    <cellStyle name="Date Feeder Field 13 2 2" xfId="13099"/>
    <cellStyle name="Date Feeder Field 13 2 2 2" xfId="41426"/>
    <cellStyle name="Date Feeder Field 13 2 3" xfId="13100"/>
    <cellStyle name="Date Feeder Field 13 2 3 2" xfId="41427"/>
    <cellStyle name="Date Feeder Field 13 2 4" xfId="13101"/>
    <cellStyle name="Date Feeder Field 13 2 4 2" xfId="41428"/>
    <cellStyle name="Date Feeder Field 13 2 5" xfId="13102"/>
    <cellStyle name="Date Feeder Field 13 2 5 2" xfId="41429"/>
    <cellStyle name="Date Feeder Field 13 2 6" xfId="13103"/>
    <cellStyle name="Date Feeder Field 13 2 6 2" xfId="41430"/>
    <cellStyle name="Date Feeder Field 13 2 7" xfId="13104"/>
    <cellStyle name="Date Feeder Field 13 2 7 2" xfId="41431"/>
    <cellStyle name="Date Feeder Field 13 2 8" xfId="13105"/>
    <cellStyle name="Date Feeder Field 13 2 8 2" xfId="41432"/>
    <cellStyle name="Date Feeder Field 13 2 9" xfId="13106"/>
    <cellStyle name="Date Feeder Field 13 2 9 2" xfId="41433"/>
    <cellStyle name="Date Feeder Field 13 3" xfId="13107"/>
    <cellStyle name="Date Feeder Field 13 3 10" xfId="13108"/>
    <cellStyle name="Date Feeder Field 13 3 10 2" xfId="41435"/>
    <cellStyle name="Date Feeder Field 13 3 11" xfId="13109"/>
    <cellStyle name="Date Feeder Field 13 3 11 2" xfId="41436"/>
    <cellStyle name="Date Feeder Field 13 3 12" xfId="41434"/>
    <cellStyle name="Date Feeder Field 13 3 2" xfId="13110"/>
    <cellStyle name="Date Feeder Field 13 3 2 2" xfId="41437"/>
    <cellStyle name="Date Feeder Field 13 3 3" xfId="13111"/>
    <cellStyle name="Date Feeder Field 13 3 3 2" xfId="41438"/>
    <cellStyle name="Date Feeder Field 13 3 4" xfId="13112"/>
    <cellStyle name="Date Feeder Field 13 3 4 2" xfId="41439"/>
    <cellStyle name="Date Feeder Field 13 3 5" xfId="13113"/>
    <cellStyle name="Date Feeder Field 13 3 5 2" xfId="41440"/>
    <cellStyle name="Date Feeder Field 13 3 6" xfId="13114"/>
    <cellStyle name="Date Feeder Field 13 3 6 2" xfId="41441"/>
    <cellStyle name="Date Feeder Field 13 3 7" xfId="13115"/>
    <cellStyle name="Date Feeder Field 13 3 7 2" xfId="41442"/>
    <cellStyle name="Date Feeder Field 13 3 8" xfId="13116"/>
    <cellStyle name="Date Feeder Field 13 3 8 2" xfId="41443"/>
    <cellStyle name="Date Feeder Field 13 3 9" xfId="13117"/>
    <cellStyle name="Date Feeder Field 13 3 9 2" xfId="41444"/>
    <cellStyle name="Date Feeder Field 13 4" xfId="13118"/>
    <cellStyle name="Date Feeder Field 13 4 2" xfId="41445"/>
    <cellStyle name="Date Feeder Field 13 5" xfId="13119"/>
    <cellStyle name="Date Feeder Field 13 5 2" xfId="41446"/>
    <cellStyle name="Date Feeder Field 13 6" xfId="13120"/>
    <cellStyle name="Date Feeder Field 13 6 2" xfId="41447"/>
    <cellStyle name="Date Feeder Field 13 7" xfId="13121"/>
    <cellStyle name="Date Feeder Field 13 7 2" xfId="41448"/>
    <cellStyle name="Date Feeder Field 13 8" xfId="13122"/>
    <cellStyle name="Date Feeder Field 13 8 2" xfId="41449"/>
    <cellStyle name="Date Feeder Field 13 9" xfId="13123"/>
    <cellStyle name="Date Feeder Field 13 9 2" xfId="41450"/>
    <cellStyle name="Date Feeder Field 14" xfId="13124"/>
    <cellStyle name="Date Feeder Field 14 10" xfId="13125"/>
    <cellStyle name="Date Feeder Field 14 10 2" xfId="41452"/>
    <cellStyle name="Date Feeder Field 14 11" xfId="13126"/>
    <cellStyle name="Date Feeder Field 14 11 2" xfId="41453"/>
    <cellStyle name="Date Feeder Field 14 12" xfId="13127"/>
    <cellStyle name="Date Feeder Field 14 12 2" xfId="41454"/>
    <cellStyle name="Date Feeder Field 14 13" xfId="41451"/>
    <cellStyle name="Date Feeder Field 14 2" xfId="13128"/>
    <cellStyle name="Date Feeder Field 14 2 10" xfId="13129"/>
    <cellStyle name="Date Feeder Field 14 2 10 2" xfId="41456"/>
    <cellStyle name="Date Feeder Field 14 2 11" xfId="13130"/>
    <cellStyle name="Date Feeder Field 14 2 11 2" xfId="41457"/>
    <cellStyle name="Date Feeder Field 14 2 12" xfId="41455"/>
    <cellStyle name="Date Feeder Field 14 2 2" xfId="13131"/>
    <cellStyle name="Date Feeder Field 14 2 2 2" xfId="41458"/>
    <cellStyle name="Date Feeder Field 14 2 3" xfId="13132"/>
    <cellStyle name="Date Feeder Field 14 2 3 2" xfId="41459"/>
    <cellStyle name="Date Feeder Field 14 2 4" xfId="13133"/>
    <cellStyle name="Date Feeder Field 14 2 4 2" xfId="41460"/>
    <cellStyle name="Date Feeder Field 14 2 5" xfId="13134"/>
    <cellStyle name="Date Feeder Field 14 2 5 2" xfId="41461"/>
    <cellStyle name="Date Feeder Field 14 2 6" xfId="13135"/>
    <cellStyle name="Date Feeder Field 14 2 6 2" xfId="41462"/>
    <cellStyle name="Date Feeder Field 14 2 7" xfId="13136"/>
    <cellStyle name="Date Feeder Field 14 2 7 2" xfId="41463"/>
    <cellStyle name="Date Feeder Field 14 2 8" xfId="13137"/>
    <cellStyle name="Date Feeder Field 14 2 8 2" xfId="41464"/>
    <cellStyle name="Date Feeder Field 14 2 9" xfId="13138"/>
    <cellStyle name="Date Feeder Field 14 2 9 2" xfId="41465"/>
    <cellStyle name="Date Feeder Field 14 3" xfId="13139"/>
    <cellStyle name="Date Feeder Field 14 3 10" xfId="13140"/>
    <cellStyle name="Date Feeder Field 14 3 10 2" xfId="41467"/>
    <cellStyle name="Date Feeder Field 14 3 11" xfId="13141"/>
    <cellStyle name="Date Feeder Field 14 3 11 2" xfId="41468"/>
    <cellStyle name="Date Feeder Field 14 3 12" xfId="41466"/>
    <cellStyle name="Date Feeder Field 14 3 2" xfId="13142"/>
    <cellStyle name="Date Feeder Field 14 3 2 2" xfId="41469"/>
    <cellStyle name="Date Feeder Field 14 3 3" xfId="13143"/>
    <cellStyle name="Date Feeder Field 14 3 3 2" xfId="41470"/>
    <cellStyle name="Date Feeder Field 14 3 4" xfId="13144"/>
    <cellStyle name="Date Feeder Field 14 3 4 2" xfId="41471"/>
    <cellStyle name="Date Feeder Field 14 3 5" xfId="13145"/>
    <cellStyle name="Date Feeder Field 14 3 5 2" xfId="41472"/>
    <cellStyle name="Date Feeder Field 14 3 6" xfId="13146"/>
    <cellStyle name="Date Feeder Field 14 3 6 2" xfId="41473"/>
    <cellStyle name="Date Feeder Field 14 3 7" xfId="13147"/>
    <cellStyle name="Date Feeder Field 14 3 7 2" xfId="41474"/>
    <cellStyle name="Date Feeder Field 14 3 8" xfId="13148"/>
    <cellStyle name="Date Feeder Field 14 3 8 2" xfId="41475"/>
    <cellStyle name="Date Feeder Field 14 3 9" xfId="13149"/>
    <cellStyle name="Date Feeder Field 14 3 9 2" xfId="41476"/>
    <cellStyle name="Date Feeder Field 14 4" xfId="13150"/>
    <cellStyle name="Date Feeder Field 14 4 2" xfId="41477"/>
    <cellStyle name="Date Feeder Field 14 5" xfId="13151"/>
    <cellStyle name="Date Feeder Field 14 5 2" xfId="41478"/>
    <cellStyle name="Date Feeder Field 14 6" xfId="13152"/>
    <cellStyle name="Date Feeder Field 14 6 2" xfId="41479"/>
    <cellStyle name="Date Feeder Field 14 7" xfId="13153"/>
    <cellStyle name="Date Feeder Field 14 7 2" xfId="41480"/>
    <cellStyle name="Date Feeder Field 14 8" xfId="13154"/>
    <cellStyle name="Date Feeder Field 14 8 2" xfId="41481"/>
    <cellStyle name="Date Feeder Field 14 9" xfId="13155"/>
    <cellStyle name="Date Feeder Field 14 9 2" xfId="41482"/>
    <cellStyle name="Date Feeder Field 15" xfId="13156"/>
    <cellStyle name="Date Feeder Field 15 10" xfId="13157"/>
    <cellStyle name="Date Feeder Field 15 10 2" xfId="41484"/>
    <cellStyle name="Date Feeder Field 15 11" xfId="13158"/>
    <cellStyle name="Date Feeder Field 15 11 2" xfId="41485"/>
    <cellStyle name="Date Feeder Field 15 12" xfId="41483"/>
    <cellStyle name="Date Feeder Field 15 2" xfId="13159"/>
    <cellStyle name="Date Feeder Field 15 2 2" xfId="41486"/>
    <cellStyle name="Date Feeder Field 15 3" xfId="13160"/>
    <cellStyle name="Date Feeder Field 15 3 2" xfId="41487"/>
    <cellStyle name="Date Feeder Field 15 4" xfId="13161"/>
    <cellStyle name="Date Feeder Field 15 4 2" xfId="41488"/>
    <cellStyle name="Date Feeder Field 15 5" xfId="13162"/>
    <cellStyle name="Date Feeder Field 15 5 2" xfId="41489"/>
    <cellStyle name="Date Feeder Field 15 6" xfId="13163"/>
    <cellStyle name="Date Feeder Field 15 6 2" xfId="41490"/>
    <cellStyle name="Date Feeder Field 15 7" xfId="13164"/>
    <cellStyle name="Date Feeder Field 15 7 2" xfId="41491"/>
    <cellStyle name="Date Feeder Field 15 8" xfId="13165"/>
    <cellStyle name="Date Feeder Field 15 8 2" xfId="41492"/>
    <cellStyle name="Date Feeder Field 15 9" xfId="13166"/>
    <cellStyle name="Date Feeder Field 15 9 2" xfId="41493"/>
    <cellStyle name="Date Feeder Field 16" xfId="13167"/>
    <cellStyle name="Date Feeder Field 16 10" xfId="13168"/>
    <cellStyle name="Date Feeder Field 16 10 2" xfId="41495"/>
    <cellStyle name="Date Feeder Field 16 11" xfId="13169"/>
    <cellStyle name="Date Feeder Field 16 11 2" xfId="41496"/>
    <cellStyle name="Date Feeder Field 16 12" xfId="41494"/>
    <cellStyle name="Date Feeder Field 16 2" xfId="13170"/>
    <cellStyle name="Date Feeder Field 16 2 2" xfId="41497"/>
    <cellStyle name="Date Feeder Field 16 3" xfId="13171"/>
    <cellStyle name="Date Feeder Field 16 3 2" xfId="41498"/>
    <cellStyle name="Date Feeder Field 16 4" xfId="13172"/>
    <cellStyle name="Date Feeder Field 16 4 2" xfId="41499"/>
    <cellStyle name="Date Feeder Field 16 5" xfId="13173"/>
    <cellStyle name="Date Feeder Field 16 5 2" xfId="41500"/>
    <cellStyle name="Date Feeder Field 16 6" xfId="13174"/>
    <cellStyle name="Date Feeder Field 16 6 2" xfId="41501"/>
    <cellStyle name="Date Feeder Field 16 7" xfId="13175"/>
    <cellStyle name="Date Feeder Field 16 7 2" xfId="41502"/>
    <cellStyle name="Date Feeder Field 16 8" xfId="13176"/>
    <cellStyle name="Date Feeder Field 16 8 2" xfId="41503"/>
    <cellStyle name="Date Feeder Field 16 9" xfId="13177"/>
    <cellStyle name="Date Feeder Field 16 9 2" xfId="41504"/>
    <cellStyle name="Date Feeder Field 17" xfId="13178"/>
    <cellStyle name="Date Feeder Field 17 2" xfId="41505"/>
    <cellStyle name="Date Feeder Field 18" xfId="39978"/>
    <cellStyle name="Date Feeder Field 2" xfId="13179"/>
    <cellStyle name="Date Feeder Field 2 10" xfId="13180"/>
    <cellStyle name="Date Feeder Field 2 10 2" xfId="41507"/>
    <cellStyle name="Date Feeder Field 2 11" xfId="13181"/>
    <cellStyle name="Date Feeder Field 2 11 2" xfId="41508"/>
    <cellStyle name="Date Feeder Field 2 12" xfId="13182"/>
    <cellStyle name="Date Feeder Field 2 12 2" xfId="41509"/>
    <cellStyle name="Date Feeder Field 2 13" xfId="13183"/>
    <cellStyle name="Date Feeder Field 2 13 2" xfId="41510"/>
    <cellStyle name="Date Feeder Field 2 14" xfId="13184"/>
    <cellStyle name="Date Feeder Field 2 14 2" xfId="41511"/>
    <cellStyle name="Date Feeder Field 2 15" xfId="13185"/>
    <cellStyle name="Date Feeder Field 2 15 2" xfId="41512"/>
    <cellStyle name="Date Feeder Field 2 16" xfId="41506"/>
    <cellStyle name="Date Feeder Field 2 2" xfId="13186"/>
    <cellStyle name="Date Feeder Field 2 2 10" xfId="13187"/>
    <cellStyle name="Date Feeder Field 2 2 10 2" xfId="41514"/>
    <cellStyle name="Date Feeder Field 2 2 11" xfId="13188"/>
    <cellStyle name="Date Feeder Field 2 2 11 2" xfId="41515"/>
    <cellStyle name="Date Feeder Field 2 2 12" xfId="13189"/>
    <cellStyle name="Date Feeder Field 2 2 12 2" xfId="41516"/>
    <cellStyle name="Date Feeder Field 2 2 13" xfId="13190"/>
    <cellStyle name="Date Feeder Field 2 2 13 2" xfId="41517"/>
    <cellStyle name="Date Feeder Field 2 2 14" xfId="13191"/>
    <cellStyle name="Date Feeder Field 2 2 14 2" xfId="41518"/>
    <cellStyle name="Date Feeder Field 2 2 15" xfId="41513"/>
    <cellStyle name="Date Feeder Field 2 2 2" xfId="13192"/>
    <cellStyle name="Date Feeder Field 2 2 2 10" xfId="13193"/>
    <cellStyle name="Date Feeder Field 2 2 2 10 2" xfId="41520"/>
    <cellStyle name="Date Feeder Field 2 2 2 11" xfId="13194"/>
    <cellStyle name="Date Feeder Field 2 2 2 11 2" xfId="41521"/>
    <cellStyle name="Date Feeder Field 2 2 2 12" xfId="13195"/>
    <cellStyle name="Date Feeder Field 2 2 2 12 2" xfId="41522"/>
    <cellStyle name="Date Feeder Field 2 2 2 13" xfId="41519"/>
    <cellStyle name="Date Feeder Field 2 2 2 2" xfId="13196"/>
    <cellStyle name="Date Feeder Field 2 2 2 2 10" xfId="13197"/>
    <cellStyle name="Date Feeder Field 2 2 2 2 10 2" xfId="41524"/>
    <cellStyle name="Date Feeder Field 2 2 2 2 11" xfId="13198"/>
    <cellStyle name="Date Feeder Field 2 2 2 2 11 2" xfId="41525"/>
    <cellStyle name="Date Feeder Field 2 2 2 2 12" xfId="41523"/>
    <cellStyle name="Date Feeder Field 2 2 2 2 2" xfId="13199"/>
    <cellStyle name="Date Feeder Field 2 2 2 2 2 2" xfId="41526"/>
    <cellStyle name="Date Feeder Field 2 2 2 2 3" xfId="13200"/>
    <cellStyle name="Date Feeder Field 2 2 2 2 3 2" xfId="41527"/>
    <cellStyle name="Date Feeder Field 2 2 2 2 4" xfId="13201"/>
    <cellStyle name="Date Feeder Field 2 2 2 2 4 2" xfId="41528"/>
    <cellStyle name="Date Feeder Field 2 2 2 2 5" xfId="13202"/>
    <cellStyle name="Date Feeder Field 2 2 2 2 5 2" xfId="41529"/>
    <cellStyle name="Date Feeder Field 2 2 2 2 6" xfId="13203"/>
    <cellStyle name="Date Feeder Field 2 2 2 2 6 2" xfId="41530"/>
    <cellStyle name="Date Feeder Field 2 2 2 2 7" xfId="13204"/>
    <cellStyle name="Date Feeder Field 2 2 2 2 7 2" xfId="41531"/>
    <cellStyle name="Date Feeder Field 2 2 2 2 8" xfId="13205"/>
    <cellStyle name="Date Feeder Field 2 2 2 2 8 2" xfId="41532"/>
    <cellStyle name="Date Feeder Field 2 2 2 2 9" xfId="13206"/>
    <cellStyle name="Date Feeder Field 2 2 2 2 9 2" xfId="41533"/>
    <cellStyle name="Date Feeder Field 2 2 2 3" xfId="13207"/>
    <cellStyle name="Date Feeder Field 2 2 2 3 10" xfId="13208"/>
    <cellStyle name="Date Feeder Field 2 2 2 3 10 2" xfId="41535"/>
    <cellStyle name="Date Feeder Field 2 2 2 3 11" xfId="13209"/>
    <cellStyle name="Date Feeder Field 2 2 2 3 11 2" xfId="41536"/>
    <cellStyle name="Date Feeder Field 2 2 2 3 12" xfId="41534"/>
    <cellStyle name="Date Feeder Field 2 2 2 3 2" xfId="13210"/>
    <cellStyle name="Date Feeder Field 2 2 2 3 2 2" xfId="41537"/>
    <cellStyle name="Date Feeder Field 2 2 2 3 3" xfId="13211"/>
    <cellStyle name="Date Feeder Field 2 2 2 3 3 2" xfId="41538"/>
    <cellStyle name="Date Feeder Field 2 2 2 3 4" xfId="13212"/>
    <cellStyle name="Date Feeder Field 2 2 2 3 4 2" xfId="41539"/>
    <cellStyle name="Date Feeder Field 2 2 2 3 5" xfId="13213"/>
    <cellStyle name="Date Feeder Field 2 2 2 3 5 2" xfId="41540"/>
    <cellStyle name="Date Feeder Field 2 2 2 3 6" xfId="13214"/>
    <cellStyle name="Date Feeder Field 2 2 2 3 6 2" xfId="41541"/>
    <cellStyle name="Date Feeder Field 2 2 2 3 7" xfId="13215"/>
    <cellStyle name="Date Feeder Field 2 2 2 3 7 2" xfId="41542"/>
    <cellStyle name="Date Feeder Field 2 2 2 3 8" xfId="13216"/>
    <cellStyle name="Date Feeder Field 2 2 2 3 8 2" xfId="41543"/>
    <cellStyle name="Date Feeder Field 2 2 2 3 9" xfId="13217"/>
    <cellStyle name="Date Feeder Field 2 2 2 3 9 2" xfId="41544"/>
    <cellStyle name="Date Feeder Field 2 2 2 4" xfId="13218"/>
    <cellStyle name="Date Feeder Field 2 2 2 4 2" xfId="41545"/>
    <cellStyle name="Date Feeder Field 2 2 2 5" xfId="13219"/>
    <cellStyle name="Date Feeder Field 2 2 2 5 2" xfId="41546"/>
    <cellStyle name="Date Feeder Field 2 2 2 6" xfId="13220"/>
    <cellStyle name="Date Feeder Field 2 2 2 6 2" xfId="41547"/>
    <cellStyle name="Date Feeder Field 2 2 2 7" xfId="13221"/>
    <cellStyle name="Date Feeder Field 2 2 2 7 2" xfId="41548"/>
    <cellStyle name="Date Feeder Field 2 2 2 8" xfId="13222"/>
    <cellStyle name="Date Feeder Field 2 2 2 8 2" xfId="41549"/>
    <cellStyle name="Date Feeder Field 2 2 2 9" xfId="13223"/>
    <cellStyle name="Date Feeder Field 2 2 2 9 2" xfId="41550"/>
    <cellStyle name="Date Feeder Field 2 2 3" xfId="13224"/>
    <cellStyle name="Date Feeder Field 2 2 3 10" xfId="13225"/>
    <cellStyle name="Date Feeder Field 2 2 3 10 2" xfId="41552"/>
    <cellStyle name="Date Feeder Field 2 2 3 11" xfId="13226"/>
    <cellStyle name="Date Feeder Field 2 2 3 11 2" xfId="41553"/>
    <cellStyle name="Date Feeder Field 2 2 3 12" xfId="13227"/>
    <cellStyle name="Date Feeder Field 2 2 3 12 2" xfId="41554"/>
    <cellStyle name="Date Feeder Field 2 2 3 13" xfId="41551"/>
    <cellStyle name="Date Feeder Field 2 2 3 2" xfId="13228"/>
    <cellStyle name="Date Feeder Field 2 2 3 2 10" xfId="13229"/>
    <cellStyle name="Date Feeder Field 2 2 3 2 10 2" xfId="41556"/>
    <cellStyle name="Date Feeder Field 2 2 3 2 11" xfId="13230"/>
    <cellStyle name="Date Feeder Field 2 2 3 2 11 2" xfId="41557"/>
    <cellStyle name="Date Feeder Field 2 2 3 2 12" xfId="41555"/>
    <cellStyle name="Date Feeder Field 2 2 3 2 2" xfId="13231"/>
    <cellStyle name="Date Feeder Field 2 2 3 2 2 2" xfId="41558"/>
    <cellStyle name="Date Feeder Field 2 2 3 2 3" xfId="13232"/>
    <cellStyle name="Date Feeder Field 2 2 3 2 3 2" xfId="41559"/>
    <cellStyle name="Date Feeder Field 2 2 3 2 4" xfId="13233"/>
    <cellStyle name="Date Feeder Field 2 2 3 2 4 2" xfId="41560"/>
    <cellStyle name="Date Feeder Field 2 2 3 2 5" xfId="13234"/>
    <cellStyle name="Date Feeder Field 2 2 3 2 5 2" xfId="41561"/>
    <cellStyle name="Date Feeder Field 2 2 3 2 6" xfId="13235"/>
    <cellStyle name="Date Feeder Field 2 2 3 2 6 2" xfId="41562"/>
    <cellStyle name="Date Feeder Field 2 2 3 2 7" xfId="13236"/>
    <cellStyle name="Date Feeder Field 2 2 3 2 7 2" xfId="41563"/>
    <cellStyle name="Date Feeder Field 2 2 3 2 8" xfId="13237"/>
    <cellStyle name="Date Feeder Field 2 2 3 2 8 2" xfId="41564"/>
    <cellStyle name="Date Feeder Field 2 2 3 2 9" xfId="13238"/>
    <cellStyle name="Date Feeder Field 2 2 3 2 9 2" xfId="41565"/>
    <cellStyle name="Date Feeder Field 2 2 3 3" xfId="13239"/>
    <cellStyle name="Date Feeder Field 2 2 3 3 10" xfId="13240"/>
    <cellStyle name="Date Feeder Field 2 2 3 3 10 2" xfId="41567"/>
    <cellStyle name="Date Feeder Field 2 2 3 3 11" xfId="13241"/>
    <cellStyle name="Date Feeder Field 2 2 3 3 11 2" xfId="41568"/>
    <cellStyle name="Date Feeder Field 2 2 3 3 12" xfId="41566"/>
    <cellStyle name="Date Feeder Field 2 2 3 3 2" xfId="13242"/>
    <cellStyle name="Date Feeder Field 2 2 3 3 2 2" xfId="41569"/>
    <cellStyle name="Date Feeder Field 2 2 3 3 3" xfId="13243"/>
    <cellStyle name="Date Feeder Field 2 2 3 3 3 2" xfId="41570"/>
    <cellStyle name="Date Feeder Field 2 2 3 3 4" xfId="13244"/>
    <cellStyle name="Date Feeder Field 2 2 3 3 4 2" xfId="41571"/>
    <cellStyle name="Date Feeder Field 2 2 3 3 5" xfId="13245"/>
    <cellStyle name="Date Feeder Field 2 2 3 3 5 2" xfId="41572"/>
    <cellStyle name="Date Feeder Field 2 2 3 3 6" xfId="13246"/>
    <cellStyle name="Date Feeder Field 2 2 3 3 6 2" xfId="41573"/>
    <cellStyle name="Date Feeder Field 2 2 3 3 7" xfId="13247"/>
    <cellStyle name="Date Feeder Field 2 2 3 3 7 2" xfId="41574"/>
    <cellStyle name="Date Feeder Field 2 2 3 3 8" xfId="13248"/>
    <cellStyle name="Date Feeder Field 2 2 3 3 8 2" xfId="41575"/>
    <cellStyle name="Date Feeder Field 2 2 3 3 9" xfId="13249"/>
    <cellStyle name="Date Feeder Field 2 2 3 3 9 2" xfId="41576"/>
    <cellStyle name="Date Feeder Field 2 2 3 4" xfId="13250"/>
    <cellStyle name="Date Feeder Field 2 2 3 4 2" xfId="41577"/>
    <cellStyle name="Date Feeder Field 2 2 3 5" xfId="13251"/>
    <cellStyle name="Date Feeder Field 2 2 3 5 2" xfId="41578"/>
    <cellStyle name="Date Feeder Field 2 2 3 6" xfId="13252"/>
    <cellStyle name="Date Feeder Field 2 2 3 6 2" xfId="41579"/>
    <cellStyle name="Date Feeder Field 2 2 3 7" xfId="13253"/>
    <cellStyle name="Date Feeder Field 2 2 3 7 2" xfId="41580"/>
    <cellStyle name="Date Feeder Field 2 2 3 8" xfId="13254"/>
    <cellStyle name="Date Feeder Field 2 2 3 8 2" xfId="41581"/>
    <cellStyle name="Date Feeder Field 2 2 3 9" xfId="13255"/>
    <cellStyle name="Date Feeder Field 2 2 3 9 2" xfId="41582"/>
    <cellStyle name="Date Feeder Field 2 2 4" xfId="13256"/>
    <cellStyle name="Date Feeder Field 2 2 4 10" xfId="13257"/>
    <cellStyle name="Date Feeder Field 2 2 4 10 2" xfId="41584"/>
    <cellStyle name="Date Feeder Field 2 2 4 11" xfId="13258"/>
    <cellStyle name="Date Feeder Field 2 2 4 11 2" xfId="41585"/>
    <cellStyle name="Date Feeder Field 2 2 4 12" xfId="41583"/>
    <cellStyle name="Date Feeder Field 2 2 4 2" xfId="13259"/>
    <cellStyle name="Date Feeder Field 2 2 4 2 2" xfId="41586"/>
    <cellStyle name="Date Feeder Field 2 2 4 3" xfId="13260"/>
    <cellStyle name="Date Feeder Field 2 2 4 3 2" xfId="41587"/>
    <cellStyle name="Date Feeder Field 2 2 4 4" xfId="13261"/>
    <cellStyle name="Date Feeder Field 2 2 4 4 2" xfId="41588"/>
    <cellStyle name="Date Feeder Field 2 2 4 5" xfId="13262"/>
    <cellStyle name="Date Feeder Field 2 2 4 5 2" xfId="41589"/>
    <cellStyle name="Date Feeder Field 2 2 4 6" xfId="13263"/>
    <cellStyle name="Date Feeder Field 2 2 4 6 2" xfId="41590"/>
    <cellStyle name="Date Feeder Field 2 2 4 7" xfId="13264"/>
    <cellStyle name="Date Feeder Field 2 2 4 7 2" xfId="41591"/>
    <cellStyle name="Date Feeder Field 2 2 4 8" xfId="13265"/>
    <cellStyle name="Date Feeder Field 2 2 4 8 2" xfId="41592"/>
    <cellStyle name="Date Feeder Field 2 2 4 9" xfId="13266"/>
    <cellStyle name="Date Feeder Field 2 2 4 9 2" xfId="41593"/>
    <cellStyle name="Date Feeder Field 2 2 5" xfId="13267"/>
    <cellStyle name="Date Feeder Field 2 2 5 10" xfId="13268"/>
    <cellStyle name="Date Feeder Field 2 2 5 10 2" xfId="41595"/>
    <cellStyle name="Date Feeder Field 2 2 5 11" xfId="13269"/>
    <cellStyle name="Date Feeder Field 2 2 5 11 2" xfId="41596"/>
    <cellStyle name="Date Feeder Field 2 2 5 12" xfId="41594"/>
    <cellStyle name="Date Feeder Field 2 2 5 2" xfId="13270"/>
    <cellStyle name="Date Feeder Field 2 2 5 2 2" xfId="41597"/>
    <cellStyle name="Date Feeder Field 2 2 5 3" xfId="13271"/>
    <cellStyle name="Date Feeder Field 2 2 5 3 2" xfId="41598"/>
    <cellStyle name="Date Feeder Field 2 2 5 4" xfId="13272"/>
    <cellStyle name="Date Feeder Field 2 2 5 4 2" xfId="41599"/>
    <cellStyle name="Date Feeder Field 2 2 5 5" xfId="13273"/>
    <cellStyle name="Date Feeder Field 2 2 5 5 2" xfId="41600"/>
    <cellStyle name="Date Feeder Field 2 2 5 6" xfId="13274"/>
    <cellStyle name="Date Feeder Field 2 2 5 6 2" xfId="41601"/>
    <cellStyle name="Date Feeder Field 2 2 5 7" xfId="13275"/>
    <cellStyle name="Date Feeder Field 2 2 5 7 2" xfId="41602"/>
    <cellStyle name="Date Feeder Field 2 2 5 8" xfId="13276"/>
    <cellStyle name="Date Feeder Field 2 2 5 8 2" xfId="41603"/>
    <cellStyle name="Date Feeder Field 2 2 5 9" xfId="13277"/>
    <cellStyle name="Date Feeder Field 2 2 5 9 2" xfId="41604"/>
    <cellStyle name="Date Feeder Field 2 2 6" xfId="13278"/>
    <cellStyle name="Date Feeder Field 2 2 6 2" xfId="41605"/>
    <cellStyle name="Date Feeder Field 2 2 7" xfId="13279"/>
    <cellStyle name="Date Feeder Field 2 2 7 2" xfId="41606"/>
    <cellStyle name="Date Feeder Field 2 2 8" xfId="13280"/>
    <cellStyle name="Date Feeder Field 2 2 8 2" xfId="41607"/>
    <cellStyle name="Date Feeder Field 2 2 9" xfId="13281"/>
    <cellStyle name="Date Feeder Field 2 2 9 2" xfId="41608"/>
    <cellStyle name="Date Feeder Field 2 3" xfId="13282"/>
    <cellStyle name="Date Feeder Field 2 3 10" xfId="13283"/>
    <cellStyle name="Date Feeder Field 2 3 10 2" xfId="41610"/>
    <cellStyle name="Date Feeder Field 2 3 11" xfId="13284"/>
    <cellStyle name="Date Feeder Field 2 3 11 2" xfId="41611"/>
    <cellStyle name="Date Feeder Field 2 3 12" xfId="13285"/>
    <cellStyle name="Date Feeder Field 2 3 12 2" xfId="41612"/>
    <cellStyle name="Date Feeder Field 2 3 13" xfId="13286"/>
    <cellStyle name="Date Feeder Field 2 3 13 2" xfId="41613"/>
    <cellStyle name="Date Feeder Field 2 3 14" xfId="13287"/>
    <cellStyle name="Date Feeder Field 2 3 14 2" xfId="41614"/>
    <cellStyle name="Date Feeder Field 2 3 15" xfId="41609"/>
    <cellStyle name="Date Feeder Field 2 3 2" xfId="13288"/>
    <cellStyle name="Date Feeder Field 2 3 2 10" xfId="13289"/>
    <cellStyle name="Date Feeder Field 2 3 2 10 2" xfId="41616"/>
    <cellStyle name="Date Feeder Field 2 3 2 11" xfId="13290"/>
    <cellStyle name="Date Feeder Field 2 3 2 11 2" xfId="41617"/>
    <cellStyle name="Date Feeder Field 2 3 2 12" xfId="13291"/>
    <cellStyle name="Date Feeder Field 2 3 2 12 2" xfId="41618"/>
    <cellStyle name="Date Feeder Field 2 3 2 13" xfId="41615"/>
    <cellStyle name="Date Feeder Field 2 3 2 2" xfId="13292"/>
    <cellStyle name="Date Feeder Field 2 3 2 2 10" xfId="13293"/>
    <cellStyle name="Date Feeder Field 2 3 2 2 10 2" xfId="41620"/>
    <cellStyle name="Date Feeder Field 2 3 2 2 11" xfId="13294"/>
    <cellStyle name="Date Feeder Field 2 3 2 2 11 2" xfId="41621"/>
    <cellStyle name="Date Feeder Field 2 3 2 2 12" xfId="41619"/>
    <cellStyle name="Date Feeder Field 2 3 2 2 2" xfId="13295"/>
    <cellStyle name="Date Feeder Field 2 3 2 2 2 2" xfId="41622"/>
    <cellStyle name="Date Feeder Field 2 3 2 2 3" xfId="13296"/>
    <cellStyle name="Date Feeder Field 2 3 2 2 3 2" xfId="41623"/>
    <cellStyle name="Date Feeder Field 2 3 2 2 4" xfId="13297"/>
    <cellStyle name="Date Feeder Field 2 3 2 2 4 2" xfId="41624"/>
    <cellStyle name="Date Feeder Field 2 3 2 2 5" xfId="13298"/>
    <cellStyle name="Date Feeder Field 2 3 2 2 5 2" xfId="41625"/>
    <cellStyle name="Date Feeder Field 2 3 2 2 6" xfId="13299"/>
    <cellStyle name="Date Feeder Field 2 3 2 2 6 2" xfId="41626"/>
    <cellStyle name="Date Feeder Field 2 3 2 2 7" xfId="13300"/>
    <cellStyle name="Date Feeder Field 2 3 2 2 7 2" xfId="41627"/>
    <cellStyle name="Date Feeder Field 2 3 2 2 8" xfId="13301"/>
    <cellStyle name="Date Feeder Field 2 3 2 2 8 2" xfId="41628"/>
    <cellStyle name="Date Feeder Field 2 3 2 2 9" xfId="13302"/>
    <cellStyle name="Date Feeder Field 2 3 2 2 9 2" xfId="41629"/>
    <cellStyle name="Date Feeder Field 2 3 2 3" xfId="13303"/>
    <cellStyle name="Date Feeder Field 2 3 2 3 10" xfId="13304"/>
    <cellStyle name="Date Feeder Field 2 3 2 3 10 2" xfId="41631"/>
    <cellStyle name="Date Feeder Field 2 3 2 3 11" xfId="13305"/>
    <cellStyle name="Date Feeder Field 2 3 2 3 11 2" xfId="41632"/>
    <cellStyle name="Date Feeder Field 2 3 2 3 12" xfId="41630"/>
    <cellStyle name="Date Feeder Field 2 3 2 3 2" xfId="13306"/>
    <cellStyle name="Date Feeder Field 2 3 2 3 2 2" xfId="41633"/>
    <cellStyle name="Date Feeder Field 2 3 2 3 3" xfId="13307"/>
    <cellStyle name="Date Feeder Field 2 3 2 3 3 2" xfId="41634"/>
    <cellStyle name="Date Feeder Field 2 3 2 3 4" xfId="13308"/>
    <cellStyle name="Date Feeder Field 2 3 2 3 4 2" xfId="41635"/>
    <cellStyle name="Date Feeder Field 2 3 2 3 5" xfId="13309"/>
    <cellStyle name="Date Feeder Field 2 3 2 3 5 2" xfId="41636"/>
    <cellStyle name="Date Feeder Field 2 3 2 3 6" xfId="13310"/>
    <cellStyle name="Date Feeder Field 2 3 2 3 6 2" xfId="41637"/>
    <cellStyle name="Date Feeder Field 2 3 2 3 7" xfId="13311"/>
    <cellStyle name="Date Feeder Field 2 3 2 3 7 2" xfId="41638"/>
    <cellStyle name="Date Feeder Field 2 3 2 3 8" xfId="13312"/>
    <cellStyle name="Date Feeder Field 2 3 2 3 8 2" xfId="41639"/>
    <cellStyle name="Date Feeder Field 2 3 2 3 9" xfId="13313"/>
    <cellStyle name="Date Feeder Field 2 3 2 3 9 2" xfId="41640"/>
    <cellStyle name="Date Feeder Field 2 3 2 4" xfId="13314"/>
    <cellStyle name="Date Feeder Field 2 3 2 4 2" xfId="41641"/>
    <cellStyle name="Date Feeder Field 2 3 2 5" xfId="13315"/>
    <cellStyle name="Date Feeder Field 2 3 2 5 2" xfId="41642"/>
    <cellStyle name="Date Feeder Field 2 3 2 6" xfId="13316"/>
    <cellStyle name="Date Feeder Field 2 3 2 6 2" xfId="41643"/>
    <cellStyle name="Date Feeder Field 2 3 2 7" xfId="13317"/>
    <cellStyle name="Date Feeder Field 2 3 2 7 2" xfId="41644"/>
    <cellStyle name="Date Feeder Field 2 3 2 8" xfId="13318"/>
    <cellStyle name="Date Feeder Field 2 3 2 8 2" xfId="41645"/>
    <cellStyle name="Date Feeder Field 2 3 2 9" xfId="13319"/>
    <cellStyle name="Date Feeder Field 2 3 2 9 2" xfId="41646"/>
    <cellStyle name="Date Feeder Field 2 3 3" xfId="13320"/>
    <cellStyle name="Date Feeder Field 2 3 3 10" xfId="13321"/>
    <cellStyle name="Date Feeder Field 2 3 3 10 2" xfId="41648"/>
    <cellStyle name="Date Feeder Field 2 3 3 11" xfId="13322"/>
    <cellStyle name="Date Feeder Field 2 3 3 11 2" xfId="41649"/>
    <cellStyle name="Date Feeder Field 2 3 3 12" xfId="13323"/>
    <cellStyle name="Date Feeder Field 2 3 3 12 2" xfId="41650"/>
    <cellStyle name="Date Feeder Field 2 3 3 13" xfId="41647"/>
    <cellStyle name="Date Feeder Field 2 3 3 2" xfId="13324"/>
    <cellStyle name="Date Feeder Field 2 3 3 2 10" xfId="13325"/>
    <cellStyle name="Date Feeder Field 2 3 3 2 10 2" xfId="41652"/>
    <cellStyle name="Date Feeder Field 2 3 3 2 11" xfId="13326"/>
    <cellStyle name="Date Feeder Field 2 3 3 2 11 2" xfId="41653"/>
    <cellStyle name="Date Feeder Field 2 3 3 2 12" xfId="41651"/>
    <cellStyle name="Date Feeder Field 2 3 3 2 2" xfId="13327"/>
    <cellStyle name="Date Feeder Field 2 3 3 2 2 2" xfId="41654"/>
    <cellStyle name="Date Feeder Field 2 3 3 2 3" xfId="13328"/>
    <cellStyle name="Date Feeder Field 2 3 3 2 3 2" xfId="41655"/>
    <cellStyle name="Date Feeder Field 2 3 3 2 4" xfId="13329"/>
    <cellStyle name="Date Feeder Field 2 3 3 2 4 2" xfId="41656"/>
    <cellStyle name="Date Feeder Field 2 3 3 2 5" xfId="13330"/>
    <cellStyle name="Date Feeder Field 2 3 3 2 5 2" xfId="41657"/>
    <cellStyle name="Date Feeder Field 2 3 3 2 6" xfId="13331"/>
    <cellStyle name="Date Feeder Field 2 3 3 2 6 2" xfId="41658"/>
    <cellStyle name="Date Feeder Field 2 3 3 2 7" xfId="13332"/>
    <cellStyle name="Date Feeder Field 2 3 3 2 7 2" xfId="41659"/>
    <cellStyle name="Date Feeder Field 2 3 3 2 8" xfId="13333"/>
    <cellStyle name="Date Feeder Field 2 3 3 2 8 2" xfId="41660"/>
    <cellStyle name="Date Feeder Field 2 3 3 2 9" xfId="13334"/>
    <cellStyle name="Date Feeder Field 2 3 3 2 9 2" xfId="41661"/>
    <cellStyle name="Date Feeder Field 2 3 3 3" xfId="13335"/>
    <cellStyle name="Date Feeder Field 2 3 3 3 10" xfId="13336"/>
    <cellStyle name="Date Feeder Field 2 3 3 3 10 2" xfId="41663"/>
    <cellStyle name="Date Feeder Field 2 3 3 3 11" xfId="13337"/>
    <cellStyle name="Date Feeder Field 2 3 3 3 11 2" xfId="41664"/>
    <cellStyle name="Date Feeder Field 2 3 3 3 12" xfId="41662"/>
    <cellStyle name="Date Feeder Field 2 3 3 3 2" xfId="13338"/>
    <cellStyle name="Date Feeder Field 2 3 3 3 2 2" xfId="41665"/>
    <cellStyle name="Date Feeder Field 2 3 3 3 3" xfId="13339"/>
    <cellStyle name="Date Feeder Field 2 3 3 3 3 2" xfId="41666"/>
    <cellStyle name="Date Feeder Field 2 3 3 3 4" xfId="13340"/>
    <cellStyle name="Date Feeder Field 2 3 3 3 4 2" xfId="41667"/>
    <cellStyle name="Date Feeder Field 2 3 3 3 5" xfId="13341"/>
    <cellStyle name="Date Feeder Field 2 3 3 3 5 2" xfId="41668"/>
    <cellStyle name="Date Feeder Field 2 3 3 3 6" xfId="13342"/>
    <cellStyle name="Date Feeder Field 2 3 3 3 6 2" xfId="41669"/>
    <cellStyle name="Date Feeder Field 2 3 3 3 7" xfId="13343"/>
    <cellStyle name="Date Feeder Field 2 3 3 3 7 2" xfId="41670"/>
    <cellStyle name="Date Feeder Field 2 3 3 3 8" xfId="13344"/>
    <cellStyle name="Date Feeder Field 2 3 3 3 8 2" xfId="41671"/>
    <cellStyle name="Date Feeder Field 2 3 3 3 9" xfId="13345"/>
    <cellStyle name="Date Feeder Field 2 3 3 3 9 2" xfId="41672"/>
    <cellStyle name="Date Feeder Field 2 3 3 4" xfId="13346"/>
    <cellStyle name="Date Feeder Field 2 3 3 4 2" xfId="41673"/>
    <cellStyle name="Date Feeder Field 2 3 3 5" xfId="13347"/>
    <cellStyle name="Date Feeder Field 2 3 3 5 2" xfId="41674"/>
    <cellStyle name="Date Feeder Field 2 3 3 6" xfId="13348"/>
    <cellStyle name="Date Feeder Field 2 3 3 6 2" xfId="41675"/>
    <cellStyle name="Date Feeder Field 2 3 3 7" xfId="13349"/>
    <cellStyle name="Date Feeder Field 2 3 3 7 2" xfId="41676"/>
    <cellStyle name="Date Feeder Field 2 3 3 8" xfId="13350"/>
    <cellStyle name="Date Feeder Field 2 3 3 8 2" xfId="41677"/>
    <cellStyle name="Date Feeder Field 2 3 3 9" xfId="13351"/>
    <cellStyle name="Date Feeder Field 2 3 3 9 2" xfId="41678"/>
    <cellStyle name="Date Feeder Field 2 3 4" xfId="13352"/>
    <cellStyle name="Date Feeder Field 2 3 4 10" xfId="13353"/>
    <cellStyle name="Date Feeder Field 2 3 4 10 2" xfId="41680"/>
    <cellStyle name="Date Feeder Field 2 3 4 11" xfId="13354"/>
    <cellStyle name="Date Feeder Field 2 3 4 11 2" xfId="41681"/>
    <cellStyle name="Date Feeder Field 2 3 4 12" xfId="41679"/>
    <cellStyle name="Date Feeder Field 2 3 4 2" xfId="13355"/>
    <cellStyle name="Date Feeder Field 2 3 4 2 2" xfId="41682"/>
    <cellStyle name="Date Feeder Field 2 3 4 3" xfId="13356"/>
    <cellStyle name="Date Feeder Field 2 3 4 3 2" xfId="41683"/>
    <cellStyle name="Date Feeder Field 2 3 4 4" xfId="13357"/>
    <cellStyle name="Date Feeder Field 2 3 4 4 2" xfId="41684"/>
    <cellStyle name="Date Feeder Field 2 3 4 5" xfId="13358"/>
    <cellStyle name="Date Feeder Field 2 3 4 5 2" xfId="41685"/>
    <cellStyle name="Date Feeder Field 2 3 4 6" xfId="13359"/>
    <cellStyle name="Date Feeder Field 2 3 4 6 2" xfId="41686"/>
    <cellStyle name="Date Feeder Field 2 3 4 7" xfId="13360"/>
    <cellStyle name="Date Feeder Field 2 3 4 7 2" xfId="41687"/>
    <cellStyle name="Date Feeder Field 2 3 4 8" xfId="13361"/>
    <cellStyle name="Date Feeder Field 2 3 4 8 2" xfId="41688"/>
    <cellStyle name="Date Feeder Field 2 3 4 9" xfId="13362"/>
    <cellStyle name="Date Feeder Field 2 3 4 9 2" xfId="41689"/>
    <cellStyle name="Date Feeder Field 2 3 5" xfId="13363"/>
    <cellStyle name="Date Feeder Field 2 3 5 10" xfId="13364"/>
    <cellStyle name="Date Feeder Field 2 3 5 10 2" xfId="41691"/>
    <cellStyle name="Date Feeder Field 2 3 5 11" xfId="13365"/>
    <cellStyle name="Date Feeder Field 2 3 5 11 2" xfId="41692"/>
    <cellStyle name="Date Feeder Field 2 3 5 12" xfId="41690"/>
    <cellStyle name="Date Feeder Field 2 3 5 2" xfId="13366"/>
    <cellStyle name="Date Feeder Field 2 3 5 2 2" xfId="41693"/>
    <cellStyle name="Date Feeder Field 2 3 5 3" xfId="13367"/>
    <cellStyle name="Date Feeder Field 2 3 5 3 2" xfId="41694"/>
    <cellStyle name="Date Feeder Field 2 3 5 4" xfId="13368"/>
    <cellStyle name="Date Feeder Field 2 3 5 4 2" xfId="41695"/>
    <cellStyle name="Date Feeder Field 2 3 5 5" xfId="13369"/>
    <cellStyle name="Date Feeder Field 2 3 5 5 2" xfId="41696"/>
    <cellStyle name="Date Feeder Field 2 3 5 6" xfId="13370"/>
    <cellStyle name="Date Feeder Field 2 3 5 6 2" xfId="41697"/>
    <cellStyle name="Date Feeder Field 2 3 5 7" xfId="13371"/>
    <cellStyle name="Date Feeder Field 2 3 5 7 2" xfId="41698"/>
    <cellStyle name="Date Feeder Field 2 3 5 8" xfId="13372"/>
    <cellStyle name="Date Feeder Field 2 3 5 8 2" xfId="41699"/>
    <cellStyle name="Date Feeder Field 2 3 5 9" xfId="13373"/>
    <cellStyle name="Date Feeder Field 2 3 5 9 2" xfId="41700"/>
    <cellStyle name="Date Feeder Field 2 3 6" xfId="13374"/>
    <cellStyle name="Date Feeder Field 2 3 6 2" xfId="41701"/>
    <cellStyle name="Date Feeder Field 2 3 7" xfId="13375"/>
    <cellStyle name="Date Feeder Field 2 3 7 2" xfId="41702"/>
    <cellStyle name="Date Feeder Field 2 3 8" xfId="13376"/>
    <cellStyle name="Date Feeder Field 2 3 8 2" xfId="41703"/>
    <cellStyle name="Date Feeder Field 2 3 9" xfId="13377"/>
    <cellStyle name="Date Feeder Field 2 3 9 2" xfId="41704"/>
    <cellStyle name="Date Feeder Field 2 4" xfId="13378"/>
    <cellStyle name="Date Feeder Field 2 4 10" xfId="13379"/>
    <cellStyle name="Date Feeder Field 2 4 10 2" xfId="41706"/>
    <cellStyle name="Date Feeder Field 2 4 11" xfId="13380"/>
    <cellStyle name="Date Feeder Field 2 4 11 2" xfId="41707"/>
    <cellStyle name="Date Feeder Field 2 4 12" xfId="13381"/>
    <cellStyle name="Date Feeder Field 2 4 12 2" xfId="41708"/>
    <cellStyle name="Date Feeder Field 2 4 13" xfId="13382"/>
    <cellStyle name="Date Feeder Field 2 4 13 2" xfId="41709"/>
    <cellStyle name="Date Feeder Field 2 4 14" xfId="13383"/>
    <cellStyle name="Date Feeder Field 2 4 14 2" xfId="41710"/>
    <cellStyle name="Date Feeder Field 2 4 15" xfId="41705"/>
    <cellStyle name="Date Feeder Field 2 4 2" xfId="13384"/>
    <cellStyle name="Date Feeder Field 2 4 2 10" xfId="13385"/>
    <cellStyle name="Date Feeder Field 2 4 2 10 2" xfId="41712"/>
    <cellStyle name="Date Feeder Field 2 4 2 11" xfId="13386"/>
    <cellStyle name="Date Feeder Field 2 4 2 11 2" xfId="41713"/>
    <cellStyle name="Date Feeder Field 2 4 2 12" xfId="13387"/>
    <cellStyle name="Date Feeder Field 2 4 2 12 2" xfId="41714"/>
    <cellStyle name="Date Feeder Field 2 4 2 13" xfId="41711"/>
    <cellStyle name="Date Feeder Field 2 4 2 2" xfId="13388"/>
    <cellStyle name="Date Feeder Field 2 4 2 2 10" xfId="13389"/>
    <cellStyle name="Date Feeder Field 2 4 2 2 10 2" xfId="41716"/>
    <cellStyle name="Date Feeder Field 2 4 2 2 11" xfId="13390"/>
    <cellStyle name="Date Feeder Field 2 4 2 2 11 2" xfId="41717"/>
    <cellStyle name="Date Feeder Field 2 4 2 2 12" xfId="41715"/>
    <cellStyle name="Date Feeder Field 2 4 2 2 2" xfId="13391"/>
    <cellStyle name="Date Feeder Field 2 4 2 2 2 2" xfId="41718"/>
    <cellStyle name="Date Feeder Field 2 4 2 2 3" xfId="13392"/>
    <cellStyle name="Date Feeder Field 2 4 2 2 3 2" xfId="41719"/>
    <cellStyle name="Date Feeder Field 2 4 2 2 4" xfId="13393"/>
    <cellStyle name="Date Feeder Field 2 4 2 2 4 2" xfId="41720"/>
    <cellStyle name="Date Feeder Field 2 4 2 2 5" xfId="13394"/>
    <cellStyle name="Date Feeder Field 2 4 2 2 5 2" xfId="41721"/>
    <cellStyle name="Date Feeder Field 2 4 2 2 6" xfId="13395"/>
    <cellStyle name="Date Feeder Field 2 4 2 2 6 2" xfId="41722"/>
    <cellStyle name="Date Feeder Field 2 4 2 2 7" xfId="13396"/>
    <cellStyle name="Date Feeder Field 2 4 2 2 7 2" xfId="41723"/>
    <cellStyle name="Date Feeder Field 2 4 2 2 8" xfId="13397"/>
    <cellStyle name="Date Feeder Field 2 4 2 2 8 2" xfId="41724"/>
    <cellStyle name="Date Feeder Field 2 4 2 2 9" xfId="13398"/>
    <cellStyle name="Date Feeder Field 2 4 2 2 9 2" xfId="41725"/>
    <cellStyle name="Date Feeder Field 2 4 2 3" xfId="13399"/>
    <cellStyle name="Date Feeder Field 2 4 2 3 10" xfId="13400"/>
    <cellStyle name="Date Feeder Field 2 4 2 3 10 2" xfId="41727"/>
    <cellStyle name="Date Feeder Field 2 4 2 3 11" xfId="13401"/>
    <cellStyle name="Date Feeder Field 2 4 2 3 11 2" xfId="41728"/>
    <cellStyle name="Date Feeder Field 2 4 2 3 12" xfId="41726"/>
    <cellStyle name="Date Feeder Field 2 4 2 3 2" xfId="13402"/>
    <cellStyle name="Date Feeder Field 2 4 2 3 2 2" xfId="41729"/>
    <cellStyle name="Date Feeder Field 2 4 2 3 3" xfId="13403"/>
    <cellStyle name="Date Feeder Field 2 4 2 3 3 2" xfId="41730"/>
    <cellStyle name="Date Feeder Field 2 4 2 3 4" xfId="13404"/>
    <cellStyle name="Date Feeder Field 2 4 2 3 4 2" xfId="41731"/>
    <cellStyle name="Date Feeder Field 2 4 2 3 5" xfId="13405"/>
    <cellStyle name="Date Feeder Field 2 4 2 3 5 2" xfId="41732"/>
    <cellStyle name="Date Feeder Field 2 4 2 3 6" xfId="13406"/>
    <cellStyle name="Date Feeder Field 2 4 2 3 6 2" xfId="41733"/>
    <cellStyle name="Date Feeder Field 2 4 2 3 7" xfId="13407"/>
    <cellStyle name="Date Feeder Field 2 4 2 3 7 2" xfId="41734"/>
    <cellStyle name="Date Feeder Field 2 4 2 3 8" xfId="13408"/>
    <cellStyle name="Date Feeder Field 2 4 2 3 8 2" xfId="41735"/>
    <cellStyle name="Date Feeder Field 2 4 2 3 9" xfId="13409"/>
    <cellStyle name="Date Feeder Field 2 4 2 3 9 2" xfId="41736"/>
    <cellStyle name="Date Feeder Field 2 4 2 4" xfId="13410"/>
    <cellStyle name="Date Feeder Field 2 4 2 4 2" xfId="41737"/>
    <cellStyle name="Date Feeder Field 2 4 2 5" xfId="13411"/>
    <cellStyle name="Date Feeder Field 2 4 2 5 2" xfId="41738"/>
    <cellStyle name="Date Feeder Field 2 4 2 6" xfId="13412"/>
    <cellStyle name="Date Feeder Field 2 4 2 6 2" xfId="41739"/>
    <cellStyle name="Date Feeder Field 2 4 2 7" xfId="13413"/>
    <cellStyle name="Date Feeder Field 2 4 2 7 2" xfId="41740"/>
    <cellStyle name="Date Feeder Field 2 4 2 8" xfId="13414"/>
    <cellStyle name="Date Feeder Field 2 4 2 8 2" xfId="41741"/>
    <cellStyle name="Date Feeder Field 2 4 2 9" xfId="13415"/>
    <cellStyle name="Date Feeder Field 2 4 2 9 2" xfId="41742"/>
    <cellStyle name="Date Feeder Field 2 4 3" xfId="13416"/>
    <cellStyle name="Date Feeder Field 2 4 3 10" xfId="13417"/>
    <cellStyle name="Date Feeder Field 2 4 3 10 2" xfId="41744"/>
    <cellStyle name="Date Feeder Field 2 4 3 11" xfId="13418"/>
    <cellStyle name="Date Feeder Field 2 4 3 11 2" xfId="41745"/>
    <cellStyle name="Date Feeder Field 2 4 3 12" xfId="13419"/>
    <cellStyle name="Date Feeder Field 2 4 3 12 2" xfId="41746"/>
    <cellStyle name="Date Feeder Field 2 4 3 13" xfId="41743"/>
    <cellStyle name="Date Feeder Field 2 4 3 2" xfId="13420"/>
    <cellStyle name="Date Feeder Field 2 4 3 2 10" xfId="13421"/>
    <cellStyle name="Date Feeder Field 2 4 3 2 10 2" xfId="41748"/>
    <cellStyle name="Date Feeder Field 2 4 3 2 11" xfId="13422"/>
    <cellStyle name="Date Feeder Field 2 4 3 2 11 2" xfId="41749"/>
    <cellStyle name="Date Feeder Field 2 4 3 2 12" xfId="41747"/>
    <cellStyle name="Date Feeder Field 2 4 3 2 2" xfId="13423"/>
    <cellStyle name="Date Feeder Field 2 4 3 2 2 2" xfId="41750"/>
    <cellStyle name="Date Feeder Field 2 4 3 2 3" xfId="13424"/>
    <cellStyle name="Date Feeder Field 2 4 3 2 3 2" xfId="41751"/>
    <cellStyle name="Date Feeder Field 2 4 3 2 4" xfId="13425"/>
    <cellStyle name="Date Feeder Field 2 4 3 2 4 2" xfId="41752"/>
    <cellStyle name="Date Feeder Field 2 4 3 2 5" xfId="13426"/>
    <cellStyle name="Date Feeder Field 2 4 3 2 5 2" xfId="41753"/>
    <cellStyle name="Date Feeder Field 2 4 3 2 6" xfId="13427"/>
    <cellStyle name="Date Feeder Field 2 4 3 2 6 2" xfId="41754"/>
    <cellStyle name="Date Feeder Field 2 4 3 2 7" xfId="13428"/>
    <cellStyle name="Date Feeder Field 2 4 3 2 7 2" xfId="41755"/>
    <cellStyle name="Date Feeder Field 2 4 3 2 8" xfId="13429"/>
    <cellStyle name="Date Feeder Field 2 4 3 2 8 2" xfId="41756"/>
    <cellStyle name="Date Feeder Field 2 4 3 2 9" xfId="13430"/>
    <cellStyle name="Date Feeder Field 2 4 3 2 9 2" xfId="41757"/>
    <cellStyle name="Date Feeder Field 2 4 3 3" xfId="13431"/>
    <cellStyle name="Date Feeder Field 2 4 3 3 10" xfId="13432"/>
    <cellStyle name="Date Feeder Field 2 4 3 3 10 2" xfId="41759"/>
    <cellStyle name="Date Feeder Field 2 4 3 3 11" xfId="13433"/>
    <cellStyle name="Date Feeder Field 2 4 3 3 11 2" xfId="41760"/>
    <cellStyle name="Date Feeder Field 2 4 3 3 12" xfId="41758"/>
    <cellStyle name="Date Feeder Field 2 4 3 3 2" xfId="13434"/>
    <cellStyle name="Date Feeder Field 2 4 3 3 2 2" xfId="41761"/>
    <cellStyle name="Date Feeder Field 2 4 3 3 3" xfId="13435"/>
    <cellStyle name="Date Feeder Field 2 4 3 3 3 2" xfId="41762"/>
    <cellStyle name="Date Feeder Field 2 4 3 3 4" xfId="13436"/>
    <cellStyle name="Date Feeder Field 2 4 3 3 4 2" xfId="41763"/>
    <cellStyle name="Date Feeder Field 2 4 3 3 5" xfId="13437"/>
    <cellStyle name="Date Feeder Field 2 4 3 3 5 2" xfId="41764"/>
    <cellStyle name="Date Feeder Field 2 4 3 3 6" xfId="13438"/>
    <cellStyle name="Date Feeder Field 2 4 3 3 6 2" xfId="41765"/>
    <cellStyle name="Date Feeder Field 2 4 3 3 7" xfId="13439"/>
    <cellStyle name="Date Feeder Field 2 4 3 3 7 2" xfId="41766"/>
    <cellStyle name="Date Feeder Field 2 4 3 3 8" xfId="13440"/>
    <cellStyle name="Date Feeder Field 2 4 3 3 8 2" xfId="41767"/>
    <cellStyle name="Date Feeder Field 2 4 3 3 9" xfId="13441"/>
    <cellStyle name="Date Feeder Field 2 4 3 3 9 2" xfId="41768"/>
    <cellStyle name="Date Feeder Field 2 4 3 4" xfId="13442"/>
    <cellStyle name="Date Feeder Field 2 4 3 4 2" xfId="41769"/>
    <cellStyle name="Date Feeder Field 2 4 3 5" xfId="13443"/>
    <cellStyle name="Date Feeder Field 2 4 3 5 2" xfId="41770"/>
    <cellStyle name="Date Feeder Field 2 4 3 6" xfId="13444"/>
    <cellStyle name="Date Feeder Field 2 4 3 6 2" xfId="41771"/>
    <cellStyle name="Date Feeder Field 2 4 3 7" xfId="13445"/>
    <cellStyle name="Date Feeder Field 2 4 3 7 2" xfId="41772"/>
    <cellStyle name="Date Feeder Field 2 4 3 8" xfId="13446"/>
    <cellStyle name="Date Feeder Field 2 4 3 8 2" xfId="41773"/>
    <cellStyle name="Date Feeder Field 2 4 3 9" xfId="13447"/>
    <cellStyle name="Date Feeder Field 2 4 3 9 2" xfId="41774"/>
    <cellStyle name="Date Feeder Field 2 4 4" xfId="13448"/>
    <cellStyle name="Date Feeder Field 2 4 4 10" xfId="13449"/>
    <cellStyle name="Date Feeder Field 2 4 4 10 2" xfId="41776"/>
    <cellStyle name="Date Feeder Field 2 4 4 11" xfId="13450"/>
    <cellStyle name="Date Feeder Field 2 4 4 11 2" xfId="41777"/>
    <cellStyle name="Date Feeder Field 2 4 4 12" xfId="41775"/>
    <cellStyle name="Date Feeder Field 2 4 4 2" xfId="13451"/>
    <cellStyle name="Date Feeder Field 2 4 4 2 2" xfId="41778"/>
    <cellStyle name="Date Feeder Field 2 4 4 3" xfId="13452"/>
    <cellStyle name="Date Feeder Field 2 4 4 3 2" xfId="41779"/>
    <cellStyle name="Date Feeder Field 2 4 4 4" xfId="13453"/>
    <cellStyle name="Date Feeder Field 2 4 4 4 2" xfId="41780"/>
    <cellStyle name="Date Feeder Field 2 4 4 5" xfId="13454"/>
    <cellStyle name="Date Feeder Field 2 4 4 5 2" xfId="41781"/>
    <cellStyle name="Date Feeder Field 2 4 4 6" xfId="13455"/>
    <cellStyle name="Date Feeder Field 2 4 4 6 2" xfId="41782"/>
    <cellStyle name="Date Feeder Field 2 4 4 7" xfId="13456"/>
    <cellStyle name="Date Feeder Field 2 4 4 7 2" xfId="41783"/>
    <cellStyle name="Date Feeder Field 2 4 4 8" xfId="13457"/>
    <cellStyle name="Date Feeder Field 2 4 4 8 2" xfId="41784"/>
    <cellStyle name="Date Feeder Field 2 4 4 9" xfId="13458"/>
    <cellStyle name="Date Feeder Field 2 4 4 9 2" xfId="41785"/>
    <cellStyle name="Date Feeder Field 2 4 5" xfId="13459"/>
    <cellStyle name="Date Feeder Field 2 4 5 10" xfId="13460"/>
    <cellStyle name="Date Feeder Field 2 4 5 10 2" xfId="41787"/>
    <cellStyle name="Date Feeder Field 2 4 5 11" xfId="13461"/>
    <cellStyle name="Date Feeder Field 2 4 5 11 2" xfId="41788"/>
    <cellStyle name="Date Feeder Field 2 4 5 12" xfId="41786"/>
    <cellStyle name="Date Feeder Field 2 4 5 2" xfId="13462"/>
    <cellStyle name="Date Feeder Field 2 4 5 2 2" xfId="41789"/>
    <cellStyle name="Date Feeder Field 2 4 5 3" xfId="13463"/>
    <cellStyle name="Date Feeder Field 2 4 5 3 2" xfId="41790"/>
    <cellStyle name="Date Feeder Field 2 4 5 4" xfId="13464"/>
    <cellStyle name="Date Feeder Field 2 4 5 4 2" xfId="41791"/>
    <cellStyle name="Date Feeder Field 2 4 5 5" xfId="13465"/>
    <cellStyle name="Date Feeder Field 2 4 5 5 2" xfId="41792"/>
    <cellStyle name="Date Feeder Field 2 4 5 6" xfId="13466"/>
    <cellStyle name="Date Feeder Field 2 4 5 6 2" xfId="41793"/>
    <cellStyle name="Date Feeder Field 2 4 5 7" xfId="13467"/>
    <cellStyle name="Date Feeder Field 2 4 5 7 2" xfId="41794"/>
    <cellStyle name="Date Feeder Field 2 4 5 8" xfId="13468"/>
    <cellStyle name="Date Feeder Field 2 4 5 8 2" xfId="41795"/>
    <cellStyle name="Date Feeder Field 2 4 5 9" xfId="13469"/>
    <cellStyle name="Date Feeder Field 2 4 5 9 2" xfId="41796"/>
    <cellStyle name="Date Feeder Field 2 4 6" xfId="13470"/>
    <cellStyle name="Date Feeder Field 2 4 6 2" xfId="41797"/>
    <cellStyle name="Date Feeder Field 2 4 7" xfId="13471"/>
    <cellStyle name="Date Feeder Field 2 4 7 2" xfId="41798"/>
    <cellStyle name="Date Feeder Field 2 4 8" xfId="13472"/>
    <cellStyle name="Date Feeder Field 2 4 8 2" xfId="41799"/>
    <cellStyle name="Date Feeder Field 2 4 9" xfId="13473"/>
    <cellStyle name="Date Feeder Field 2 4 9 2" xfId="41800"/>
    <cellStyle name="Date Feeder Field 2 5" xfId="13474"/>
    <cellStyle name="Date Feeder Field 2 5 10" xfId="13475"/>
    <cellStyle name="Date Feeder Field 2 5 10 2" xfId="41802"/>
    <cellStyle name="Date Feeder Field 2 5 11" xfId="13476"/>
    <cellStyle name="Date Feeder Field 2 5 11 2" xfId="41803"/>
    <cellStyle name="Date Feeder Field 2 5 12" xfId="13477"/>
    <cellStyle name="Date Feeder Field 2 5 12 2" xfId="41804"/>
    <cellStyle name="Date Feeder Field 2 5 13" xfId="41801"/>
    <cellStyle name="Date Feeder Field 2 5 2" xfId="13478"/>
    <cellStyle name="Date Feeder Field 2 5 2 10" xfId="13479"/>
    <cellStyle name="Date Feeder Field 2 5 2 10 2" xfId="41806"/>
    <cellStyle name="Date Feeder Field 2 5 2 11" xfId="13480"/>
    <cellStyle name="Date Feeder Field 2 5 2 11 2" xfId="41807"/>
    <cellStyle name="Date Feeder Field 2 5 2 12" xfId="41805"/>
    <cellStyle name="Date Feeder Field 2 5 2 2" xfId="13481"/>
    <cellStyle name="Date Feeder Field 2 5 2 2 2" xfId="41808"/>
    <cellStyle name="Date Feeder Field 2 5 2 3" xfId="13482"/>
    <cellStyle name="Date Feeder Field 2 5 2 3 2" xfId="41809"/>
    <cellStyle name="Date Feeder Field 2 5 2 4" xfId="13483"/>
    <cellStyle name="Date Feeder Field 2 5 2 4 2" xfId="41810"/>
    <cellStyle name="Date Feeder Field 2 5 2 5" xfId="13484"/>
    <cellStyle name="Date Feeder Field 2 5 2 5 2" xfId="41811"/>
    <cellStyle name="Date Feeder Field 2 5 2 6" xfId="13485"/>
    <cellStyle name="Date Feeder Field 2 5 2 6 2" xfId="41812"/>
    <cellStyle name="Date Feeder Field 2 5 2 7" xfId="13486"/>
    <cellStyle name="Date Feeder Field 2 5 2 7 2" xfId="41813"/>
    <cellStyle name="Date Feeder Field 2 5 2 8" xfId="13487"/>
    <cellStyle name="Date Feeder Field 2 5 2 8 2" xfId="41814"/>
    <cellStyle name="Date Feeder Field 2 5 2 9" xfId="13488"/>
    <cellStyle name="Date Feeder Field 2 5 2 9 2" xfId="41815"/>
    <cellStyle name="Date Feeder Field 2 5 3" xfId="13489"/>
    <cellStyle name="Date Feeder Field 2 5 3 10" xfId="13490"/>
    <cellStyle name="Date Feeder Field 2 5 3 10 2" xfId="41817"/>
    <cellStyle name="Date Feeder Field 2 5 3 11" xfId="13491"/>
    <cellStyle name="Date Feeder Field 2 5 3 11 2" xfId="41818"/>
    <cellStyle name="Date Feeder Field 2 5 3 12" xfId="41816"/>
    <cellStyle name="Date Feeder Field 2 5 3 2" xfId="13492"/>
    <cellStyle name="Date Feeder Field 2 5 3 2 2" xfId="41819"/>
    <cellStyle name="Date Feeder Field 2 5 3 3" xfId="13493"/>
    <cellStyle name="Date Feeder Field 2 5 3 3 2" xfId="41820"/>
    <cellStyle name="Date Feeder Field 2 5 3 4" xfId="13494"/>
    <cellStyle name="Date Feeder Field 2 5 3 4 2" xfId="41821"/>
    <cellStyle name="Date Feeder Field 2 5 3 5" xfId="13495"/>
    <cellStyle name="Date Feeder Field 2 5 3 5 2" xfId="41822"/>
    <cellStyle name="Date Feeder Field 2 5 3 6" xfId="13496"/>
    <cellStyle name="Date Feeder Field 2 5 3 6 2" xfId="41823"/>
    <cellStyle name="Date Feeder Field 2 5 3 7" xfId="13497"/>
    <cellStyle name="Date Feeder Field 2 5 3 7 2" xfId="41824"/>
    <cellStyle name="Date Feeder Field 2 5 3 8" xfId="13498"/>
    <cellStyle name="Date Feeder Field 2 5 3 8 2" xfId="41825"/>
    <cellStyle name="Date Feeder Field 2 5 3 9" xfId="13499"/>
    <cellStyle name="Date Feeder Field 2 5 3 9 2" xfId="41826"/>
    <cellStyle name="Date Feeder Field 2 5 4" xfId="13500"/>
    <cellStyle name="Date Feeder Field 2 5 4 2" xfId="41827"/>
    <cellStyle name="Date Feeder Field 2 5 5" xfId="13501"/>
    <cellStyle name="Date Feeder Field 2 5 5 2" xfId="41828"/>
    <cellStyle name="Date Feeder Field 2 5 6" xfId="13502"/>
    <cellStyle name="Date Feeder Field 2 5 6 2" xfId="41829"/>
    <cellStyle name="Date Feeder Field 2 5 7" xfId="13503"/>
    <cellStyle name="Date Feeder Field 2 5 7 2" xfId="41830"/>
    <cellStyle name="Date Feeder Field 2 5 8" xfId="13504"/>
    <cellStyle name="Date Feeder Field 2 5 8 2" xfId="41831"/>
    <cellStyle name="Date Feeder Field 2 5 9" xfId="13505"/>
    <cellStyle name="Date Feeder Field 2 5 9 2" xfId="41832"/>
    <cellStyle name="Date Feeder Field 2 6" xfId="13506"/>
    <cellStyle name="Date Feeder Field 2 6 10" xfId="13507"/>
    <cellStyle name="Date Feeder Field 2 6 10 2" xfId="41834"/>
    <cellStyle name="Date Feeder Field 2 6 11" xfId="13508"/>
    <cellStyle name="Date Feeder Field 2 6 11 2" xfId="41835"/>
    <cellStyle name="Date Feeder Field 2 6 12" xfId="13509"/>
    <cellStyle name="Date Feeder Field 2 6 12 2" xfId="41836"/>
    <cellStyle name="Date Feeder Field 2 6 13" xfId="41833"/>
    <cellStyle name="Date Feeder Field 2 6 2" xfId="13510"/>
    <cellStyle name="Date Feeder Field 2 6 2 10" xfId="13511"/>
    <cellStyle name="Date Feeder Field 2 6 2 10 2" xfId="41838"/>
    <cellStyle name="Date Feeder Field 2 6 2 11" xfId="13512"/>
    <cellStyle name="Date Feeder Field 2 6 2 11 2" xfId="41839"/>
    <cellStyle name="Date Feeder Field 2 6 2 12" xfId="41837"/>
    <cellStyle name="Date Feeder Field 2 6 2 2" xfId="13513"/>
    <cellStyle name="Date Feeder Field 2 6 2 2 2" xfId="41840"/>
    <cellStyle name="Date Feeder Field 2 6 2 3" xfId="13514"/>
    <cellStyle name="Date Feeder Field 2 6 2 3 2" xfId="41841"/>
    <cellStyle name="Date Feeder Field 2 6 2 4" xfId="13515"/>
    <cellStyle name="Date Feeder Field 2 6 2 4 2" xfId="41842"/>
    <cellStyle name="Date Feeder Field 2 6 2 5" xfId="13516"/>
    <cellStyle name="Date Feeder Field 2 6 2 5 2" xfId="41843"/>
    <cellStyle name="Date Feeder Field 2 6 2 6" xfId="13517"/>
    <cellStyle name="Date Feeder Field 2 6 2 6 2" xfId="41844"/>
    <cellStyle name="Date Feeder Field 2 6 2 7" xfId="13518"/>
    <cellStyle name="Date Feeder Field 2 6 2 7 2" xfId="41845"/>
    <cellStyle name="Date Feeder Field 2 6 2 8" xfId="13519"/>
    <cellStyle name="Date Feeder Field 2 6 2 8 2" xfId="41846"/>
    <cellStyle name="Date Feeder Field 2 6 2 9" xfId="13520"/>
    <cellStyle name="Date Feeder Field 2 6 2 9 2" xfId="41847"/>
    <cellStyle name="Date Feeder Field 2 6 3" xfId="13521"/>
    <cellStyle name="Date Feeder Field 2 6 3 10" xfId="13522"/>
    <cellStyle name="Date Feeder Field 2 6 3 10 2" xfId="41849"/>
    <cellStyle name="Date Feeder Field 2 6 3 11" xfId="13523"/>
    <cellStyle name="Date Feeder Field 2 6 3 11 2" xfId="41850"/>
    <cellStyle name="Date Feeder Field 2 6 3 12" xfId="41848"/>
    <cellStyle name="Date Feeder Field 2 6 3 2" xfId="13524"/>
    <cellStyle name="Date Feeder Field 2 6 3 2 2" xfId="41851"/>
    <cellStyle name="Date Feeder Field 2 6 3 3" xfId="13525"/>
    <cellStyle name="Date Feeder Field 2 6 3 3 2" xfId="41852"/>
    <cellStyle name="Date Feeder Field 2 6 3 4" xfId="13526"/>
    <cellStyle name="Date Feeder Field 2 6 3 4 2" xfId="41853"/>
    <cellStyle name="Date Feeder Field 2 6 3 5" xfId="13527"/>
    <cellStyle name="Date Feeder Field 2 6 3 5 2" xfId="41854"/>
    <cellStyle name="Date Feeder Field 2 6 3 6" xfId="13528"/>
    <cellStyle name="Date Feeder Field 2 6 3 6 2" xfId="41855"/>
    <cellStyle name="Date Feeder Field 2 6 3 7" xfId="13529"/>
    <cellStyle name="Date Feeder Field 2 6 3 7 2" xfId="41856"/>
    <cellStyle name="Date Feeder Field 2 6 3 8" xfId="13530"/>
    <cellStyle name="Date Feeder Field 2 6 3 8 2" xfId="41857"/>
    <cellStyle name="Date Feeder Field 2 6 3 9" xfId="13531"/>
    <cellStyle name="Date Feeder Field 2 6 3 9 2" xfId="41858"/>
    <cellStyle name="Date Feeder Field 2 6 4" xfId="13532"/>
    <cellStyle name="Date Feeder Field 2 6 4 2" xfId="41859"/>
    <cellStyle name="Date Feeder Field 2 6 5" xfId="13533"/>
    <cellStyle name="Date Feeder Field 2 6 5 2" xfId="41860"/>
    <cellStyle name="Date Feeder Field 2 6 6" xfId="13534"/>
    <cellStyle name="Date Feeder Field 2 6 6 2" xfId="41861"/>
    <cellStyle name="Date Feeder Field 2 6 7" xfId="13535"/>
    <cellStyle name="Date Feeder Field 2 6 7 2" xfId="41862"/>
    <cellStyle name="Date Feeder Field 2 6 8" xfId="13536"/>
    <cellStyle name="Date Feeder Field 2 6 8 2" xfId="41863"/>
    <cellStyle name="Date Feeder Field 2 6 9" xfId="13537"/>
    <cellStyle name="Date Feeder Field 2 6 9 2" xfId="41864"/>
    <cellStyle name="Date Feeder Field 2 7" xfId="13538"/>
    <cellStyle name="Date Feeder Field 2 7 10" xfId="13539"/>
    <cellStyle name="Date Feeder Field 2 7 10 2" xfId="41866"/>
    <cellStyle name="Date Feeder Field 2 7 11" xfId="13540"/>
    <cellStyle name="Date Feeder Field 2 7 11 2" xfId="41867"/>
    <cellStyle name="Date Feeder Field 2 7 12" xfId="41865"/>
    <cellStyle name="Date Feeder Field 2 7 2" xfId="13541"/>
    <cellStyle name="Date Feeder Field 2 7 2 2" xfId="41868"/>
    <cellStyle name="Date Feeder Field 2 7 3" xfId="13542"/>
    <cellStyle name="Date Feeder Field 2 7 3 2" xfId="41869"/>
    <cellStyle name="Date Feeder Field 2 7 4" xfId="13543"/>
    <cellStyle name="Date Feeder Field 2 7 4 2" xfId="41870"/>
    <cellStyle name="Date Feeder Field 2 7 5" xfId="13544"/>
    <cellStyle name="Date Feeder Field 2 7 5 2" xfId="41871"/>
    <cellStyle name="Date Feeder Field 2 7 6" xfId="13545"/>
    <cellStyle name="Date Feeder Field 2 7 6 2" xfId="41872"/>
    <cellStyle name="Date Feeder Field 2 7 7" xfId="13546"/>
    <cellStyle name="Date Feeder Field 2 7 7 2" xfId="41873"/>
    <cellStyle name="Date Feeder Field 2 7 8" xfId="13547"/>
    <cellStyle name="Date Feeder Field 2 7 8 2" xfId="41874"/>
    <cellStyle name="Date Feeder Field 2 7 9" xfId="13548"/>
    <cellStyle name="Date Feeder Field 2 7 9 2" xfId="41875"/>
    <cellStyle name="Date Feeder Field 2 8" xfId="13549"/>
    <cellStyle name="Date Feeder Field 2 8 10" xfId="13550"/>
    <cellStyle name="Date Feeder Field 2 8 10 2" xfId="41877"/>
    <cellStyle name="Date Feeder Field 2 8 11" xfId="13551"/>
    <cellStyle name="Date Feeder Field 2 8 11 2" xfId="41878"/>
    <cellStyle name="Date Feeder Field 2 8 12" xfId="41876"/>
    <cellStyle name="Date Feeder Field 2 8 2" xfId="13552"/>
    <cellStyle name="Date Feeder Field 2 8 2 2" xfId="41879"/>
    <cellStyle name="Date Feeder Field 2 8 3" xfId="13553"/>
    <cellStyle name="Date Feeder Field 2 8 3 2" xfId="41880"/>
    <cellStyle name="Date Feeder Field 2 8 4" xfId="13554"/>
    <cellStyle name="Date Feeder Field 2 8 4 2" xfId="41881"/>
    <cellStyle name="Date Feeder Field 2 8 5" xfId="13555"/>
    <cellStyle name="Date Feeder Field 2 8 5 2" xfId="41882"/>
    <cellStyle name="Date Feeder Field 2 8 6" xfId="13556"/>
    <cellStyle name="Date Feeder Field 2 8 6 2" xfId="41883"/>
    <cellStyle name="Date Feeder Field 2 8 7" xfId="13557"/>
    <cellStyle name="Date Feeder Field 2 8 7 2" xfId="41884"/>
    <cellStyle name="Date Feeder Field 2 8 8" xfId="13558"/>
    <cellStyle name="Date Feeder Field 2 8 8 2" xfId="41885"/>
    <cellStyle name="Date Feeder Field 2 8 9" xfId="13559"/>
    <cellStyle name="Date Feeder Field 2 8 9 2" xfId="41886"/>
    <cellStyle name="Date Feeder Field 2 9" xfId="13560"/>
    <cellStyle name="Date Feeder Field 2 9 2" xfId="41887"/>
    <cellStyle name="Date Feeder Field 3" xfId="13561"/>
    <cellStyle name="Date Feeder Field 3 10" xfId="13562"/>
    <cellStyle name="Date Feeder Field 3 10 2" xfId="41889"/>
    <cellStyle name="Date Feeder Field 3 11" xfId="13563"/>
    <cellStyle name="Date Feeder Field 3 11 2" xfId="41890"/>
    <cellStyle name="Date Feeder Field 3 12" xfId="13564"/>
    <cellStyle name="Date Feeder Field 3 12 2" xfId="41891"/>
    <cellStyle name="Date Feeder Field 3 13" xfId="13565"/>
    <cellStyle name="Date Feeder Field 3 13 2" xfId="41892"/>
    <cellStyle name="Date Feeder Field 3 14" xfId="13566"/>
    <cellStyle name="Date Feeder Field 3 14 2" xfId="41893"/>
    <cellStyle name="Date Feeder Field 3 15" xfId="13567"/>
    <cellStyle name="Date Feeder Field 3 15 2" xfId="41894"/>
    <cellStyle name="Date Feeder Field 3 16" xfId="13568"/>
    <cellStyle name="Date Feeder Field 3 16 2" xfId="41895"/>
    <cellStyle name="Date Feeder Field 3 17" xfId="13569"/>
    <cellStyle name="Date Feeder Field 3 17 2" xfId="41896"/>
    <cellStyle name="Date Feeder Field 3 18" xfId="13570"/>
    <cellStyle name="Date Feeder Field 3 18 2" xfId="41897"/>
    <cellStyle name="Date Feeder Field 3 19" xfId="41888"/>
    <cellStyle name="Date Feeder Field 3 2" xfId="13571"/>
    <cellStyle name="Date Feeder Field 3 2 10" xfId="13572"/>
    <cellStyle name="Date Feeder Field 3 2 10 2" xfId="41899"/>
    <cellStyle name="Date Feeder Field 3 2 11" xfId="13573"/>
    <cellStyle name="Date Feeder Field 3 2 11 2" xfId="41900"/>
    <cellStyle name="Date Feeder Field 3 2 12" xfId="13574"/>
    <cellStyle name="Date Feeder Field 3 2 12 2" xfId="41901"/>
    <cellStyle name="Date Feeder Field 3 2 13" xfId="13575"/>
    <cellStyle name="Date Feeder Field 3 2 13 2" xfId="41902"/>
    <cellStyle name="Date Feeder Field 3 2 14" xfId="13576"/>
    <cellStyle name="Date Feeder Field 3 2 14 2" xfId="41903"/>
    <cellStyle name="Date Feeder Field 3 2 15" xfId="41898"/>
    <cellStyle name="Date Feeder Field 3 2 2" xfId="13577"/>
    <cellStyle name="Date Feeder Field 3 2 2 10" xfId="13578"/>
    <cellStyle name="Date Feeder Field 3 2 2 10 2" xfId="41905"/>
    <cellStyle name="Date Feeder Field 3 2 2 11" xfId="13579"/>
    <cellStyle name="Date Feeder Field 3 2 2 11 2" xfId="41906"/>
    <cellStyle name="Date Feeder Field 3 2 2 12" xfId="13580"/>
    <cellStyle name="Date Feeder Field 3 2 2 12 2" xfId="41907"/>
    <cellStyle name="Date Feeder Field 3 2 2 13" xfId="41904"/>
    <cellStyle name="Date Feeder Field 3 2 2 2" xfId="13581"/>
    <cellStyle name="Date Feeder Field 3 2 2 2 10" xfId="13582"/>
    <cellStyle name="Date Feeder Field 3 2 2 2 10 2" xfId="41909"/>
    <cellStyle name="Date Feeder Field 3 2 2 2 11" xfId="13583"/>
    <cellStyle name="Date Feeder Field 3 2 2 2 11 2" xfId="41910"/>
    <cellStyle name="Date Feeder Field 3 2 2 2 12" xfId="41908"/>
    <cellStyle name="Date Feeder Field 3 2 2 2 2" xfId="13584"/>
    <cellStyle name="Date Feeder Field 3 2 2 2 2 2" xfId="41911"/>
    <cellStyle name="Date Feeder Field 3 2 2 2 3" xfId="13585"/>
    <cellStyle name="Date Feeder Field 3 2 2 2 3 2" xfId="41912"/>
    <cellStyle name="Date Feeder Field 3 2 2 2 4" xfId="13586"/>
    <cellStyle name="Date Feeder Field 3 2 2 2 4 2" xfId="41913"/>
    <cellStyle name="Date Feeder Field 3 2 2 2 5" xfId="13587"/>
    <cellStyle name="Date Feeder Field 3 2 2 2 5 2" xfId="41914"/>
    <cellStyle name="Date Feeder Field 3 2 2 2 6" xfId="13588"/>
    <cellStyle name="Date Feeder Field 3 2 2 2 6 2" xfId="41915"/>
    <cellStyle name="Date Feeder Field 3 2 2 2 7" xfId="13589"/>
    <cellStyle name="Date Feeder Field 3 2 2 2 7 2" xfId="41916"/>
    <cellStyle name="Date Feeder Field 3 2 2 2 8" xfId="13590"/>
    <cellStyle name="Date Feeder Field 3 2 2 2 8 2" xfId="41917"/>
    <cellStyle name="Date Feeder Field 3 2 2 2 9" xfId="13591"/>
    <cellStyle name="Date Feeder Field 3 2 2 2 9 2" xfId="41918"/>
    <cellStyle name="Date Feeder Field 3 2 2 3" xfId="13592"/>
    <cellStyle name="Date Feeder Field 3 2 2 3 10" xfId="13593"/>
    <cellStyle name="Date Feeder Field 3 2 2 3 10 2" xfId="41920"/>
    <cellStyle name="Date Feeder Field 3 2 2 3 11" xfId="13594"/>
    <cellStyle name="Date Feeder Field 3 2 2 3 11 2" xfId="41921"/>
    <cellStyle name="Date Feeder Field 3 2 2 3 12" xfId="41919"/>
    <cellStyle name="Date Feeder Field 3 2 2 3 2" xfId="13595"/>
    <cellStyle name="Date Feeder Field 3 2 2 3 2 2" xfId="41922"/>
    <cellStyle name="Date Feeder Field 3 2 2 3 3" xfId="13596"/>
    <cellStyle name="Date Feeder Field 3 2 2 3 3 2" xfId="41923"/>
    <cellStyle name="Date Feeder Field 3 2 2 3 4" xfId="13597"/>
    <cellStyle name="Date Feeder Field 3 2 2 3 4 2" xfId="41924"/>
    <cellStyle name="Date Feeder Field 3 2 2 3 5" xfId="13598"/>
    <cellStyle name="Date Feeder Field 3 2 2 3 5 2" xfId="41925"/>
    <cellStyle name="Date Feeder Field 3 2 2 3 6" xfId="13599"/>
    <cellStyle name="Date Feeder Field 3 2 2 3 6 2" xfId="41926"/>
    <cellStyle name="Date Feeder Field 3 2 2 3 7" xfId="13600"/>
    <cellStyle name="Date Feeder Field 3 2 2 3 7 2" xfId="41927"/>
    <cellStyle name="Date Feeder Field 3 2 2 3 8" xfId="13601"/>
    <cellStyle name="Date Feeder Field 3 2 2 3 8 2" xfId="41928"/>
    <cellStyle name="Date Feeder Field 3 2 2 3 9" xfId="13602"/>
    <cellStyle name="Date Feeder Field 3 2 2 3 9 2" xfId="41929"/>
    <cellStyle name="Date Feeder Field 3 2 2 4" xfId="13603"/>
    <cellStyle name="Date Feeder Field 3 2 2 4 2" xfId="41930"/>
    <cellStyle name="Date Feeder Field 3 2 2 5" xfId="13604"/>
    <cellStyle name="Date Feeder Field 3 2 2 5 2" xfId="41931"/>
    <cellStyle name="Date Feeder Field 3 2 2 6" xfId="13605"/>
    <cellStyle name="Date Feeder Field 3 2 2 6 2" xfId="41932"/>
    <cellStyle name="Date Feeder Field 3 2 2 7" xfId="13606"/>
    <cellStyle name="Date Feeder Field 3 2 2 7 2" xfId="41933"/>
    <cellStyle name="Date Feeder Field 3 2 2 8" xfId="13607"/>
    <cellStyle name="Date Feeder Field 3 2 2 8 2" xfId="41934"/>
    <cellStyle name="Date Feeder Field 3 2 2 9" xfId="13608"/>
    <cellStyle name="Date Feeder Field 3 2 2 9 2" xfId="41935"/>
    <cellStyle name="Date Feeder Field 3 2 3" xfId="13609"/>
    <cellStyle name="Date Feeder Field 3 2 3 10" xfId="13610"/>
    <cellStyle name="Date Feeder Field 3 2 3 10 2" xfId="41937"/>
    <cellStyle name="Date Feeder Field 3 2 3 11" xfId="13611"/>
    <cellStyle name="Date Feeder Field 3 2 3 11 2" xfId="41938"/>
    <cellStyle name="Date Feeder Field 3 2 3 12" xfId="13612"/>
    <cellStyle name="Date Feeder Field 3 2 3 12 2" xfId="41939"/>
    <cellStyle name="Date Feeder Field 3 2 3 13" xfId="41936"/>
    <cellStyle name="Date Feeder Field 3 2 3 2" xfId="13613"/>
    <cellStyle name="Date Feeder Field 3 2 3 2 10" xfId="13614"/>
    <cellStyle name="Date Feeder Field 3 2 3 2 10 2" xfId="41941"/>
    <cellStyle name="Date Feeder Field 3 2 3 2 11" xfId="13615"/>
    <cellStyle name="Date Feeder Field 3 2 3 2 11 2" xfId="41942"/>
    <cellStyle name="Date Feeder Field 3 2 3 2 12" xfId="41940"/>
    <cellStyle name="Date Feeder Field 3 2 3 2 2" xfId="13616"/>
    <cellStyle name="Date Feeder Field 3 2 3 2 2 2" xfId="41943"/>
    <cellStyle name="Date Feeder Field 3 2 3 2 3" xfId="13617"/>
    <cellStyle name="Date Feeder Field 3 2 3 2 3 2" xfId="41944"/>
    <cellStyle name="Date Feeder Field 3 2 3 2 4" xfId="13618"/>
    <cellStyle name="Date Feeder Field 3 2 3 2 4 2" xfId="41945"/>
    <cellStyle name="Date Feeder Field 3 2 3 2 5" xfId="13619"/>
    <cellStyle name="Date Feeder Field 3 2 3 2 5 2" xfId="41946"/>
    <cellStyle name="Date Feeder Field 3 2 3 2 6" xfId="13620"/>
    <cellStyle name="Date Feeder Field 3 2 3 2 6 2" xfId="41947"/>
    <cellStyle name="Date Feeder Field 3 2 3 2 7" xfId="13621"/>
    <cellStyle name="Date Feeder Field 3 2 3 2 7 2" xfId="41948"/>
    <cellStyle name="Date Feeder Field 3 2 3 2 8" xfId="13622"/>
    <cellStyle name="Date Feeder Field 3 2 3 2 8 2" xfId="41949"/>
    <cellStyle name="Date Feeder Field 3 2 3 2 9" xfId="13623"/>
    <cellStyle name="Date Feeder Field 3 2 3 2 9 2" xfId="41950"/>
    <cellStyle name="Date Feeder Field 3 2 3 3" xfId="13624"/>
    <cellStyle name="Date Feeder Field 3 2 3 3 10" xfId="13625"/>
    <cellStyle name="Date Feeder Field 3 2 3 3 10 2" xfId="41952"/>
    <cellStyle name="Date Feeder Field 3 2 3 3 11" xfId="13626"/>
    <cellStyle name="Date Feeder Field 3 2 3 3 11 2" xfId="41953"/>
    <cellStyle name="Date Feeder Field 3 2 3 3 12" xfId="41951"/>
    <cellStyle name="Date Feeder Field 3 2 3 3 2" xfId="13627"/>
    <cellStyle name="Date Feeder Field 3 2 3 3 2 2" xfId="41954"/>
    <cellStyle name="Date Feeder Field 3 2 3 3 3" xfId="13628"/>
    <cellStyle name="Date Feeder Field 3 2 3 3 3 2" xfId="41955"/>
    <cellStyle name="Date Feeder Field 3 2 3 3 4" xfId="13629"/>
    <cellStyle name="Date Feeder Field 3 2 3 3 4 2" xfId="41956"/>
    <cellStyle name="Date Feeder Field 3 2 3 3 5" xfId="13630"/>
    <cellStyle name="Date Feeder Field 3 2 3 3 5 2" xfId="41957"/>
    <cellStyle name="Date Feeder Field 3 2 3 3 6" xfId="13631"/>
    <cellStyle name="Date Feeder Field 3 2 3 3 6 2" xfId="41958"/>
    <cellStyle name="Date Feeder Field 3 2 3 3 7" xfId="13632"/>
    <cellStyle name="Date Feeder Field 3 2 3 3 7 2" xfId="41959"/>
    <cellStyle name="Date Feeder Field 3 2 3 3 8" xfId="13633"/>
    <cellStyle name="Date Feeder Field 3 2 3 3 8 2" xfId="41960"/>
    <cellStyle name="Date Feeder Field 3 2 3 3 9" xfId="13634"/>
    <cellStyle name="Date Feeder Field 3 2 3 3 9 2" xfId="41961"/>
    <cellStyle name="Date Feeder Field 3 2 3 4" xfId="13635"/>
    <cellStyle name="Date Feeder Field 3 2 3 4 2" xfId="41962"/>
    <cellStyle name="Date Feeder Field 3 2 3 5" xfId="13636"/>
    <cellStyle name="Date Feeder Field 3 2 3 5 2" xfId="41963"/>
    <cellStyle name="Date Feeder Field 3 2 3 6" xfId="13637"/>
    <cellStyle name="Date Feeder Field 3 2 3 6 2" xfId="41964"/>
    <cellStyle name="Date Feeder Field 3 2 3 7" xfId="13638"/>
    <cellStyle name="Date Feeder Field 3 2 3 7 2" xfId="41965"/>
    <cellStyle name="Date Feeder Field 3 2 3 8" xfId="13639"/>
    <cellStyle name="Date Feeder Field 3 2 3 8 2" xfId="41966"/>
    <cellStyle name="Date Feeder Field 3 2 3 9" xfId="13640"/>
    <cellStyle name="Date Feeder Field 3 2 3 9 2" xfId="41967"/>
    <cellStyle name="Date Feeder Field 3 2 4" xfId="13641"/>
    <cellStyle name="Date Feeder Field 3 2 4 10" xfId="13642"/>
    <cellStyle name="Date Feeder Field 3 2 4 10 2" xfId="41969"/>
    <cellStyle name="Date Feeder Field 3 2 4 11" xfId="13643"/>
    <cellStyle name="Date Feeder Field 3 2 4 11 2" xfId="41970"/>
    <cellStyle name="Date Feeder Field 3 2 4 12" xfId="41968"/>
    <cellStyle name="Date Feeder Field 3 2 4 2" xfId="13644"/>
    <cellStyle name="Date Feeder Field 3 2 4 2 2" xfId="41971"/>
    <cellStyle name="Date Feeder Field 3 2 4 3" xfId="13645"/>
    <cellStyle name="Date Feeder Field 3 2 4 3 2" xfId="41972"/>
    <cellStyle name="Date Feeder Field 3 2 4 4" xfId="13646"/>
    <cellStyle name="Date Feeder Field 3 2 4 4 2" xfId="41973"/>
    <cellStyle name="Date Feeder Field 3 2 4 5" xfId="13647"/>
    <cellStyle name="Date Feeder Field 3 2 4 5 2" xfId="41974"/>
    <cellStyle name="Date Feeder Field 3 2 4 6" xfId="13648"/>
    <cellStyle name="Date Feeder Field 3 2 4 6 2" xfId="41975"/>
    <cellStyle name="Date Feeder Field 3 2 4 7" xfId="13649"/>
    <cellStyle name="Date Feeder Field 3 2 4 7 2" xfId="41976"/>
    <cellStyle name="Date Feeder Field 3 2 4 8" xfId="13650"/>
    <cellStyle name="Date Feeder Field 3 2 4 8 2" xfId="41977"/>
    <cellStyle name="Date Feeder Field 3 2 4 9" xfId="13651"/>
    <cellStyle name="Date Feeder Field 3 2 4 9 2" xfId="41978"/>
    <cellStyle name="Date Feeder Field 3 2 5" xfId="13652"/>
    <cellStyle name="Date Feeder Field 3 2 5 10" xfId="13653"/>
    <cellStyle name="Date Feeder Field 3 2 5 10 2" xfId="41980"/>
    <cellStyle name="Date Feeder Field 3 2 5 11" xfId="13654"/>
    <cellStyle name="Date Feeder Field 3 2 5 11 2" xfId="41981"/>
    <cellStyle name="Date Feeder Field 3 2 5 12" xfId="41979"/>
    <cellStyle name="Date Feeder Field 3 2 5 2" xfId="13655"/>
    <cellStyle name="Date Feeder Field 3 2 5 2 2" xfId="41982"/>
    <cellStyle name="Date Feeder Field 3 2 5 3" xfId="13656"/>
    <cellStyle name="Date Feeder Field 3 2 5 3 2" xfId="41983"/>
    <cellStyle name="Date Feeder Field 3 2 5 4" xfId="13657"/>
    <cellStyle name="Date Feeder Field 3 2 5 4 2" xfId="41984"/>
    <cellStyle name="Date Feeder Field 3 2 5 5" xfId="13658"/>
    <cellStyle name="Date Feeder Field 3 2 5 5 2" xfId="41985"/>
    <cellStyle name="Date Feeder Field 3 2 5 6" xfId="13659"/>
    <cellStyle name="Date Feeder Field 3 2 5 6 2" xfId="41986"/>
    <cellStyle name="Date Feeder Field 3 2 5 7" xfId="13660"/>
    <cellStyle name="Date Feeder Field 3 2 5 7 2" xfId="41987"/>
    <cellStyle name="Date Feeder Field 3 2 5 8" xfId="13661"/>
    <cellStyle name="Date Feeder Field 3 2 5 8 2" xfId="41988"/>
    <cellStyle name="Date Feeder Field 3 2 5 9" xfId="13662"/>
    <cellStyle name="Date Feeder Field 3 2 5 9 2" xfId="41989"/>
    <cellStyle name="Date Feeder Field 3 2 6" xfId="13663"/>
    <cellStyle name="Date Feeder Field 3 2 6 2" xfId="41990"/>
    <cellStyle name="Date Feeder Field 3 2 7" xfId="13664"/>
    <cellStyle name="Date Feeder Field 3 2 7 2" xfId="41991"/>
    <cellStyle name="Date Feeder Field 3 2 8" xfId="13665"/>
    <cellStyle name="Date Feeder Field 3 2 8 2" xfId="41992"/>
    <cellStyle name="Date Feeder Field 3 2 9" xfId="13666"/>
    <cellStyle name="Date Feeder Field 3 2 9 2" xfId="41993"/>
    <cellStyle name="Date Feeder Field 3 3" xfId="13667"/>
    <cellStyle name="Date Feeder Field 3 3 10" xfId="13668"/>
    <cellStyle name="Date Feeder Field 3 3 10 2" xfId="41995"/>
    <cellStyle name="Date Feeder Field 3 3 11" xfId="13669"/>
    <cellStyle name="Date Feeder Field 3 3 11 2" xfId="41996"/>
    <cellStyle name="Date Feeder Field 3 3 12" xfId="13670"/>
    <cellStyle name="Date Feeder Field 3 3 12 2" xfId="41997"/>
    <cellStyle name="Date Feeder Field 3 3 13" xfId="13671"/>
    <cellStyle name="Date Feeder Field 3 3 13 2" xfId="41998"/>
    <cellStyle name="Date Feeder Field 3 3 14" xfId="13672"/>
    <cellStyle name="Date Feeder Field 3 3 14 2" xfId="41999"/>
    <cellStyle name="Date Feeder Field 3 3 15" xfId="41994"/>
    <cellStyle name="Date Feeder Field 3 3 2" xfId="13673"/>
    <cellStyle name="Date Feeder Field 3 3 2 10" xfId="13674"/>
    <cellStyle name="Date Feeder Field 3 3 2 10 2" xfId="42001"/>
    <cellStyle name="Date Feeder Field 3 3 2 11" xfId="13675"/>
    <cellStyle name="Date Feeder Field 3 3 2 11 2" xfId="42002"/>
    <cellStyle name="Date Feeder Field 3 3 2 12" xfId="13676"/>
    <cellStyle name="Date Feeder Field 3 3 2 12 2" xfId="42003"/>
    <cellStyle name="Date Feeder Field 3 3 2 13" xfId="42000"/>
    <cellStyle name="Date Feeder Field 3 3 2 2" xfId="13677"/>
    <cellStyle name="Date Feeder Field 3 3 2 2 10" xfId="13678"/>
    <cellStyle name="Date Feeder Field 3 3 2 2 10 2" xfId="42005"/>
    <cellStyle name="Date Feeder Field 3 3 2 2 11" xfId="13679"/>
    <cellStyle name="Date Feeder Field 3 3 2 2 11 2" xfId="42006"/>
    <cellStyle name="Date Feeder Field 3 3 2 2 12" xfId="42004"/>
    <cellStyle name="Date Feeder Field 3 3 2 2 2" xfId="13680"/>
    <cellStyle name="Date Feeder Field 3 3 2 2 2 2" xfId="42007"/>
    <cellStyle name="Date Feeder Field 3 3 2 2 3" xfId="13681"/>
    <cellStyle name="Date Feeder Field 3 3 2 2 3 2" xfId="42008"/>
    <cellStyle name="Date Feeder Field 3 3 2 2 4" xfId="13682"/>
    <cellStyle name="Date Feeder Field 3 3 2 2 4 2" xfId="42009"/>
    <cellStyle name="Date Feeder Field 3 3 2 2 5" xfId="13683"/>
    <cellStyle name="Date Feeder Field 3 3 2 2 5 2" xfId="42010"/>
    <cellStyle name="Date Feeder Field 3 3 2 2 6" xfId="13684"/>
    <cellStyle name="Date Feeder Field 3 3 2 2 6 2" xfId="42011"/>
    <cellStyle name="Date Feeder Field 3 3 2 2 7" xfId="13685"/>
    <cellStyle name="Date Feeder Field 3 3 2 2 7 2" xfId="42012"/>
    <cellStyle name="Date Feeder Field 3 3 2 2 8" xfId="13686"/>
    <cellStyle name="Date Feeder Field 3 3 2 2 8 2" xfId="42013"/>
    <cellStyle name="Date Feeder Field 3 3 2 2 9" xfId="13687"/>
    <cellStyle name="Date Feeder Field 3 3 2 2 9 2" xfId="42014"/>
    <cellStyle name="Date Feeder Field 3 3 2 3" xfId="13688"/>
    <cellStyle name="Date Feeder Field 3 3 2 3 10" xfId="13689"/>
    <cellStyle name="Date Feeder Field 3 3 2 3 10 2" xfId="42016"/>
    <cellStyle name="Date Feeder Field 3 3 2 3 11" xfId="13690"/>
    <cellStyle name="Date Feeder Field 3 3 2 3 11 2" xfId="42017"/>
    <cellStyle name="Date Feeder Field 3 3 2 3 12" xfId="42015"/>
    <cellStyle name="Date Feeder Field 3 3 2 3 2" xfId="13691"/>
    <cellStyle name="Date Feeder Field 3 3 2 3 2 2" xfId="42018"/>
    <cellStyle name="Date Feeder Field 3 3 2 3 3" xfId="13692"/>
    <cellStyle name="Date Feeder Field 3 3 2 3 3 2" xfId="42019"/>
    <cellStyle name="Date Feeder Field 3 3 2 3 4" xfId="13693"/>
    <cellStyle name="Date Feeder Field 3 3 2 3 4 2" xfId="42020"/>
    <cellStyle name="Date Feeder Field 3 3 2 3 5" xfId="13694"/>
    <cellStyle name="Date Feeder Field 3 3 2 3 5 2" xfId="42021"/>
    <cellStyle name="Date Feeder Field 3 3 2 3 6" xfId="13695"/>
    <cellStyle name="Date Feeder Field 3 3 2 3 6 2" xfId="42022"/>
    <cellStyle name="Date Feeder Field 3 3 2 3 7" xfId="13696"/>
    <cellStyle name="Date Feeder Field 3 3 2 3 7 2" xfId="42023"/>
    <cellStyle name="Date Feeder Field 3 3 2 3 8" xfId="13697"/>
    <cellStyle name="Date Feeder Field 3 3 2 3 8 2" xfId="42024"/>
    <cellStyle name="Date Feeder Field 3 3 2 3 9" xfId="13698"/>
    <cellStyle name="Date Feeder Field 3 3 2 3 9 2" xfId="42025"/>
    <cellStyle name="Date Feeder Field 3 3 2 4" xfId="13699"/>
    <cellStyle name="Date Feeder Field 3 3 2 4 2" xfId="42026"/>
    <cellStyle name="Date Feeder Field 3 3 2 5" xfId="13700"/>
    <cellStyle name="Date Feeder Field 3 3 2 5 2" xfId="42027"/>
    <cellStyle name="Date Feeder Field 3 3 2 6" xfId="13701"/>
    <cellStyle name="Date Feeder Field 3 3 2 6 2" xfId="42028"/>
    <cellStyle name="Date Feeder Field 3 3 2 7" xfId="13702"/>
    <cellStyle name="Date Feeder Field 3 3 2 7 2" xfId="42029"/>
    <cellStyle name="Date Feeder Field 3 3 2 8" xfId="13703"/>
    <cellStyle name="Date Feeder Field 3 3 2 8 2" xfId="42030"/>
    <cellStyle name="Date Feeder Field 3 3 2 9" xfId="13704"/>
    <cellStyle name="Date Feeder Field 3 3 2 9 2" xfId="42031"/>
    <cellStyle name="Date Feeder Field 3 3 3" xfId="13705"/>
    <cellStyle name="Date Feeder Field 3 3 3 10" xfId="13706"/>
    <cellStyle name="Date Feeder Field 3 3 3 10 2" xfId="42033"/>
    <cellStyle name="Date Feeder Field 3 3 3 11" xfId="13707"/>
    <cellStyle name="Date Feeder Field 3 3 3 11 2" xfId="42034"/>
    <cellStyle name="Date Feeder Field 3 3 3 12" xfId="13708"/>
    <cellStyle name="Date Feeder Field 3 3 3 12 2" xfId="42035"/>
    <cellStyle name="Date Feeder Field 3 3 3 13" xfId="42032"/>
    <cellStyle name="Date Feeder Field 3 3 3 2" xfId="13709"/>
    <cellStyle name="Date Feeder Field 3 3 3 2 10" xfId="13710"/>
    <cellStyle name="Date Feeder Field 3 3 3 2 10 2" xfId="42037"/>
    <cellStyle name="Date Feeder Field 3 3 3 2 11" xfId="13711"/>
    <cellStyle name="Date Feeder Field 3 3 3 2 11 2" xfId="42038"/>
    <cellStyle name="Date Feeder Field 3 3 3 2 12" xfId="42036"/>
    <cellStyle name="Date Feeder Field 3 3 3 2 2" xfId="13712"/>
    <cellStyle name="Date Feeder Field 3 3 3 2 2 2" xfId="42039"/>
    <cellStyle name="Date Feeder Field 3 3 3 2 3" xfId="13713"/>
    <cellStyle name="Date Feeder Field 3 3 3 2 3 2" xfId="42040"/>
    <cellStyle name="Date Feeder Field 3 3 3 2 4" xfId="13714"/>
    <cellStyle name="Date Feeder Field 3 3 3 2 4 2" xfId="42041"/>
    <cellStyle name="Date Feeder Field 3 3 3 2 5" xfId="13715"/>
    <cellStyle name="Date Feeder Field 3 3 3 2 5 2" xfId="42042"/>
    <cellStyle name="Date Feeder Field 3 3 3 2 6" xfId="13716"/>
    <cellStyle name="Date Feeder Field 3 3 3 2 6 2" xfId="42043"/>
    <cellStyle name="Date Feeder Field 3 3 3 2 7" xfId="13717"/>
    <cellStyle name="Date Feeder Field 3 3 3 2 7 2" xfId="42044"/>
    <cellStyle name="Date Feeder Field 3 3 3 2 8" xfId="13718"/>
    <cellStyle name="Date Feeder Field 3 3 3 2 8 2" xfId="42045"/>
    <cellStyle name="Date Feeder Field 3 3 3 2 9" xfId="13719"/>
    <cellStyle name="Date Feeder Field 3 3 3 2 9 2" xfId="42046"/>
    <cellStyle name="Date Feeder Field 3 3 3 3" xfId="13720"/>
    <cellStyle name="Date Feeder Field 3 3 3 3 10" xfId="13721"/>
    <cellStyle name="Date Feeder Field 3 3 3 3 10 2" xfId="42048"/>
    <cellStyle name="Date Feeder Field 3 3 3 3 11" xfId="13722"/>
    <cellStyle name="Date Feeder Field 3 3 3 3 11 2" xfId="42049"/>
    <cellStyle name="Date Feeder Field 3 3 3 3 12" xfId="42047"/>
    <cellStyle name="Date Feeder Field 3 3 3 3 2" xfId="13723"/>
    <cellStyle name="Date Feeder Field 3 3 3 3 2 2" xfId="42050"/>
    <cellStyle name="Date Feeder Field 3 3 3 3 3" xfId="13724"/>
    <cellStyle name="Date Feeder Field 3 3 3 3 3 2" xfId="42051"/>
    <cellStyle name="Date Feeder Field 3 3 3 3 4" xfId="13725"/>
    <cellStyle name="Date Feeder Field 3 3 3 3 4 2" xfId="42052"/>
    <cellStyle name="Date Feeder Field 3 3 3 3 5" xfId="13726"/>
    <cellStyle name="Date Feeder Field 3 3 3 3 5 2" xfId="42053"/>
    <cellStyle name="Date Feeder Field 3 3 3 3 6" xfId="13727"/>
    <cellStyle name="Date Feeder Field 3 3 3 3 6 2" xfId="42054"/>
    <cellStyle name="Date Feeder Field 3 3 3 3 7" xfId="13728"/>
    <cellStyle name="Date Feeder Field 3 3 3 3 7 2" xfId="42055"/>
    <cellStyle name="Date Feeder Field 3 3 3 3 8" xfId="13729"/>
    <cellStyle name="Date Feeder Field 3 3 3 3 8 2" xfId="42056"/>
    <cellStyle name="Date Feeder Field 3 3 3 3 9" xfId="13730"/>
    <cellStyle name="Date Feeder Field 3 3 3 3 9 2" xfId="42057"/>
    <cellStyle name="Date Feeder Field 3 3 3 4" xfId="13731"/>
    <cellStyle name="Date Feeder Field 3 3 3 4 2" xfId="42058"/>
    <cellStyle name="Date Feeder Field 3 3 3 5" xfId="13732"/>
    <cellStyle name="Date Feeder Field 3 3 3 5 2" xfId="42059"/>
    <cellStyle name="Date Feeder Field 3 3 3 6" xfId="13733"/>
    <cellStyle name="Date Feeder Field 3 3 3 6 2" xfId="42060"/>
    <cellStyle name="Date Feeder Field 3 3 3 7" xfId="13734"/>
    <cellStyle name="Date Feeder Field 3 3 3 7 2" xfId="42061"/>
    <cellStyle name="Date Feeder Field 3 3 3 8" xfId="13735"/>
    <cellStyle name="Date Feeder Field 3 3 3 8 2" xfId="42062"/>
    <cellStyle name="Date Feeder Field 3 3 3 9" xfId="13736"/>
    <cellStyle name="Date Feeder Field 3 3 3 9 2" xfId="42063"/>
    <cellStyle name="Date Feeder Field 3 3 4" xfId="13737"/>
    <cellStyle name="Date Feeder Field 3 3 4 10" xfId="13738"/>
    <cellStyle name="Date Feeder Field 3 3 4 10 2" xfId="42065"/>
    <cellStyle name="Date Feeder Field 3 3 4 11" xfId="13739"/>
    <cellStyle name="Date Feeder Field 3 3 4 11 2" xfId="42066"/>
    <cellStyle name="Date Feeder Field 3 3 4 12" xfId="42064"/>
    <cellStyle name="Date Feeder Field 3 3 4 2" xfId="13740"/>
    <cellStyle name="Date Feeder Field 3 3 4 2 2" xfId="42067"/>
    <cellStyle name="Date Feeder Field 3 3 4 3" xfId="13741"/>
    <cellStyle name="Date Feeder Field 3 3 4 3 2" xfId="42068"/>
    <cellStyle name="Date Feeder Field 3 3 4 4" xfId="13742"/>
    <cellStyle name="Date Feeder Field 3 3 4 4 2" xfId="42069"/>
    <cellStyle name="Date Feeder Field 3 3 4 5" xfId="13743"/>
    <cellStyle name="Date Feeder Field 3 3 4 5 2" xfId="42070"/>
    <cellStyle name="Date Feeder Field 3 3 4 6" xfId="13744"/>
    <cellStyle name="Date Feeder Field 3 3 4 6 2" xfId="42071"/>
    <cellStyle name="Date Feeder Field 3 3 4 7" xfId="13745"/>
    <cellStyle name="Date Feeder Field 3 3 4 7 2" xfId="42072"/>
    <cellStyle name="Date Feeder Field 3 3 4 8" xfId="13746"/>
    <cellStyle name="Date Feeder Field 3 3 4 8 2" xfId="42073"/>
    <cellStyle name="Date Feeder Field 3 3 4 9" xfId="13747"/>
    <cellStyle name="Date Feeder Field 3 3 4 9 2" xfId="42074"/>
    <cellStyle name="Date Feeder Field 3 3 5" xfId="13748"/>
    <cellStyle name="Date Feeder Field 3 3 5 10" xfId="13749"/>
    <cellStyle name="Date Feeder Field 3 3 5 10 2" xfId="42076"/>
    <cellStyle name="Date Feeder Field 3 3 5 11" xfId="13750"/>
    <cellStyle name="Date Feeder Field 3 3 5 11 2" xfId="42077"/>
    <cellStyle name="Date Feeder Field 3 3 5 12" xfId="42075"/>
    <cellStyle name="Date Feeder Field 3 3 5 2" xfId="13751"/>
    <cellStyle name="Date Feeder Field 3 3 5 2 2" xfId="42078"/>
    <cellStyle name="Date Feeder Field 3 3 5 3" xfId="13752"/>
    <cellStyle name="Date Feeder Field 3 3 5 3 2" xfId="42079"/>
    <cellStyle name="Date Feeder Field 3 3 5 4" xfId="13753"/>
    <cellStyle name="Date Feeder Field 3 3 5 4 2" xfId="42080"/>
    <cellStyle name="Date Feeder Field 3 3 5 5" xfId="13754"/>
    <cellStyle name="Date Feeder Field 3 3 5 5 2" xfId="42081"/>
    <cellStyle name="Date Feeder Field 3 3 5 6" xfId="13755"/>
    <cellStyle name="Date Feeder Field 3 3 5 6 2" xfId="42082"/>
    <cellStyle name="Date Feeder Field 3 3 5 7" xfId="13756"/>
    <cellStyle name="Date Feeder Field 3 3 5 7 2" xfId="42083"/>
    <cellStyle name="Date Feeder Field 3 3 5 8" xfId="13757"/>
    <cellStyle name="Date Feeder Field 3 3 5 8 2" xfId="42084"/>
    <cellStyle name="Date Feeder Field 3 3 5 9" xfId="13758"/>
    <cellStyle name="Date Feeder Field 3 3 5 9 2" xfId="42085"/>
    <cellStyle name="Date Feeder Field 3 3 6" xfId="13759"/>
    <cellStyle name="Date Feeder Field 3 3 6 2" xfId="42086"/>
    <cellStyle name="Date Feeder Field 3 3 7" xfId="13760"/>
    <cellStyle name="Date Feeder Field 3 3 7 2" xfId="42087"/>
    <cellStyle name="Date Feeder Field 3 3 8" xfId="13761"/>
    <cellStyle name="Date Feeder Field 3 3 8 2" xfId="42088"/>
    <cellStyle name="Date Feeder Field 3 3 9" xfId="13762"/>
    <cellStyle name="Date Feeder Field 3 3 9 2" xfId="42089"/>
    <cellStyle name="Date Feeder Field 3 4" xfId="13763"/>
    <cellStyle name="Date Feeder Field 3 4 10" xfId="13764"/>
    <cellStyle name="Date Feeder Field 3 4 10 2" xfId="42091"/>
    <cellStyle name="Date Feeder Field 3 4 11" xfId="13765"/>
    <cellStyle name="Date Feeder Field 3 4 11 2" xfId="42092"/>
    <cellStyle name="Date Feeder Field 3 4 12" xfId="13766"/>
    <cellStyle name="Date Feeder Field 3 4 12 2" xfId="42093"/>
    <cellStyle name="Date Feeder Field 3 4 13" xfId="13767"/>
    <cellStyle name="Date Feeder Field 3 4 13 2" xfId="42094"/>
    <cellStyle name="Date Feeder Field 3 4 14" xfId="13768"/>
    <cellStyle name="Date Feeder Field 3 4 14 2" xfId="42095"/>
    <cellStyle name="Date Feeder Field 3 4 15" xfId="42090"/>
    <cellStyle name="Date Feeder Field 3 4 2" xfId="13769"/>
    <cellStyle name="Date Feeder Field 3 4 2 10" xfId="13770"/>
    <cellStyle name="Date Feeder Field 3 4 2 10 2" xfId="42097"/>
    <cellStyle name="Date Feeder Field 3 4 2 11" xfId="13771"/>
    <cellStyle name="Date Feeder Field 3 4 2 11 2" xfId="42098"/>
    <cellStyle name="Date Feeder Field 3 4 2 12" xfId="13772"/>
    <cellStyle name="Date Feeder Field 3 4 2 12 2" xfId="42099"/>
    <cellStyle name="Date Feeder Field 3 4 2 13" xfId="42096"/>
    <cellStyle name="Date Feeder Field 3 4 2 2" xfId="13773"/>
    <cellStyle name="Date Feeder Field 3 4 2 2 10" xfId="13774"/>
    <cellStyle name="Date Feeder Field 3 4 2 2 10 2" xfId="42101"/>
    <cellStyle name="Date Feeder Field 3 4 2 2 11" xfId="13775"/>
    <cellStyle name="Date Feeder Field 3 4 2 2 11 2" xfId="42102"/>
    <cellStyle name="Date Feeder Field 3 4 2 2 12" xfId="42100"/>
    <cellStyle name="Date Feeder Field 3 4 2 2 2" xfId="13776"/>
    <cellStyle name="Date Feeder Field 3 4 2 2 2 2" xfId="42103"/>
    <cellStyle name="Date Feeder Field 3 4 2 2 3" xfId="13777"/>
    <cellStyle name="Date Feeder Field 3 4 2 2 3 2" xfId="42104"/>
    <cellStyle name="Date Feeder Field 3 4 2 2 4" xfId="13778"/>
    <cellStyle name="Date Feeder Field 3 4 2 2 4 2" xfId="42105"/>
    <cellStyle name="Date Feeder Field 3 4 2 2 5" xfId="13779"/>
    <cellStyle name="Date Feeder Field 3 4 2 2 5 2" xfId="42106"/>
    <cellStyle name="Date Feeder Field 3 4 2 2 6" xfId="13780"/>
    <cellStyle name="Date Feeder Field 3 4 2 2 6 2" xfId="42107"/>
    <cellStyle name="Date Feeder Field 3 4 2 2 7" xfId="13781"/>
    <cellStyle name="Date Feeder Field 3 4 2 2 7 2" xfId="42108"/>
    <cellStyle name="Date Feeder Field 3 4 2 2 8" xfId="13782"/>
    <cellStyle name="Date Feeder Field 3 4 2 2 8 2" xfId="42109"/>
    <cellStyle name="Date Feeder Field 3 4 2 2 9" xfId="13783"/>
    <cellStyle name="Date Feeder Field 3 4 2 2 9 2" xfId="42110"/>
    <cellStyle name="Date Feeder Field 3 4 2 3" xfId="13784"/>
    <cellStyle name="Date Feeder Field 3 4 2 3 10" xfId="13785"/>
    <cellStyle name="Date Feeder Field 3 4 2 3 10 2" xfId="42112"/>
    <cellStyle name="Date Feeder Field 3 4 2 3 11" xfId="13786"/>
    <cellStyle name="Date Feeder Field 3 4 2 3 11 2" xfId="42113"/>
    <cellStyle name="Date Feeder Field 3 4 2 3 12" xfId="42111"/>
    <cellStyle name="Date Feeder Field 3 4 2 3 2" xfId="13787"/>
    <cellStyle name="Date Feeder Field 3 4 2 3 2 2" xfId="42114"/>
    <cellStyle name="Date Feeder Field 3 4 2 3 3" xfId="13788"/>
    <cellStyle name="Date Feeder Field 3 4 2 3 3 2" xfId="42115"/>
    <cellStyle name="Date Feeder Field 3 4 2 3 4" xfId="13789"/>
    <cellStyle name="Date Feeder Field 3 4 2 3 4 2" xfId="42116"/>
    <cellStyle name="Date Feeder Field 3 4 2 3 5" xfId="13790"/>
    <cellStyle name="Date Feeder Field 3 4 2 3 5 2" xfId="42117"/>
    <cellStyle name="Date Feeder Field 3 4 2 3 6" xfId="13791"/>
    <cellStyle name="Date Feeder Field 3 4 2 3 6 2" xfId="42118"/>
    <cellStyle name="Date Feeder Field 3 4 2 3 7" xfId="13792"/>
    <cellStyle name="Date Feeder Field 3 4 2 3 7 2" xfId="42119"/>
    <cellStyle name="Date Feeder Field 3 4 2 3 8" xfId="13793"/>
    <cellStyle name="Date Feeder Field 3 4 2 3 8 2" xfId="42120"/>
    <cellStyle name="Date Feeder Field 3 4 2 3 9" xfId="13794"/>
    <cellStyle name="Date Feeder Field 3 4 2 3 9 2" xfId="42121"/>
    <cellStyle name="Date Feeder Field 3 4 2 4" xfId="13795"/>
    <cellStyle name="Date Feeder Field 3 4 2 4 2" xfId="42122"/>
    <cellStyle name="Date Feeder Field 3 4 2 5" xfId="13796"/>
    <cellStyle name="Date Feeder Field 3 4 2 5 2" xfId="42123"/>
    <cellStyle name="Date Feeder Field 3 4 2 6" xfId="13797"/>
    <cellStyle name="Date Feeder Field 3 4 2 6 2" xfId="42124"/>
    <cellStyle name="Date Feeder Field 3 4 2 7" xfId="13798"/>
    <cellStyle name="Date Feeder Field 3 4 2 7 2" xfId="42125"/>
    <cellStyle name="Date Feeder Field 3 4 2 8" xfId="13799"/>
    <cellStyle name="Date Feeder Field 3 4 2 8 2" xfId="42126"/>
    <cellStyle name="Date Feeder Field 3 4 2 9" xfId="13800"/>
    <cellStyle name="Date Feeder Field 3 4 2 9 2" xfId="42127"/>
    <cellStyle name="Date Feeder Field 3 4 3" xfId="13801"/>
    <cellStyle name="Date Feeder Field 3 4 3 10" xfId="13802"/>
    <cellStyle name="Date Feeder Field 3 4 3 10 2" xfId="42129"/>
    <cellStyle name="Date Feeder Field 3 4 3 11" xfId="13803"/>
    <cellStyle name="Date Feeder Field 3 4 3 11 2" xfId="42130"/>
    <cellStyle name="Date Feeder Field 3 4 3 12" xfId="13804"/>
    <cellStyle name="Date Feeder Field 3 4 3 12 2" xfId="42131"/>
    <cellStyle name="Date Feeder Field 3 4 3 13" xfId="42128"/>
    <cellStyle name="Date Feeder Field 3 4 3 2" xfId="13805"/>
    <cellStyle name="Date Feeder Field 3 4 3 2 10" xfId="13806"/>
    <cellStyle name="Date Feeder Field 3 4 3 2 10 2" xfId="42133"/>
    <cellStyle name="Date Feeder Field 3 4 3 2 11" xfId="13807"/>
    <cellStyle name="Date Feeder Field 3 4 3 2 11 2" xfId="42134"/>
    <cellStyle name="Date Feeder Field 3 4 3 2 12" xfId="42132"/>
    <cellStyle name="Date Feeder Field 3 4 3 2 2" xfId="13808"/>
    <cellStyle name="Date Feeder Field 3 4 3 2 2 2" xfId="42135"/>
    <cellStyle name="Date Feeder Field 3 4 3 2 3" xfId="13809"/>
    <cellStyle name="Date Feeder Field 3 4 3 2 3 2" xfId="42136"/>
    <cellStyle name="Date Feeder Field 3 4 3 2 4" xfId="13810"/>
    <cellStyle name="Date Feeder Field 3 4 3 2 4 2" xfId="42137"/>
    <cellStyle name="Date Feeder Field 3 4 3 2 5" xfId="13811"/>
    <cellStyle name="Date Feeder Field 3 4 3 2 5 2" xfId="42138"/>
    <cellStyle name="Date Feeder Field 3 4 3 2 6" xfId="13812"/>
    <cellStyle name="Date Feeder Field 3 4 3 2 6 2" xfId="42139"/>
    <cellStyle name="Date Feeder Field 3 4 3 2 7" xfId="13813"/>
    <cellStyle name="Date Feeder Field 3 4 3 2 7 2" xfId="42140"/>
    <cellStyle name="Date Feeder Field 3 4 3 2 8" xfId="13814"/>
    <cellStyle name="Date Feeder Field 3 4 3 2 8 2" xfId="42141"/>
    <cellStyle name="Date Feeder Field 3 4 3 2 9" xfId="13815"/>
    <cellStyle name="Date Feeder Field 3 4 3 2 9 2" xfId="42142"/>
    <cellStyle name="Date Feeder Field 3 4 3 3" xfId="13816"/>
    <cellStyle name="Date Feeder Field 3 4 3 3 10" xfId="13817"/>
    <cellStyle name="Date Feeder Field 3 4 3 3 10 2" xfId="42144"/>
    <cellStyle name="Date Feeder Field 3 4 3 3 11" xfId="13818"/>
    <cellStyle name="Date Feeder Field 3 4 3 3 11 2" xfId="42145"/>
    <cellStyle name="Date Feeder Field 3 4 3 3 12" xfId="42143"/>
    <cellStyle name="Date Feeder Field 3 4 3 3 2" xfId="13819"/>
    <cellStyle name="Date Feeder Field 3 4 3 3 2 2" xfId="42146"/>
    <cellStyle name="Date Feeder Field 3 4 3 3 3" xfId="13820"/>
    <cellStyle name="Date Feeder Field 3 4 3 3 3 2" xfId="42147"/>
    <cellStyle name="Date Feeder Field 3 4 3 3 4" xfId="13821"/>
    <cellStyle name="Date Feeder Field 3 4 3 3 4 2" xfId="42148"/>
    <cellStyle name="Date Feeder Field 3 4 3 3 5" xfId="13822"/>
    <cellStyle name="Date Feeder Field 3 4 3 3 5 2" xfId="42149"/>
    <cellStyle name="Date Feeder Field 3 4 3 3 6" xfId="13823"/>
    <cellStyle name="Date Feeder Field 3 4 3 3 6 2" xfId="42150"/>
    <cellStyle name="Date Feeder Field 3 4 3 3 7" xfId="13824"/>
    <cellStyle name="Date Feeder Field 3 4 3 3 7 2" xfId="42151"/>
    <cellStyle name="Date Feeder Field 3 4 3 3 8" xfId="13825"/>
    <cellStyle name="Date Feeder Field 3 4 3 3 8 2" xfId="42152"/>
    <cellStyle name="Date Feeder Field 3 4 3 3 9" xfId="13826"/>
    <cellStyle name="Date Feeder Field 3 4 3 3 9 2" xfId="42153"/>
    <cellStyle name="Date Feeder Field 3 4 3 4" xfId="13827"/>
    <cellStyle name="Date Feeder Field 3 4 3 4 2" xfId="42154"/>
    <cellStyle name="Date Feeder Field 3 4 3 5" xfId="13828"/>
    <cellStyle name="Date Feeder Field 3 4 3 5 2" xfId="42155"/>
    <cellStyle name="Date Feeder Field 3 4 3 6" xfId="13829"/>
    <cellStyle name="Date Feeder Field 3 4 3 6 2" xfId="42156"/>
    <cellStyle name="Date Feeder Field 3 4 3 7" xfId="13830"/>
    <cellStyle name="Date Feeder Field 3 4 3 7 2" xfId="42157"/>
    <cellStyle name="Date Feeder Field 3 4 3 8" xfId="13831"/>
    <cellStyle name="Date Feeder Field 3 4 3 8 2" xfId="42158"/>
    <cellStyle name="Date Feeder Field 3 4 3 9" xfId="13832"/>
    <cellStyle name="Date Feeder Field 3 4 3 9 2" xfId="42159"/>
    <cellStyle name="Date Feeder Field 3 4 4" xfId="13833"/>
    <cellStyle name="Date Feeder Field 3 4 4 10" xfId="13834"/>
    <cellStyle name="Date Feeder Field 3 4 4 10 2" xfId="42161"/>
    <cellStyle name="Date Feeder Field 3 4 4 11" xfId="13835"/>
    <cellStyle name="Date Feeder Field 3 4 4 11 2" xfId="42162"/>
    <cellStyle name="Date Feeder Field 3 4 4 12" xfId="42160"/>
    <cellStyle name="Date Feeder Field 3 4 4 2" xfId="13836"/>
    <cellStyle name="Date Feeder Field 3 4 4 2 2" xfId="42163"/>
    <cellStyle name="Date Feeder Field 3 4 4 3" xfId="13837"/>
    <cellStyle name="Date Feeder Field 3 4 4 3 2" xfId="42164"/>
    <cellStyle name="Date Feeder Field 3 4 4 4" xfId="13838"/>
    <cellStyle name="Date Feeder Field 3 4 4 4 2" xfId="42165"/>
    <cellStyle name="Date Feeder Field 3 4 4 5" xfId="13839"/>
    <cellStyle name="Date Feeder Field 3 4 4 5 2" xfId="42166"/>
    <cellStyle name="Date Feeder Field 3 4 4 6" xfId="13840"/>
    <cellStyle name="Date Feeder Field 3 4 4 6 2" xfId="42167"/>
    <cellStyle name="Date Feeder Field 3 4 4 7" xfId="13841"/>
    <cellStyle name="Date Feeder Field 3 4 4 7 2" xfId="42168"/>
    <cellStyle name="Date Feeder Field 3 4 4 8" xfId="13842"/>
    <cellStyle name="Date Feeder Field 3 4 4 8 2" xfId="42169"/>
    <cellStyle name="Date Feeder Field 3 4 4 9" xfId="13843"/>
    <cellStyle name="Date Feeder Field 3 4 4 9 2" xfId="42170"/>
    <cellStyle name="Date Feeder Field 3 4 5" xfId="13844"/>
    <cellStyle name="Date Feeder Field 3 4 5 10" xfId="13845"/>
    <cellStyle name="Date Feeder Field 3 4 5 10 2" xfId="42172"/>
    <cellStyle name="Date Feeder Field 3 4 5 11" xfId="13846"/>
    <cellStyle name="Date Feeder Field 3 4 5 11 2" xfId="42173"/>
    <cellStyle name="Date Feeder Field 3 4 5 12" xfId="42171"/>
    <cellStyle name="Date Feeder Field 3 4 5 2" xfId="13847"/>
    <cellStyle name="Date Feeder Field 3 4 5 2 2" xfId="42174"/>
    <cellStyle name="Date Feeder Field 3 4 5 3" xfId="13848"/>
    <cellStyle name="Date Feeder Field 3 4 5 3 2" xfId="42175"/>
    <cellStyle name="Date Feeder Field 3 4 5 4" xfId="13849"/>
    <cellStyle name="Date Feeder Field 3 4 5 4 2" xfId="42176"/>
    <cellStyle name="Date Feeder Field 3 4 5 5" xfId="13850"/>
    <cellStyle name="Date Feeder Field 3 4 5 5 2" xfId="42177"/>
    <cellStyle name="Date Feeder Field 3 4 5 6" xfId="13851"/>
    <cellStyle name="Date Feeder Field 3 4 5 6 2" xfId="42178"/>
    <cellStyle name="Date Feeder Field 3 4 5 7" xfId="13852"/>
    <cellStyle name="Date Feeder Field 3 4 5 7 2" xfId="42179"/>
    <cellStyle name="Date Feeder Field 3 4 5 8" xfId="13853"/>
    <cellStyle name="Date Feeder Field 3 4 5 8 2" xfId="42180"/>
    <cellStyle name="Date Feeder Field 3 4 5 9" xfId="13854"/>
    <cellStyle name="Date Feeder Field 3 4 5 9 2" xfId="42181"/>
    <cellStyle name="Date Feeder Field 3 4 6" xfId="13855"/>
    <cellStyle name="Date Feeder Field 3 4 6 2" xfId="42182"/>
    <cellStyle name="Date Feeder Field 3 4 7" xfId="13856"/>
    <cellStyle name="Date Feeder Field 3 4 7 2" xfId="42183"/>
    <cellStyle name="Date Feeder Field 3 4 8" xfId="13857"/>
    <cellStyle name="Date Feeder Field 3 4 8 2" xfId="42184"/>
    <cellStyle name="Date Feeder Field 3 4 9" xfId="13858"/>
    <cellStyle name="Date Feeder Field 3 4 9 2" xfId="42185"/>
    <cellStyle name="Date Feeder Field 3 5" xfId="13859"/>
    <cellStyle name="Date Feeder Field 3 5 10" xfId="13860"/>
    <cellStyle name="Date Feeder Field 3 5 10 2" xfId="42187"/>
    <cellStyle name="Date Feeder Field 3 5 11" xfId="13861"/>
    <cellStyle name="Date Feeder Field 3 5 11 2" xfId="42188"/>
    <cellStyle name="Date Feeder Field 3 5 12" xfId="13862"/>
    <cellStyle name="Date Feeder Field 3 5 12 2" xfId="42189"/>
    <cellStyle name="Date Feeder Field 3 5 13" xfId="13863"/>
    <cellStyle name="Date Feeder Field 3 5 13 2" xfId="42190"/>
    <cellStyle name="Date Feeder Field 3 5 14" xfId="13864"/>
    <cellStyle name="Date Feeder Field 3 5 14 2" xfId="42191"/>
    <cellStyle name="Date Feeder Field 3 5 15" xfId="42186"/>
    <cellStyle name="Date Feeder Field 3 5 2" xfId="13865"/>
    <cellStyle name="Date Feeder Field 3 5 2 10" xfId="13866"/>
    <cellStyle name="Date Feeder Field 3 5 2 10 2" xfId="42193"/>
    <cellStyle name="Date Feeder Field 3 5 2 11" xfId="13867"/>
    <cellStyle name="Date Feeder Field 3 5 2 11 2" xfId="42194"/>
    <cellStyle name="Date Feeder Field 3 5 2 12" xfId="13868"/>
    <cellStyle name="Date Feeder Field 3 5 2 12 2" xfId="42195"/>
    <cellStyle name="Date Feeder Field 3 5 2 13" xfId="42192"/>
    <cellStyle name="Date Feeder Field 3 5 2 2" xfId="13869"/>
    <cellStyle name="Date Feeder Field 3 5 2 2 10" xfId="13870"/>
    <cellStyle name="Date Feeder Field 3 5 2 2 10 2" xfId="42197"/>
    <cellStyle name="Date Feeder Field 3 5 2 2 11" xfId="13871"/>
    <cellStyle name="Date Feeder Field 3 5 2 2 11 2" xfId="42198"/>
    <cellStyle name="Date Feeder Field 3 5 2 2 12" xfId="42196"/>
    <cellStyle name="Date Feeder Field 3 5 2 2 2" xfId="13872"/>
    <cellStyle name="Date Feeder Field 3 5 2 2 2 2" xfId="42199"/>
    <cellStyle name="Date Feeder Field 3 5 2 2 3" xfId="13873"/>
    <cellStyle name="Date Feeder Field 3 5 2 2 3 2" xfId="42200"/>
    <cellStyle name="Date Feeder Field 3 5 2 2 4" xfId="13874"/>
    <cellStyle name="Date Feeder Field 3 5 2 2 4 2" xfId="42201"/>
    <cellStyle name="Date Feeder Field 3 5 2 2 5" xfId="13875"/>
    <cellStyle name="Date Feeder Field 3 5 2 2 5 2" xfId="42202"/>
    <cellStyle name="Date Feeder Field 3 5 2 2 6" xfId="13876"/>
    <cellStyle name="Date Feeder Field 3 5 2 2 6 2" xfId="42203"/>
    <cellStyle name="Date Feeder Field 3 5 2 2 7" xfId="13877"/>
    <cellStyle name="Date Feeder Field 3 5 2 2 7 2" xfId="42204"/>
    <cellStyle name="Date Feeder Field 3 5 2 2 8" xfId="13878"/>
    <cellStyle name="Date Feeder Field 3 5 2 2 8 2" xfId="42205"/>
    <cellStyle name="Date Feeder Field 3 5 2 2 9" xfId="13879"/>
    <cellStyle name="Date Feeder Field 3 5 2 2 9 2" xfId="42206"/>
    <cellStyle name="Date Feeder Field 3 5 2 3" xfId="13880"/>
    <cellStyle name="Date Feeder Field 3 5 2 3 10" xfId="13881"/>
    <cellStyle name="Date Feeder Field 3 5 2 3 10 2" xfId="42208"/>
    <cellStyle name="Date Feeder Field 3 5 2 3 11" xfId="13882"/>
    <cellStyle name="Date Feeder Field 3 5 2 3 11 2" xfId="42209"/>
    <cellStyle name="Date Feeder Field 3 5 2 3 12" xfId="42207"/>
    <cellStyle name="Date Feeder Field 3 5 2 3 2" xfId="13883"/>
    <cellStyle name="Date Feeder Field 3 5 2 3 2 2" xfId="42210"/>
    <cellStyle name="Date Feeder Field 3 5 2 3 3" xfId="13884"/>
    <cellStyle name="Date Feeder Field 3 5 2 3 3 2" xfId="42211"/>
    <cellStyle name="Date Feeder Field 3 5 2 3 4" xfId="13885"/>
    <cellStyle name="Date Feeder Field 3 5 2 3 4 2" xfId="42212"/>
    <cellStyle name="Date Feeder Field 3 5 2 3 5" xfId="13886"/>
    <cellStyle name="Date Feeder Field 3 5 2 3 5 2" xfId="42213"/>
    <cellStyle name="Date Feeder Field 3 5 2 3 6" xfId="13887"/>
    <cellStyle name="Date Feeder Field 3 5 2 3 6 2" xfId="42214"/>
    <cellStyle name="Date Feeder Field 3 5 2 3 7" xfId="13888"/>
    <cellStyle name="Date Feeder Field 3 5 2 3 7 2" xfId="42215"/>
    <cellStyle name="Date Feeder Field 3 5 2 3 8" xfId="13889"/>
    <cellStyle name="Date Feeder Field 3 5 2 3 8 2" xfId="42216"/>
    <cellStyle name="Date Feeder Field 3 5 2 3 9" xfId="13890"/>
    <cellStyle name="Date Feeder Field 3 5 2 3 9 2" xfId="42217"/>
    <cellStyle name="Date Feeder Field 3 5 2 4" xfId="13891"/>
    <cellStyle name="Date Feeder Field 3 5 2 4 2" xfId="42218"/>
    <cellStyle name="Date Feeder Field 3 5 2 5" xfId="13892"/>
    <cellStyle name="Date Feeder Field 3 5 2 5 2" xfId="42219"/>
    <cellStyle name="Date Feeder Field 3 5 2 6" xfId="13893"/>
    <cellStyle name="Date Feeder Field 3 5 2 6 2" xfId="42220"/>
    <cellStyle name="Date Feeder Field 3 5 2 7" xfId="13894"/>
    <cellStyle name="Date Feeder Field 3 5 2 7 2" xfId="42221"/>
    <cellStyle name="Date Feeder Field 3 5 2 8" xfId="13895"/>
    <cellStyle name="Date Feeder Field 3 5 2 8 2" xfId="42222"/>
    <cellStyle name="Date Feeder Field 3 5 2 9" xfId="13896"/>
    <cellStyle name="Date Feeder Field 3 5 2 9 2" xfId="42223"/>
    <cellStyle name="Date Feeder Field 3 5 3" xfId="13897"/>
    <cellStyle name="Date Feeder Field 3 5 3 10" xfId="13898"/>
    <cellStyle name="Date Feeder Field 3 5 3 10 2" xfId="42225"/>
    <cellStyle name="Date Feeder Field 3 5 3 11" xfId="13899"/>
    <cellStyle name="Date Feeder Field 3 5 3 11 2" xfId="42226"/>
    <cellStyle name="Date Feeder Field 3 5 3 12" xfId="13900"/>
    <cellStyle name="Date Feeder Field 3 5 3 12 2" xfId="42227"/>
    <cellStyle name="Date Feeder Field 3 5 3 13" xfId="42224"/>
    <cellStyle name="Date Feeder Field 3 5 3 2" xfId="13901"/>
    <cellStyle name="Date Feeder Field 3 5 3 2 10" xfId="13902"/>
    <cellStyle name="Date Feeder Field 3 5 3 2 10 2" xfId="42229"/>
    <cellStyle name="Date Feeder Field 3 5 3 2 11" xfId="13903"/>
    <cellStyle name="Date Feeder Field 3 5 3 2 11 2" xfId="42230"/>
    <cellStyle name="Date Feeder Field 3 5 3 2 12" xfId="42228"/>
    <cellStyle name="Date Feeder Field 3 5 3 2 2" xfId="13904"/>
    <cellStyle name="Date Feeder Field 3 5 3 2 2 2" xfId="42231"/>
    <cellStyle name="Date Feeder Field 3 5 3 2 3" xfId="13905"/>
    <cellStyle name="Date Feeder Field 3 5 3 2 3 2" xfId="42232"/>
    <cellStyle name="Date Feeder Field 3 5 3 2 4" xfId="13906"/>
    <cellStyle name="Date Feeder Field 3 5 3 2 4 2" xfId="42233"/>
    <cellStyle name="Date Feeder Field 3 5 3 2 5" xfId="13907"/>
    <cellStyle name="Date Feeder Field 3 5 3 2 5 2" xfId="42234"/>
    <cellStyle name="Date Feeder Field 3 5 3 2 6" xfId="13908"/>
    <cellStyle name="Date Feeder Field 3 5 3 2 6 2" xfId="42235"/>
    <cellStyle name="Date Feeder Field 3 5 3 2 7" xfId="13909"/>
    <cellStyle name="Date Feeder Field 3 5 3 2 7 2" xfId="42236"/>
    <cellStyle name="Date Feeder Field 3 5 3 2 8" xfId="13910"/>
    <cellStyle name="Date Feeder Field 3 5 3 2 8 2" xfId="42237"/>
    <cellStyle name="Date Feeder Field 3 5 3 2 9" xfId="13911"/>
    <cellStyle name="Date Feeder Field 3 5 3 2 9 2" xfId="42238"/>
    <cellStyle name="Date Feeder Field 3 5 3 3" xfId="13912"/>
    <cellStyle name="Date Feeder Field 3 5 3 3 10" xfId="13913"/>
    <cellStyle name="Date Feeder Field 3 5 3 3 10 2" xfId="42240"/>
    <cellStyle name="Date Feeder Field 3 5 3 3 11" xfId="13914"/>
    <cellStyle name="Date Feeder Field 3 5 3 3 11 2" xfId="42241"/>
    <cellStyle name="Date Feeder Field 3 5 3 3 12" xfId="42239"/>
    <cellStyle name="Date Feeder Field 3 5 3 3 2" xfId="13915"/>
    <cellStyle name="Date Feeder Field 3 5 3 3 2 2" xfId="42242"/>
    <cellStyle name="Date Feeder Field 3 5 3 3 3" xfId="13916"/>
    <cellStyle name="Date Feeder Field 3 5 3 3 3 2" xfId="42243"/>
    <cellStyle name="Date Feeder Field 3 5 3 3 4" xfId="13917"/>
    <cellStyle name="Date Feeder Field 3 5 3 3 4 2" xfId="42244"/>
    <cellStyle name="Date Feeder Field 3 5 3 3 5" xfId="13918"/>
    <cellStyle name="Date Feeder Field 3 5 3 3 5 2" xfId="42245"/>
    <cellStyle name="Date Feeder Field 3 5 3 3 6" xfId="13919"/>
    <cellStyle name="Date Feeder Field 3 5 3 3 6 2" xfId="42246"/>
    <cellStyle name="Date Feeder Field 3 5 3 3 7" xfId="13920"/>
    <cellStyle name="Date Feeder Field 3 5 3 3 7 2" xfId="42247"/>
    <cellStyle name="Date Feeder Field 3 5 3 3 8" xfId="13921"/>
    <cellStyle name="Date Feeder Field 3 5 3 3 8 2" xfId="42248"/>
    <cellStyle name="Date Feeder Field 3 5 3 3 9" xfId="13922"/>
    <cellStyle name="Date Feeder Field 3 5 3 3 9 2" xfId="42249"/>
    <cellStyle name="Date Feeder Field 3 5 3 4" xfId="13923"/>
    <cellStyle name="Date Feeder Field 3 5 3 4 2" xfId="42250"/>
    <cellStyle name="Date Feeder Field 3 5 3 5" xfId="13924"/>
    <cellStyle name="Date Feeder Field 3 5 3 5 2" xfId="42251"/>
    <cellStyle name="Date Feeder Field 3 5 3 6" xfId="13925"/>
    <cellStyle name="Date Feeder Field 3 5 3 6 2" xfId="42252"/>
    <cellStyle name="Date Feeder Field 3 5 3 7" xfId="13926"/>
    <cellStyle name="Date Feeder Field 3 5 3 7 2" xfId="42253"/>
    <cellStyle name="Date Feeder Field 3 5 3 8" xfId="13927"/>
    <cellStyle name="Date Feeder Field 3 5 3 8 2" xfId="42254"/>
    <cellStyle name="Date Feeder Field 3 5 3 9" xfId="13928"/>
    <cellStyle name="Date Feeder Field 3 5 3 9 2" xfId="42255"/>
    <cellStyle name="Date Feeder Field 3 5 4" xfId="13929"/>
    <cellStyle name="Date Feeder Field 3 5 4 10" xfId="13930"/>
    <cellStyle name="Date Feeder Field 3 5 4 10 2" xfId="42257"/>
    <cellStyle name="Date Feeder Field 3 5 4 11" xfId="13931"/>
    <cellStyle name="Date Feeder Field 3 5 4 11 2" xfId="42258"/>
    <cellStyle name="Date Feeder Field 3 5 4 12" xfId="42256"/>
    <cellStyle name="Date Feeder Field 3 5 4 2" xfId="13932"/>
    <cellStyle name="Date Feeder Field 3 5 4 2 2" xfId="42259"/>
    <cellStyle name="Date Feeder Field 3 5 4 3" xfId="13933"/>
    <cellStyle name="Date Feeder Field 3 5 4 3 2" xfId="42260"/>
    <cellStyle name="Date Feeder Field 3 5 4 4" xfId="13934"/>
    <cellStyle name="Date Feeder Field 3 5 4 4 2" xfId="42261"/>
    <cellStyle name="Date Feeder Field 3 5 4 5" xfId="13935"/>
    <cellStyle name="Date Feeder Field 3 5 4 5 2" xfId="42262"/>
    <cellStyle name="Date Feeder Field 3 5 4 6" xfId="13936"/>
    <cellStyle name="Date Feeder Field 3 5 4 6 2" xfId="42263"/>
    <cellStyle name="Date Feeder Field 3 5 4 7" xfId="13937"/>
    <cellStyle name="Date Feeder Field 3 5 4 7 2" xfId="42264"/>
    <cellStyle name="Date Feeder Field 3 5 4 8" xfId="13938"/>
    <cellStyle name="Date Feeder Field 3 5 4 8 2" xfId="42265"/>
    <cellStyle name="Date Feeder Field 3 5 4 9" xfId="13939"/>
    <cellStyle name="Date Feeder Field 3 5 4 9 2" xfId="42266"/>
    <cellStyle name="Date Feeder Field 3 5 5" xfId="13940"/>
    <cellStyle name="Date Feeder Field 3 5 5 10" xfId="13941"/>
    <cellStyle name="Date Feeder Field 3 5 5 10 2" xfId="42268"/>
    <cellStyle name="Date Feeder Field 3 5 5 11" xfId="13942"/>
    <cellStyle name="Date Feeder Field 3 5 5 11 2" xfId="42269"/>
    <cellStyle name="Date Feeder Field 3 5 5 12" xfId="42267"/>
    <cellStyle name="Date Feeder Field 3 5 5 2" xfId="13943"/>
    <cellStyle name="Date Feeder Field 3 5 5 2 2" xfId="42270"/>
    <cellStyle name="Date Feeder Field 3 5 5 3" xfId="13944"/>
    <cellStyle name="Date Feeder Field 3 5 5 3 2" xfId="42271"/>
    <cellStyle name="Date Feeder Field 3 5 5 4" xfId="13945"/>
    <cellStyle name="Date Feeder Field 3 5 5 4 2" xfId="42272"/>
    <cellStyle name="Date Feeder Field 3 5 5 5" xfId="13946"/>
    <cellStyle name="Date Feeder Field 3 5 5 5 2" xfId="42273"/>
    <cellStyle name="Date Feeder Field 3 5 5 6" xfId="13947"/>
    <cellStyle name="Date Feeder Field 3 5 5 6 2" xfId="42274"/>
    <cellStyle name="Date Feeder Field 3 5 5 7" xfId="13948"/>
    <cellStyle name="Date Feeder Field 3 5 5 7 2" xfId="42275"/>
    <cellStyle name="Date Feeder Field 3 5 5 8" xfId="13949"/>
    <cellStyle name="Date Feeder Field 3 5 5 8 2" xfId="42276"/>
    <cellStyle name="Date Feeder Field 3 5 5 9" xfId="13950"/>
    <cellStyle name="Date Feeder Field 3 5 5 9 2" xfId="42277"/>
    <cellStyle name="Date Feeder Field 3 5 6" xfId="13951"/>
    <cellStyle name="Date Feeder Field 3 5 6 2" xfId="42278"/>
    <cellStyle name="Date Feeder Field 3 5 7" xfId="13952"/>
    <cellStyle name="Date Feeder Field 3 5 7 2" xfId="42279"/>
    <cellStyle name="Date Feeder Field 3 5 8" xfId="13953"/>
    <cellStyle name="Date Feeder Field 3 5 8 2" xfId="42280"/>
    <cellStyle name="Date Feeder Field 3 5 9" xfId="13954"/>
    <cellStyle name="Date Feeder Field 3 5 9 2" xfId="42281"/>
    <cellStyle name="Date Feeder Field 3 6" xfId="13955"/>
    <cellStyle name="Date Feeder Field 3 6 10" xfId="13956"/>
    <cellStyle name="Date Feeder Field 3 6 10 2" xfId="42283"/>
    <cellStyle name="Date Feeder Field 3 6 11" xfId="13957"/>
    <cellStyle name="Date Feeder Field 3 6 11 2" xfId="42284"/>
    <cellStyle name="Date Feeder Field 3 6 12" xfId="13958"/>
    <cellStyle name="Date Feeder Field 3 6 12 2" xfId="42285"/>
    <cellStyle name="Date Feeder Field 3 6 13" xfId="42282"/>
    <cellStyle name="Date Feeder Field 3 6 2" xfId="13959"/>
    <cellStyle name="Date Feeder Field 3 6 2 10" xfId="13960"/>
    <cellStyle name="Date Feeder Field 3 6 2 10 2" xfId="42287"/>
    <cellStyle name="Date Feeder Field 3 6 2 11" xfId="13961"/>
    <cellStyle name="Date Feeder Field 3 6 2 11 2" xfId="42288"/>
    <cellStyle name="Date Feeder Field 3 6 2 12" xfId="42286"/>
    <cellStyle name="Date Feeder Field 3 6 2 2" xfId="13962"/>
    <cellStyle name="Date Feeder Field 3 6 2 2 2" xfId="42289"/>
    <cellStyle name="Date Feeder Field 3 6 2 3" xfId="13963"/>
    <cellStyle name="Date Feeder Field 3 6 2 3 2" xfId="42290"/>
    <cellStyle name="Date Feeder Field 3 6 2 4" xfId="13964"/>
    <cellStyle name="Date Feeder Field 3 6 2 4 2" xfId="42291"/>
    <cellStyle name="Date Feeder Field 3 6 2 5" xfId="13965"/>
    <cellStyle name="Date Feeder Field 3 6 2 5 2" xfId="42292"/>
    <cellStyle name="Date Feeder Field 3 6 2 6" xfId="13966"/>
    <cellStyle name="Date Feeder Field 3 6 2 6 2" xfId="42293"/>
    <cellStyle name="Date Feeder Field 3 6 2 7" xfId="13967"/>
    <cellStyle name="Date Feeder Field 3 6 2 7 2" xfId="42294"/>
    <cellStyle name="Date Feeder Field 3 6 2 8" xfId="13968"/>
    <cellStyle name="Date Feeder Field 3 6 2 8 2" xfId="42295"/>
    <cellStyle name="Date Feeder Field 3 6 2 9" xfId="13969"/>
    <cellStyle name="Date Feeder Field 3 6 2 9 2" xfId="42296"/>
    <cellStyle name="Date Feeder Field 3 6 3" xfId="13970"/>
    <cellStyle name="Date Feeder Field 3 6 3 10" xfId="13971"/>
    <cellStyle name="Date Feeder Field 3 6 3 10 2" xfId="42298"/>
    <cellStyle name="Date Feeder Field 3 6 3 11" xfId="13972"/>
    <cellStyle name="Date Feeder Field 3 6 3 11 2" xfId="42299"/>
    <cellStyle name="Date Feeder Field 3 6 3 12" xfId="42297"/>
    <cellStyle name="Date Feeder Field 3 6 3 2" xfId="13973"/>
    <cellStyle name="Date Feeder Field 3 6 3 2 2" xfId="42300"/>
    <cellStyle name="Date Feeder Field 3 6 3 3" xfId="13974"/>
    <cellStyle name="Date Feeder Field 3 6 3 3 2" xfId="42301"/>
    <cellStyle name="Date Feeder Field 3 6 3 4" xfId="13975"/>
    <cellStyle name="Date Feeder Field 3 6 3 4 2" xfId="42302"/>
    <cellStyle name="Date Feeder Field 3 6 3 5" xfId="13976"/>
    <cellStyle name="Date Feeder Field 3 6 3 5 2" xfId="42303"/>
    <cellStyle name="Date Feeder Field 3 6 3 6" xfId="13977"/>
    <cellStyle name="Date Feeder Field 3 6 3 6 2" xfId="42304"/>
    <cellStyle name="Date Feeder Field 3 6 3 7" xfId="13978"/>
    <cellStyle name="Date Feeder Field 3 6 3 7 2" xfId="42305"/>
    <cellStyle name="Date Feeder Field 3 6 3 8" xfId="13979"/>
    <cellStyle name="Date Feeder Field 3 6 3 8 2" xfId="42306"/>
    <cellStyle name="Date Feeder Field 3 6 3 9" xfId="13980"/>
    <cellStyle name="Date Feeder Field 3 6 3 9 2" xfId="42307"/>
    <cellStyle name="Date Feeder Field 3 6 4" xfId="13981"/>
    <cellStyle name="Date Feeder Field 3 6 4 2" xfId="42308"/>
    <cellStyle name="Date Feeder Field 3 6 5" xfId="13982"/>
    <cellStyle name="Date Feeder Field 3 6 5 2" xfId="42309"/>
    <cellStyle name="Date Feeder Field 3 6 6" xfId="13983"/>
    <cellStyle name="Date Feeder Field 3 6 6 2" xfId="42310"/>
    <cellStyle name="Date Feeder Field 3 6 7" xfId="13984"/>
    <cellStyle name="Date Feeder Field 3 6 7 2" xfId="42311"/>
    <cellStyle name="Date Feeder Field 3 6 8" xfId="13985"/>
    <cellStyle name="Date Feeder Field 3 6 8 2" xfId="42312"/>
    <cellStyle name="Date Feeder Field 3 6 9" xfId="13986"/>
    <cellStyle name="Date Feeder Field 3 6 9 2" xfId="42313"/>
    <cellStyle name="Date Feeder Field 3 7" xfId="13987"/>
    <cellStyle name="Date Feeder Field 3 7 10" xfId="13988"/>
    <cellStyle name="Date Feeder Field 3 7 10 2" xfId="42315"/>
    <cellStyle name="Date Feeder Field 3 7 11" xfId="13989"/>
    <cellStyle name="Date Feeder Field 3 7 11 2" xfId="42316"/>
    <cellStyle name="Date Feeder Field 3 7 12" xfId="13990"/>
    <cellStyle name="Date Feeder Field 3 7 12 2" xfId="42317"/>
    <cellStyle name="Date Feeder Field 3 7 13" xfId="42314"/>
    <cellStyle name="Date Feeder Field 3 7 2" xfId="13991"/>
    <cellStyle name="Date Feeder Field 3 7 2 10" xfId="13992"/>
    <cellStyle name="Date Feeder Field 3 7 2 10 2" xfId="42319"/>
    <cellStyle name="Date Feeder Field 3 7 2 11" xfId="13993"/>
    <cellStyle name="Date Feeder Field 3 7 2 11 2" xfId="42320"/>
    <cellStyle name="Date Feeder Field 3 7 2 12" xfId="42318"/>
    <cellStyle name="Date Feeder Field 3 7 2 2" xfId="13994"/>
    <cellStyle name="Date Feeder Field 3 7 2 2 2" xfId="42321"/>
    <cellStyle name="Date Feeder Field 3 7 2 3" xfId="13995"/>
    <cellStyle name="Date Feeder Field 3 7 2 3 2" xfId="42322"/>
    <cellStyle name="Date Feeder Field 3 7 2 4" xfId="13996"/>
    <cellStyle name="Date Feeder Field 3 7 2 4 2" xfId="42323"/>
    <cellStyle name="Date Feeder Field 3 7 2 5" xfId="13997"/>
    <cellStyle name="Date Feeder Field 3 7 2 5 2" xfId="42324"/>
    <cellStyle name="Date Feeder Field 3 7 2 6" xfId="13998"/>
    <cellStyle name="Date Feeder Field 3 7 2 6 2" xfId="42325"/>
    <cellStyle name="Date Feeder Field 3 7 2 7" xfId="13999"/>
    <cellStyle name="Date Feeder Field 3 7 2 7 2" xfId="42326"/>
    <cellStyle name="Date Feeder Field 3 7 2 8" xfId="14000"/>
    <cellStyle name="Date Feeder Field 3 7 2 8 2" xfId="42327"/>
    <cellStyle name="Date Feeder Field 3 7 2 9" xfId="14001"/>
    <cellStyle name="Date Feeder Field 3 7 2 9 2" xfId="42328"/>
    <cellStyle name="Date Feeder Field 3 7 3" xfId="14002"/>
    <cellStyle name="Date Feeder Field 3 7 3 10" xfId="14003"/>
    <cellStyle name="Date Feeder Field 3 7 3 10 2" xfId="42330"/>
    <cellStyle name="Date Feeder Field 3 7 3 11" xfId="14004"/>
    <cellStyle name="Date Feeder Field 3 7 3 11 2" xfId="42331"/>
    <cellStyle name="Date Feeder Field 3 7 3 12" xfId="42329"/>
    <cellStyle name="Date Feeder Field 3 7 3 2" xfId="14005"/>
    <cellStyle name="Date Feeder Field 3 7 3 2 2" xfId="42332"/>
    <cellStyle name="Date Feeder Field 3 7 3 3" xfId="14006"/>
    <cellStyle name="Date Feeder Field 3 7 3 3 2" xfId="42333"/>
    <cellStyle name="Date Feeder Field 3 7 3 4" xfId="14007"/>
    <cellStyle name="Date Feeder Field 3 7 3 4 2" xfId="42334"/>
    <cellStyle name="Date Feeder Field 3 7 3 5" xfId="14008"/>
    <cellStyle name="Date Feeder Field 3 7 3 5 2" xfId="42335"/>
    <cellStyle name="Date Feeder Field 3 7 3 6" xfId="14009"/>
    <cellStyle name="Date Feeder Field 3 7 3 6 2" xfId="42336"/>
    <cellStyle name="Date Feeder Field 3 7 3 7" xfId="14010"/>
    <cellStyle name="Date Feeder Field 3 7 3 7 2" xfId="42337"/>
    <cellStyle name="Date Feeder Field 3 7 3 8" xfId="14011"/>
    <cellStyle name="Date Feeder Field 3 7 3 8 2" xfId="42338"/>
    <cellStyle name="Date Feeder Field 3 7 3 9" xfId="14012"/>
    <cellStyle name="Date Feeder Field 3 7 3 9 2" xfId="42339"/>
    <cellStyle name="Date Feeder Field 3 7 4" xfId="14013"/>
    <cellStyle name="Date Feeder Field 3 7 4 2" xfId="42340"/>
    <cellStyle name="Date Feeder Field 3 7 5" xfId="14014"/>
    <cellStyle name="Date Feeder Field 3 7 5 2" xfId="42341"/>
    <cellStyle name="Date Feeder Field 3 7 6" xfId="14015"/>
    <cellStyle name="Date Feeder Field 3 7 6 2" xfId="42342"/>
    <cellStyle name="Date Feeder Field 3 7 7" xfId="14016"/>
    <cellStyle name="Date Feeder Field 3 7 7 2" xfId="42343"/>
    <cellStyle name="Date Feeder Field 3 7 8" xfId="14017"/>
    <cellStyle name="Date Feeder Field 3 7 8 2" xfId="42344"/>
    <cellStyle name="Date Feeder Field 3 7 9" xfId="14018"/>
    <cellStyle name="Date Feeder Field 3 7 9 2" xfId="42345"/>
    <cellStyle name="Date Feeder Field 3 8" xfId="14019"/>
    <cellStyle name="Date Feeder Field 3 8 10" xfId="14020"/>
    <cellStyle name="Date Feeder Field 3 8 10 2" xfId="42347"/>
    <cellStyle name="Date Feeder Field 3 8 11" xfId="14021"/>
    <cellStyle name="Date Feeder Field 3 8 11 2" xfId="42348"/>
    <cellStyle name="Date Feeder Field 3 8 12" xfId="42346"/>
    <cellStyle name="Date Feeder Field 3 8 2" xfId="14022"/>
    <cellStyle name="Date Feeder Field 3 8 2 2" xfId="42349"/>
    <cellStyle name="Date Feeder Field 3 8 3" xfId="14023"/>
    <cellStyle name="Date Feeder Field 3 8 3 2" xfId="42350"/>
    <cellStyle name="Date Feeder Field 3 8 4" xfId="14024"/>
    <cellStyle name="Date Feeder Field 3 8 4 2" xfId="42351"/>
    <cellStyle name="Date Feeder Field 3 8 5" xfId="14025"/>
    <cellStyle name="Date Feeder Field 3 8 5 2" xfId="42352"/>
    <cellStyle name="Date Feeder Field 3 8 6" xfId="14026"/>
    <cellStyle name="Date Feeder Field 3 8 6 2" xfId="42353"/>
    <cellStyle name="Date Feeder Field 3 8 7" xfId="14027"/>
    <cellStyle name="Date Feeder Field 3 8 7 2" xfId="42354"/>
    <cellStyle name="Date Feeder Field 3 8 8" xfId="14028"/>
    <cellStyle name="Date Feeder Field 3 8 8 2" xfId="42355"/>
    <cellStyle name="Date Feeder Field 3 8 9" xfId="14029"/>
    <cellStyle name="Date Feeder Field 3 8 9 2" xfId="42356"/>
    <cellStyle name="Date Feeder Field 3 9" xfId="14030"/>
    <cellStyle name="Date Feeder Field 3 9 10" xfId="14031"/>
    <cellStyle name="Date Feeder Field 3 9 10 2" xfId="42358"/>
    <cellStyle name="Date Feeder Field 3 9 11" xfId="14032"/>
    <cellStyle name="Date Feeder Field 3 9 11 2" xfId="42359"/>
    <cellStyle name="Date Feeder Field 3 9 12" xfId="42357"/>
    <cellStyle name="Date Feeder Field 3 9 2" xfId="14033"/>
    <cellStyle name="Date Feeder Field 3 9 2 2" xfId="42360"/>
    <cellStyle name="Date Feeder Field 3 9 3" xfId="14034"/>
    <cellStyle name="Date Feeder Field 3 9 3 2" xfId="42361"/>
    <cellStyle name="Date Feeder Field 3 9 4" xfId="14035"/>
    <cellStyle name="Date Feeder Field 3 9 4 2" xfId="42362"/>
    <cellStyle name="Date Feeder Field 3 9 5" xfId="14036"/>
    <cellStyle name="Date Feeder Field 3 9 5 2" xfId="42363"/>
    <cellStyle name="Date Feeder Field 3 9 6" xfId="14037"/>
    <cellStyle name="Date Feeder Field 3 9 6 2" xfId="42364"/>
    <cellStyle name="Date Feeder Field 3 9 7" xfId="14038"/>
    <cellStyle name="Date Feeder Field 3 9 7 2" xfId="42365"/>
    <cellStyle name="Date Feeder Field 3 9 8" xfId="14039"/>
    <cellStyle name="Date Feeder Field 3 9 8 2" xfId="42366"/>
    <cellStyle name="Date Feeder Field 3 9 9" xfId="14040"/>
    <cellStyle name="Date Feeder Field 3 9 9 2" xfId="42367"/>
    <cellStyle name="Date Feeder Field 4" xfId="14041"/>
    <cellStyle name="Date Feeder Field 4 10" xfId="14042"/>
    <cellStyle name="Date Feeder Field 4 10 2" xfId="42369"/>
    <cellStyle name="Date Feeder Field 4 11" xfId="14043"/>
    <cellStyle name="Date Feeder Field 4 11 2" xfId="42370"/>
    <cellStyle name="Date Feeder Field 4 12" xfId="14044"/>
    <cellStyle name="Date Feeder Field 4 12 2" xfId="42371"/>
    <cellStyle name="Date Feeder Field 4 13" xfId="14045"/>
    <cellStyle name="Date Feeder Field 4 13 2" xfId="42372"/>
    <cellStyle name="Date Feeder Field 4 14" xfId="14046"/>
    <cellStyle name="Date Feeder Field 4 14 2" xfId="42373"/>
    <cellStyle name="Date Feeder Field 4 15" xfId="14047"/>
    <cellStyle name="Date Feeder Field 4 15 2" xfId="42374"/>
    <cellStyle name="Date Feeder Field 4 16" xfId="14048"/>
    <cellStyle name="Date Feeder Field 4 16 2" xfId="42375"/>
    <cellStyle name="Date Feeder Field 4 17" xfId="14049"/>
    <cellStyle name="Date Feeder Field 4 17 2" xfId="42376"/>
    <cellStyle name="Date Feeder Field 4 18" xfId="42368"/>
    <cellStyle name="Date Feeder Field 4 2" xfId="14050"/>
    <cellStyle name="Date Feeder Field 4 2 10" xfId="14051"/>
    <cellStyle name="Date Feeder Field 4 2 10 2" xfId="42378"/>
    <cellStyle name="Date Feeder Field 4 2 11" xfId="14052"/>
    <cellStyle name="Date Feeder Field 4 2 11 2" xfId="42379"/>
    <cellStyle name="Date Feeder Field 4 2 12" xfId="14053"/>
    <cellStyle name="Date Feeder Field 4 2 12 2" xfId="42380"/>
    <cellStyle name="Date Feeder Field 4 2 13" xfId="14054"/>
    <cellStyle name="Date Feeder Field 4 2 13 2" xfId="42381"/>
    <cellStyle name="Date Feeder Field 4 2 14" xfId="14055"/>
    <cellStyle name="Date Feeder Field 4 2 14 2" xfId="42382"/>
    <cellStyle name="Date Feeder Field 4 2 15" xfId="42377"/>
    <cellStyle name="Date Feeder Field 4 2 2" xfId="14056"/>
    <cellStyle name="Date Feeder Field 4 2 2 10" xfId="14057"/>
    <cellStyle name="Date Feeder Field 4 2 2 10 2" xfId="42384"/>
    <cellStyle name="Date Feeder Field 4 2 2 11" xfId="14058"/>
    <cellStyle name="Date Feeder Field 4 2 2 11 2" xfId="42385"/>
    <cellStyle name="Date Feeder Field 4 2 2 12" xfId="14059"/>
    <cellStyle name="Date Feeder Field 4 2 2 12 2" xfId="42386"/>
    <cellStyle name="Date Feeder Field 4 2 2 13" xfId="42383"/>
    <cellStyle name="Date Feeder Field 4 2 2 2" xfId="14060"/>
    <cellStyle name="Date Feeder Field 4 2 2 2 10" xfId="14061"/>
    <cellStyle name="Date Feeder Field 4 2 2 2 10 2" xfId="42388"/>
    <cellStyle name="Date Feeder Field 4 2 2 2 11" xfId="14062"/>
    <cellStyle name="Date Feeder Field 4 2 2 2 11 2" xfId="42389"/>
    <cellStyle name="Date Feeder Field 4 2 2 2 12" xfId="42387"/>
    <cellStyle name="Date Feeder Field 4 2 2 2 2" xfId="14063"/>
    <cellStyle name="Date Feeder Field 4 2 2 2 2 2" xfId="42390"/>
    <cellStyle name="Date Feeder Field 4 2 2 2 3" xfId="14064"/>
    <cellStyle name="Date Feeder Field 4 2 2 2 3 2" xfId="42391"/>
    <cellStyle name="Date Feeder Field 4 2 2 2 4" xfId="14065"/>
    <cellStyle name="Date Feeder Field 4 2 2 2 4 2" xfId="42392"/>
    <cellStyle name="Date Feeder Field 4 2 2 2 5" xfId="14066"/>
    <cellStyle name="Date Feeder Field 4 2 2 2 5 2" xfId="42393"/>
    <cellStyle name="Date Feeder Field 4 2 2 2 6" xfId="14067"/>
    <cellStyle name="Date Feeder Field 4 2 2 2 6 2" xfId="42394"/>
    <cellStyle name="Date Feeder Field 4 2 2 2 7" xfId="14068"/>
    <cellStyle name="Date Feeder Field 4 2 2 2 7 2" xfId="42395"/>
    <cellStyle name="Date Feeder Field 4 2 2 2 8" xfId="14069"/>
    <cellStyle name="Date Feeder Field 4 2 2 2 8 2" xfId="42396"/>
    <cellStyle name="Date Feeder Field 4 2 2 2 9" xfId="14070"/>
    <cellStyle name="Date Feeder Field 4 2 2 2 9 2" xfId="42397"/>
    <cellStyle name="Date Feeder Field 4 2 2 3" xfId="14071"/>
    <cellStyle name="Date Feeder Field 4 2 2 3 10" xfId="14072"/>
    <cellStyle name="Date Feeder Field 4 2 2 3 10 2" xfId="42399"/>
    <cellStyle name="Date Feeder Field 4 2 2 3 11" xfId="14073"/>
    <cellStyle name="Date Feeder Field 4 2 2 3 11 2" xfId="42400"/>
    <cellStyle name="Date Feeder Field 4 2 2 3 12" xfId="42398"/>
    <cellStyle name="Date Feeder Field 4 2 2 3 2" xfId="14074"/>
    <cellStyle name="Date Feeder Field 4 2 2 3 2 2" xfId="42401"/>
    <cellStyle name="Date Feeder Field 4 2 2 3 3" xfId="14075"/>
    <cellStyle name="Date Feeder Field 4 2 2 3 3 2" xfId="42402"/>
    <cellStyle name="Date Feeder Field 4 2 2 3 4" xfId="14076"/>
    <cellStyle name="Date Feeder Field 4 2 2 3 4 2" xfId="42403"/>
    <cellStyle name="Date Feeder Field 4 2 2 3 5" xfId="14077"/>
    <cellStyle name="Date Feeder Field 4 2 2 3 5 2" xfId="42404"/>
    <cellStyle name="Date Feeder Field 4 2 2 3 6" xfId="14078"/>
    <cellStyle name="Date Feeder Field 4 2 2 3 6 2" xfId="42405"/>
    <cellStyle name="Date Feeder Field 4 2 2 3 7" xfId="14079"/>
    <cellStyle name="Date Feeder Field 4 2 2 3 7 2" xfId="42406"/>
    <cellStyle name="Date Feeder Field 4 2 2 3 8" xfId="14080"/>
    <cellStyle name="Date Feeder Field 4 2 2 3 8 2" xfId="42407"/>
    <cellStyle name="Date Feeder Field 4 2 2 3 9" xfId="14081"/>
    <cellStyle name="Date Feeder Field 4 2 2 3 9 2" xfId="42408"/>
    <cellStyle name="Date Feeder Field 4 2 2 4" xfId="14082"/>
    <cellStyle name="Date Feeder Field 4 2 2 4 2" xfId="42409"/>
    <cellStyle name="Date Feeder Field 4 2 2 5" xfId="14083"/>
    <cellStyle name="Date Feeder Field 4 2 2 5 2" xfId="42410"/>
    <cellStyle name="Date Feeder Field 4 2 2 6" xfId="14084"/>
    <cellStyle name="Date Feeder Field 4 2 2 6 2" xfId="42411"/>
    <cellStyle name="Date Feeder Field 4 2 2 7" xfId="14085"/>
    <cellStyle name="Date Feeder Field 4 2 2 7 2" xfId="42412"/>
    <cellStyle name="Date Feeder Field 4 2 2 8" xfId="14086"/>
    <cellStyle name="Date Feeder Field 4 2 2 8 2" xfId="42413"/>
    <cellStyle name="Date Feeder Field 4 2 2 9" xfId="14087"/>
    <cellStyle name="Date Feeder Field 4 2 2 9 2" xfId="42414"/>
    <cellStyle name="Date Feeder Field 4 2 3" xfId="14088"/>
    <cellStyle name="Date Feeder Field 4 2 3 10" xfId="14089"/>
    <cellStyle name="Date Feeder Field 4 2 3 10 2" xfId="42416"/>
    <cellStyle name="Date Feeder Field 4 2 3 11" xfId="14090"/>
    <cellStyle name="Date Feeder Field 4 2 3 11 2" xfId="42417"/>
    <cellStyle name="Date Feeder Field 4 2 3 12" xfId="14091"/>
    <cellStyle name="Date Feeder Field 4 2 3 12 2" xfId="42418"/>
    <cellStyle name="Date Feeder Field 4 2 3 13" xfId="42415"/>
    <cellStyle name="Date Feeder Field 4 2 3 2" xfId="14092"/>
    <cellStyle name="Date Feeder Field 4 2 3 2 10" xfId="14093"/>
    <cellStyle name="Date Feeder Field 4 2 3 2 10 2" xfId="42420"/>
    <cellStyle name="Date Feeder Field 4 2 3 2 11" xfId="14094"/>
    <cellStyle name="Date Feeder Field 4 2 3 2 11 2" xfId="42421"/>
    <cellStyle name="Date Feeder Field 4 2 3 2 12" xfId="42419"/>
    <cellStyle name="Date Feeder Field 4 2 3 2 2" xfId="14095"/>
    <cellStyle name="Date Feeder Field 4 2 3 2 2 2" xfId="42422"/>
    <cellStyle name="Date Feeder Field 4 2 3 2 3" xfId="14096"/>
    <cellStyle name="Date Feeder Field 4 2 3 2 3 2" xfId="42423"/>
    <cellStyle name="Date Feeder Field 4 2 3 2 4" xfId="14097"/>
    <cellStyle name="Date Feeder Field 4 2 3 2 4 2" xfId="42424"/>
    <cellStyle name="Date Feeder Field 4 2 3 2 5" xfId="14098"/>
    <cellStyle name="Date Feeder Field 4 2 3 2 5 2" xfId="42425"/>
    <cellStyle name="Date Feeder Field 4 2 3 2 6" xfId="14099"/>
    <cellStyle name="Date Feeder Field 4 2 3 2 6 2" xfId="42426"/>
    <cellStyle name="Date Feeder Field 4 2 3 2 7" xfId="14100"/>
    <cellStyle name="Date Feeder Field 4 2 3 2 7 2" xfId="42427"/>
    <cellStyle name="Date Feeder Field 4 2 3 2 8" xfId="14101"/>
    <cellStyle name="Date Feeder Field 4 2 3 2 8 2" xfId="42428"/>
    <cellStyle name="Date Feeder Field 4 2 3 2 9" xfId="14102"/>
    <cellStyle name="Date Feeder Field 4 2 3 2 9 2" xfId="42429"/>
    <cellStyle name="Date Feeder Field 4 2 3 3" xfId="14103"/>
    <cellStyle name="Date Feeder Field 4 2 3 3 10" xfId="14104"/>
    <cellStyle name="Date Feeder Field 4 2 3 3 10 2" xfId="42431"/>
    <cellStyle name="Date Feeder Field 4 2 3 3 11" xfId="14105"/>
    <cellStyle name="Date Feeder Field 4 2 3 3 11 2" xfId="42432"/>
    <cellStyle name="Date Feeder Field 4 2 3 3 12" xfId="42430"/>
    <cellStyle name="Date Feeder Field 4 2 3 3 2" xfId="14106"/>
    <cellStyle name="Date Feeder Field 4 2 3 3 2 2" xfId="42433"/>
    <cellStyle name="Date Feeder Field 4 2 3 3 3" xfId="14107"/>
    <cellStyle name="Date Feeder Field 4 2 3 3 3 2" xfId="42434"/>
    <cellStyle name="Date Feeder Field 4 2 3 3 4" xfId="14108"/>
    <cellStyle name="Date Feeder Field 4 2 3 3 4 2" xfId="42435"/>
    <cellStyle name="Date Feeder Field 4 2 3 3 5" xfId="14109"/>
    <cellStyle name="Date Feeder Field 4 2 3 3 5 2" xfId="42436"/>
    <cellStyle name="Date Feeder Field 4 2 3 3 6" xfId="14110"/>
    <cellStyle name="Date Feeder Field 4 2 3 3 6 2" xfId="42437"/>
    <cellStyle name="Date Feeder Field 4 2 3 3 7" xfId="14111"/>
    <cellStyle name="Date Feeder Field 4 2 3 3 7 2" xfId="42438"/>
    <cellStyle name="Date Feeder Field 4 2 3 3 8" xfId="14112"/>
    <cellStyle name="Date Feeder Field 4 2 3 3 8 2" xfId="42439"/>
    <cellStyle name="Date Feeder Field 4 2 3 3 9" xfId="14113"/>
    <cellStyle name="Date Feeder Field 4 2 3 3 9 2" xfId="42440"/>
    <cellStyle name="Date Feeder Field 4 2 3 4" xfId="14114"/>
    <cellStyle name="Date Feeder Field 4 2 3 4 2" xfId="42441"/>
    <cellStyle name="Date Feeder Field 4 2 3 5" xfId="14115"/>
    <cellStyle name="Date Feeder Field 4 2 3 5 2" xfId="42442"/>
    <cellStyle name="Date Feeder Field 4 2 3 6" xfId="14116"/>
    <cellStyle name="Date Feeder Field 4 2 3 6 2" xfId="42443"/>
    <cellStyle name="Date Feeder Field 4 2 3 7" xfId="14117"/>
    <cellStyle name="Date Feeder Field 4 2 3 7 2" xfId="42444"/>
    <cellStyle name="Date Feeder Field 4 2 3 8" xfId="14118"/>
    <cellStyle name="Date Feeder Field 4 2 3 8 2" xfId="42445"/>
    <cellStyle name="Date Feeder Field 4 2 3 9" xfId="14119"/>
    <cellStyle name="Date Feeder Field 4 2 3 9 2" xfId="42446"/>
    <cellStyle name="Date Feeder Field 4 2 4" xfId="14120"/>
    <cellStyle name="Date Feeder Field 4 2 4 10" xfId="14121"/>
    <cellStyle name="Date Feeder Field 4 2 4 10 2" xfId="42448"/>
    <cellStyle name="Date Feeder Field 4 2 4 11" xfId="14122"/>
    <cellStyle name="Date Feeder Field 4 2 4 11 2" xfId="42449"/>
    <cellStyle name="Date Feeder Field 4 2 4 12" xfId="42447"/>
    <cellStyle name="Date Feeder Field 4 2 4 2" xfId="14123"/>
    <cellStyle name="Date Feeder Field 4 2 4 2 2" xfId="42450"/>
    <cellStyle name="Date Feeder Field 4 2 4 3" xfId="14124"/>
    <cellStyle name="Date Feeder Field 4 2 4 3 2" xfId="42451"/>
    <cellStyle name="Date Feeder Field 4 2 4 4" xfId="14125"/>
    <cellStyle name="Date Feeder Field 4 2 4 4 2" xfId="42452"/>
    <cellStyle name="Date Feeder Field 4 2 4 5" xfId="14126"/>
    <cellStyle name="Date Feeder Field 4 2 4 5 2" xfId="42453"/>
    <cellStyle name="Date Feeder Field 4 2 4 6" xfId="14127"/>
    <cellStyle name="Date Feeder Field 4 2 4 6 2" xfId="42454"/>
    <cellStyle name="Date Feeder Field 4 2 4 7" xfId="14128"/>
    <cellStyle name="Date Feeder Field 4 2 4 7 2" xfId="42455"/>
    <cellStyle name="Date Feeder Field 4 2 4 8" xfId="14129"/>
    <cellStyle name="Date Feeder Field 4 2 4 8 2" xfId="42456"/>
    <cellStyle name="Date Feeder Field 4 2 4 9" xfId="14130"/>
    <cellStyle name="Date Feeder Field 4 2 4 9 2" xfId="42457"/>
    <cellStyle name="Date Feeder Field 4 2 5" xfId="14131"/>
    <cellStyle name="Date Feeder Field 4 2 5 10" xfId="14132"/>
    <cellStyle name="Date Feeder Field 4 2 5 10 2" xfId="42459"/>
    <cellStyle name="Date Feeder Field 4 2 5 11" xfId="14133"/>
    <cellStyle name="Date Feeder Field 4 2 5 11 2" xfId="42460"/>
    <cellStyle name="Date Feeder Field 4 2 5 12" xfId="42458"/>
    <cellStyle name="Date Feeder Field 4 2 5 2" xfId="14134"/>
    <cellStyle name="Date Feeder Field 4 2 5 2 2" xfId="42461"/>
    <cellStyle name="Date Feeder Field 4 2 5 3" xfId="14135"/>
    <cellStyle name="Date Feeder Field 4 2 5 3 2" xfId="42462"/>
    <cellStyle name="Date Feeder Field 4 2 5 4" xfId="14136"/>
    <cellStyle name="Date Feeder Field 4 2 5 4 2" xfId="42463"/>
    <cellStyle name="Date Feeder Field 4 2 5 5" xfId="14137"/>
    <cellStyle name="Date Feeder Field 4 2 5 5 2" xfId="42464"/>
    <cellStyle name="Date Feeder Field 4 2 5 6" xfId="14138"/>
    <cellStyle name="Date Feeder Field 4 2 5 6 2" xfId="42465"/>
    <cellStyle name="Date Feeder Field 4 2 5 7" xfId="14139"/>
    <cellStyle name="Date Feeder Field 4 2 5 7 2" xfId="42466"/>
    <cellStyle name="Date Feeder Field 4 2 5 8" xfId="14140"/>
    <cellStyle name="Date Feeder Field 4 2 5 8 2" xfId="42467"/>
    <cellStyle name="Date Feeder Field 4 2 5 9" xfId="14141"/>
    <cellStyle name="Date Feeder Field 4 2 5 9 2" xfId="42468"/>
    <cellStyle name="Date Feeder Field 4 2 6" xfId="14142"/>
    <cellStyle name="Date Feeder Field 4 2 6 2" xfId="42469"/>
    <cellStyle name="Date Feeder Field 4 2 7" xfId="14143"/>
    <cellStyle name="Date Feeder Field 4 2 7 2" xfId="42470"/>
    <cellStyle name="Date Feeder Field 4 2 8" xfId="14144"/>
    <cellStyle name="Date Feeder Field 4 2 8 2" xfId="42471"/>
    <cellStyle name="Date Feeder Field 4 2 9" xfId="14145"/>
    <cellStyle name="Date Feeder Field 4 2 9 2" xfId="42472"/>
    <cellStyle name="Date Feeder Field 4 3" xfId="14146"/>
    <cellStyle name="Date Feeder Field 4 3 10" xfId="14147"/>
    <cellStyle name="Date Feeder Field 4 3 10 2" xfId="42474"/>
    <cellStyle name="Date Feeder Field 4 3 11" xfId="14148"/>
    <cellStyle name="Date Feeder Field 4 3 11 2" xfId="42475"/>
    <cellStyle name="Date Feeder Field 4 3 12" xfId="14149"/>
    <cellStyle name="Date Feeder Field 4 3 12 2" xfId="42476"/>
    <cellStyle name="Date Feeder Field 4 3 13" xfId="14150"/>
    <cellStyle name="Date Feeder Field 4 3 13 2" xfId="42477"/>
    <cellStyle name="Date Feeder Field 4 3 14" xfId="14151"/>
    <cellStyle name="Date Feeder Field 4 3 14 2" xfId="42478"/>
    <cellStyle name="Date Feeder Field 4 3 15" xfId="42473"/>
    <cellStyle name="Date Feeder Field 4 3 2" xfId="14152"/>
    <cellStyle name="Date Feeder Field 4 3 2 10" xfId="14153"/>
    <cellStyle name="Date Feeder Field 4 3 2 10 2" xfId="42480"/>
    <cellStyle name="Date Feeder Field 4 3 2 11" xfId="14154"/>
    <cellStyle name="Date Feeder Field 4 3 2 11 2" xfId="42481"/>
    <cellStyle name="Date Feeder Field 4 3 2 12" xfId="14155"/>
    <cellStyle name="Date Feeder Field 4 3 2 12 2" xfId="42482"/>
    <cellStyle name="Date Feeder Field 4 3 2 13" xfId="42479"/>
    <cellStyle name="Date Feeder Field 4 3 2 2" xfId="14156"/>
    <cellStyle name="Date Feeder Field 4 3 2 2 10" xfId="14157"/>
    <cellStyle name="Date Feeder Field 4 3 2 2 10 2" xfId="42484"/>
    <cellStyle name="Date Feeder Field 4 3 2 2 11" xfId="14158"/>
    <cellStyle name="Date Feeder Field 4 3 2 2 11 2" xfId="42485"/>
    <cellStyle name="Date Feeder Field 4 3 2 2 12" xfId="42483"/>
    <cellStyle name="Date Feeder Field 4 3 2 2 2" xfId="14159"/>
    <cellStyle name="Date Feeder Field 4 3 2 2 2 2" xfId="42486"/>
    <cellStyle name="Date Feeder Field 4 3 2 2 3" xfId="14160"/>
    <cellStyle name="Date Feeder Field 4 3 2 2 3 2" xfId="42487"/>
    <cellStyle name="Date Feeder Field 4 3 2 2 4" xfId="14161"/>
    <cellStyle name="Date Feeder Field 4 3 2 2 4 2" xfId="42488"/>
    <cellStyle name="Date Feeder Field 4 3 2 2 5" xfId="14162"/>
    <cellStyle name="Date Feeder Field 4 3 2 2 5 2" xfId="42489"/>
    <cellStyle name="Date Feeder Field 4 3 2 2 6" xfId="14163"/>
    <cellStyle name="Date Feeder Field 4 3 2 2 6 2" xfId="42490"/>
    <cellStyle name="Date Feeder Field 4 3 2 2 7" xfId="14164"/>
    <cellStyle name="Date Feeder Field 4 3 2 2 7 2" xfId="42491"/>
    <cellStyle name="Date Feeder Field 4 3 2 2 8" xfId="14165"/>
    <cellStyle name="Date Feeder Field 4 3 2 2 8 2" xfId="42492"/>
    <cellStyle name="Date Feeder Field 4 3 2 2 9" xfId="14166"/>
    <cellStyle name="Date Feeder Field 4 3 2 2 9 2" xfId="42493"/>
    <cellStyle name="Date Feeder Field 4 3 2 3" xfId="14167"/>
    <cellStyle name="Date Feeder Field 4 3 2 3 10" xfId="14168"/>
    <cellStyle name="Date Feeder Field 4 3 2 3 10 2" xfId="42495"/>
    <cellStyle name="Date Feeder Field 4 3 2 3 11" xfId="14169"/>
    <cellStyle name="Date Feeder Field 4 3 2 3 11 2" xfId="42496"/>
    <cellStyle name="Date Feeder Field 4 3 2 3 12" xfId="42494"/>
    <cellStyle name="Date Feeder Field 4 3 2 3 2" xfId="14170"/>
    <cellStyle name="Date Feeder Field 4 3 2 3 2 2" xfId="42497"/>
    <cellStyle name="Date Feeder Field 4 3 2 3 3" xfId="14171"/>
    <cellStyle name="Date Feeder Field 4 3 2 3 3 2" xfId="42498"/>
    <cellStyle name="Date Feeder Field 4 3 2 3 4" xfId="14172"/>
    <cellStyle name="Date Feeder Field 4 3 2 3 4 2" xfId="42499"/>
    <cellStyle name="Date Feeder Field 4 3 2 3 5" xfId="14173"/>
    <cellStyle name="Date Feeder Field 4 3 2 3 5 2" xfId="42500"/>
    <cellStyle name="Date Feeder Field 4 3 2 3 6" xfId="14174"/>
    <cellStyle name="Date Feeder Field 4 3 2 3 6 2" xfId="42501"/>
    <cellStyle name="Date Feeder Field 4 3 2 3 7" xfId="14175"/>
    <cellStyle name="Date Feeder Field 4 3 2 3 7 2" xfId="42502"/>
    <cellStyle name="Date Feeder Field 4 3 2 3 8" xfId="14176"/>
    <cellStyle name="Date Feeder Field 4 3 2 3 8 2" xfId="42503"/>
    <cellStyle name="Date Feeder Field 4 3 2 3 9" xfId="14177"/>
    <cellStyle name="Date Feeder Field 4 3 2 3 9 2" xfId="42504"/>
    <cellStyle name="Date Feeder Field 4 3 2 4" xfId="14178"/>
    <cellStyle name="Date Feeder Field 4 3 2 4 2" xfId="42505"/>
    <cellStyle name="Date Feeder Field 4 3 2 5" xfId="14179"/>
    <cellStyle name="Date Feeder Field 4 3 2 5 2" xfId="42506"/>
    <cellStyle name="Date Feeder Field 4 3 2 6" xfId="14180"/>
    <cellStyle name="Date Feeder Field 4 3 2 6 2" xfId="42507"/>
    <cellStyle name="Date Feeder Field 4 3 2 7" xfId="14181"/>
    <cellStyle name="Date Feeder Field 4 3 2 7 2" xfId="42508"/>
    <cellStyle name="Date Feeder Field 4 3 2 8" xfId="14182"/>
    <cellStyle name="Date Feeder Field 4 3 2 8 2" xfId="42509"/>
    <cellStyle name="Date Feeder Field 4 3 2 9" xfId="14183"/>
    <cellStyle name="Date Feeder Field 4 3 2 9 2" xfId="42510"/>
    <cellStyle name="Date Feeder Field 4 3 3" xfId="14184"/>
    <cellStyle name="Date Feeder Field 4 3 3 10" xfId="14185"/>
    <cellStyle name="Date Feeder Field 4 3 3 10 2" xfId="42512"/>
    <cellStyle name="Date Feeder Field 4 3 3 11" xfId="14186"/>
    <cellStyle name="Date Feeder Field 4 3 3 11 2" xfId="42513"/>
    <cellStyle name="Date Feeder Field 4 3 3 12" xfId="14187"/>
    <cellStyle name="Date Feeder Field 4 3 3 12 2" xfId="42514"/>
    <cellStyle name="Date Feeder Field 4 3 3 13" xfId="42511"/>
    <cellStyle name="Date Feeder Field 4 3 3 2" xfId="14188"/>
    <cellStyle name="Date Feeder Field 4 3 3 2 10" xfId="14189"/>
    <cellStyle name="Date Feeder Field 4 3 3 2 10 2" xfId="42516"/>
    <cellStyle name="Date Feeder Field 4 3 3 2 11" xfId="14190"/>
    <cellStyle name="Date Feeder Field 4 3 3 2 11 2" xfId="42517"/>
    <cellStyle name="Date Feeder Field 4 3 3 2 12" xfId="42515"/>
    <cellStyle name="Date Feeder Field 4 3 3 2 2" xfId="14191"/>
    <cellStyle name="Date Feeder Field 4 3 3 2 2 2" xfId="42518"/>
    <cellStyle name="Date Feeder Field 4 3 3 2 3" xfId="14192"/>
    <cellStyle name="Date Feeder Field 4 3 3 2 3 2" xfId="42519"/>
    <cellStyle name="Date Feeder Field 4 3 3 2 4" xfId="14193"/>
    <cellStyle name="Date Feeder Field 4 3 3 2 4 2" xfId="42520"/>
    <cellStyle name="Date Feeder Field 4 3 3 2 5" xfId="14194"/>
    <cellStyle name="Date Feeder Field 4 3 3 2 5 2" xfId="42521"/>
    <cellStyle name="Date Feeder Field 4 3 3 2 6" xfId="14195"/>
    <cellStyle name="Date Feeder Field 4 3 3 2 6 2" xfId="42522"/>
    <cellStyle name="Date Feeder Field 4 3 3 2 7" xfId="14196"/>
    <cellStyle name="Date Feeder Field 4 3 3 2 7 2" xfId="42523"/>
    <cellStyle name="Date Feeder Field 4 3 3 2 8" xfId="14197"/>
    <cellStyle name="Date Feeder Field 4 3 3 2 8 2" xfId="42524"/>
    <cellStyle name="Date Feeder Field 4 3 3 2 9" xfId="14198"/>
    <cellStyle name="Date Feeder Field 4 3 3 2 9 2" xfId="42525"/>
    <cellStyle name="Date Feeder Field 4 3 3 3" xfId="14199"/>
    <cellStyle name="Date Feeder Field 4 3 3 3 10" xfId="14200"/>
    <cellStyle name="Date Feeder Field 4 3 3 3 10 2" xfId="42527"/>
    <cellStyle name="Date Feeder Field 4 3 3 3 11" xfId="14201"/>
    <cellStyle name="Date Feeder Field 4 3 3 3 11 2" xfId="42528"/>
    <cellStyle name="Date Feeder Field 4 3 3 3 12" xfId="42526"/>
    <cellStyle name="Date Feeder Field 4 3 3 3 2" xfId="14202"/>
    <cellStyle name="Date Feeder Field 4 3 3 3 2 2" xfId="42529"/>
    <cellStyle name="Date Feeder Field 4 3 3 3 3" xfId="14203"/>
    <cellStyle name="Date Feeder Field 4 3 3 3 3 2" xfId="42530"/>
    <cellStyle name="Date Feeder Field 4 3 3 3 4" xfId="14204"/>
    <cellStyle name="Date Feeder Field 4 3 3 3 4 2" xfId="42531"/>
    <cellStyle name="Date Feeder Field 4 3 3 3 5" xfId="14205"/>
    <cellStyle name="Date Feeder Field 4 3 3 3 5 2" xfId="42532"/>
    <cellStyle name="Date Feeder Field 4 3 3 3 6" xfId="14206"/>
    <cellStyle name="Date Feeder Field 4 3 3 3 6 2" xfId="42533"/>
    <cellStyle name="Date Feeder Field 4 3 3 3 7" xfId="14207"/>
    <cellStyle name="Date Feeder Field 4 3 3 3 7 2" xfId="42534"/>
    <cellStyle name="Date Feeder Field 4 3 3 3 8" xfId="14208"/>
    <cellStyle name="Date Feeder Field 4 3 3 3 8 2" xfId="42535"/>
    <cellStyle name="Date Feeder Field 4 3 3 3 9" xfId="14209"/>
    <cellStyle name="Date Feeder Field 4 3 3 3 9 2" xfId="42536"/>
    <cellStyle name="Date Feeder Field 4 3 3 4" xfId="14210"/>
    <cellStyle name="Date Feeder Field 4 3 3 4 2" xfId="42537"/>
    <cellStyle name="Date Feeder Field 4 3 3 5" xfId="14211"/>
    <cellStyle name="Date Feeder Field 4 3 3 5 2" xfId="42538"/>
    <cellStyle name="Date Feeder Field 4 3 3 6" xfId="14212"/>
    <cellStyle name="Date Feeder Field 4 3 3 6 2" xfId="42539"/>
    <cellStyle name="Date Feeder Field 4 3 3 7" xfId="14213"/>
    <cellStyle name="Date Feeder Field 4 3 3 7 2" xfId="42540"/>
    <cellStyle name="Date Feeder Field 4 3 3 8" xfId="14214"/>
    <cellStyle name="Date Feeder Field 4 3 3 8 2" xfId="42541"/>
    <cellStyle name="Date Feeder Field 4 3 3 9" xfId="14215"/>
    <cellStyle name="Date Feeder Field 4 3 3 9 2" xfId="42542"/>
    <cellStyle name="Date Feeder Field 4 3 4" xfId="14216"/>
    <cellStyle name="Date Feeder Field 4 3 4 10" xfId="14217"/>
    <cellStyle name="Date Feeder Field 4 3 4 10 2" xfId="42544"/>
    <cellStyle name="Date Feeder Field 4 3 4 11" xfId="14218"/>
    <cellStyle name="Date Feeder Field 4 3 4 11 2" xfId="42545"/>
    <cellStyle name="Date Feeder Field 4 3 4 12" xfId="42543"/>
    <cellStyle name="Date Feeder Field 4 3 4 2" xfId="14219"/>
    <cellStyle name="Date Feeder Field 4 3 4 2 2" xfId="42546"/>
    <cellStyle name="Date Feeder Field 4 3 4 3" xfId="14220"/>
    <cellStyle name="Date Feeder Field 4 3 4 3 2" xfId="42547"/>
    <cellStyle name="Date Feeder Field 4 3 4 4" xfId="14221"/>
    <cellStyle name="Date Feeder Field 4 3 4 4 2" xfId="42548"/>
    <cellStyle name="Date Feeder Field 4 3 4 5" xfId="14222"/>
    <cellStyle name="Date Feeder Field 4 3 4 5 2" xfId="42549"/>
    <cellStyle name="Date Feeder Field 4 3 4 6" xfId="14223"/>
    <cellStyle name="Date Feeder Field 4 3 4 6 2" xfId="42550"/>
    <cellStyle name="Date Feeder Field 4 3 4 7" xfId="14224"/>
    <cellStyle name="Date Feeder Field 4 3 4 7 2" xfId="42551"/>
    <cellStyle name="Date Feeder Field 4 3 4 8" xfId="14225"/>
    <cellStyle name="Date Feeder Field 4 3 4 8 2" xfId="42552"/>
    <cellStyle name="Date Feeder Field 4 3 4 9" xfId="14226"/>
    <cellStyle name="Date Feeder Field 4 3 4 9 2" xfId="42553"/>
    <cellStyle name="Date Feeder Field 4 3 5" xfId="14227"/>
    <cellStyle name="Date Feeder Field 4 3 5 10" xfId="14228"/>
    <cellStyle name="Date Feeder Field 4 3 5 10 2" xfId="42555"/>
    <cellStyle name="Date Feeder Field 4 3 5 11" xfId="14229"/>
    <cellStyle name="Date Feeder Field 4 3 5 11 2" xfId="42556"/>
    <cellStyle name="Date Feeder Field 4 3 5 12" xfId="42554"/>
    <cellStyle name="Date Feeder Field 4 3 5 2" xfId="14230"/>
    <cellStyle name="Date Feeder Field 4 3 5 2 2" xfId="42557"/>
    <cellStyle name="Date Feeder Field 4 3 5 3" xfId="14231"/>
    <cellStyle name="Date Feeder Field 4 3 5 3 2" xfId="42558"/>
    <cellStyle name="Date Feeder Field 4 3 5 4" xfId="14232"/>
    <cellStyle name="Date Feeder Field 4 3 5 4 2" xfId="42559"/>
    <cellStyle name="Date Feeder Field 4 3 5 5" xfId="14233"/>
    <cellStyle name="Date Feeder Field 4 3 5 5 2" xfId="42560"/>
    <cellStyle name="Date Feeder Field 4 3 5 6" xfId="14234"/>
    <cellStyle name="Date Feeder Field 4 3 5 6 2" xfId="42561"/>
    <cellStyle name="Date Feeder Field 4 3 5 7" xfId="14235"/>
    <cellStyle name="Date Feeder Field 4 3 5 7 2" xfId="42562"/>
    <cellStyle name="Date Feeder Field 4 3 5 8" xfId="14236"/>
    <cellStyle name="Date Feeder Field 4 3 5 8 2" xfId="42563"/>
    <cellStyle name="Date Feeder Field 4 3 5 9" xfId="14237"/>
    <cellStyle name="Date Feeder Field 4 3 5 9 2" xfId="42564"/>
    <cellStyle name="Date Feeder Field 4 3 6" xfId="14238"/>
    <cellStyle name="Date Feeder Field 4 3 6 2" xfId="42565"/>
    <cellStyle name="Date Feeder Field 4 3 7" xfId="14239"/>
    <cellStyle name="Date Feeder Field 4 3 7 2" xfId="42566"/>
    <cellStyle name="Date Feeder Field 4 3 8" xfId="14240"/>
    <cellStyle name="Date Feeder Field 4 3 8 2" xfId="42567"/>
    <cellStyle name="Date Feeder Field 4 3 9" xfId="14241"/>
    <cellStyle name="Date Feeder Field 4 3 9 2" xfId="42568"/>
    <cellStyle name="Date Feeder Field 4 4" xfId="14242"/>
    <cellStyle name="Date Feeder Field 4 4 10" xfId="14243"/>
    <cellStyle name="Date Feeder Field 4 4 10 2" xfId="42570"/>
    <cellStyle name="Date Feeder Field 4 4 11" xfId="14244"/>
    <cellStyle name="Date Feeder Field 4 4 11 2" xfId="42571"/>
    <cellStyle name="Date Feeder Field 4 4 12" xfId="14245"/>
    <cellStyle name="Date Feeder Field 4 4 12 2" xfId="42572"/>
    <cellStyle name="Date Feeder Field 4 4 13" xfId="14246"/>
    <cellStyle name="Date Feeder Field 4 4 13 2" xfId="42573"/>
    <cellStyle name="Date Feeder Field 4 4 14" xfId="14247"/>
    <cellStyle name="Date Feeder Field 4 4 14 2" xfId="42574"/>
    <cellStyle name="Date Feeder Field 4 4 15" xfId="42569"/>
    <cellStyle name="Date Feeder Field 4 4 2" xfId="14248"/>
    <cellStyle name="Date Feeder Field 4 4 2 10" xfId="14249"/>
    <cellStyle name="Date Feeder Field 4 4 2 10 2" xfId="42576"/>
    <cellStyle name="Date Feeder Field 4 4 2 11" xfId="14250"/>
    <cellStyle name="Date Feeder Field 4 4 2 11 2" xfId="42577"/>
    <cellStyle name="Date Feeder Field 4 4 2 12" xfId="14251"/>
    <cellStyle name="Date Feeder Field 4 4 2 12 2" xfId="42578"/>
    <cellStyle name="Date Feeder Field 4 4 2 13" xfId="42575"/>
    <cellStyle name="Date Feeder Field 4 4 2 2" xfId="14252"/>
    <cellStyle name="Date Feeder Field 4 4 2 2 10" xfId="14253"/>
    <cellStyle name="Date Feeder Field 4 4 2 2 10 2" xfId="42580"/>
    <cellStyle name="Date Feeder Field 4 4 2 2 11" xfId="14254"/>
    <cellStyle name="Date Feeder Field 4 4 2 2 11 2" xfId="42581"/>
    <cellStyle name="Date Feeder Field 4 4 2 2 12" xfId="42579"/>
    <cellStyle name="Date Feeder Field 4 4 2 2 2" xfId="14255"/>
    <cellStyle name="Date Feeder Field 4 4 2 2 2 2" xfId="42582"/>
    <cellStyle name="Date Feeder Field 4 4 2 2 3" xfId="14256"/>
    <cellStyle name="Date Feeder Field 4 4 2 2 3 2" xfId="42583"/>
    <cellStyle name="Date Feeder Field 4 4 2 2 4" xfId="14257"/>
    <cellStyle name="Date Feeder Field 4 4 2 2 4 2" xfId="42584"/>
    <cellStyle name="Date Feeder Field 4 4 2 2 5" xfId="14258"/>
    <cellStyle name="Date Feeder Field 4 4 2 2 5 2" xfId="42585"/>
    <cellStyle name="Date Feeder Field 4 4 2 2 6" xfId="14259"/>
    <cellStyle name="Date Feeder Field 4 4 2 2 6 2" xfId="42586"/>
    <cellStyle name="Date Feeder Field 4 4 2 2 7" xfId="14260"/>
    <cellStyle name="Date Feeder Field 4 4 2 2 7 2" xfId="42587"/>
    <cellStyle name="Date Feeder Field 4 4 2 2 8" xfId="14261"/>
    <cellStyle name="Date Feeder Field 4 4 2 2 8 2" xfId="42588"/>
    <cellStyle name="Date Feeder Field 4 4 2 2 9" xfId="14262"/>
    <cellStyle name="Date Feeder Field 4 4 2 2 9 2" xfId="42589"/>
    <cellStyle name="Date Feeder Field 4 4 2 3" xfId="14263"/>
    <cellStyle name="Date Feeder Field 4 4 2 3 10" xfId="14264"/>
    <cellStyle name="Date Feeder Field 4 4 2 3 10 2" xfId="42591"/>
    <cellStyle name="Date Feeder Field 4 4 2 3 11" xfId="14265"/>
    <cellStyle name="Date Feeder Field 4 4 2 3 11 2" xfId="42592"/>
    <cellStyle name="Date Feeder Field 4 4 2 3 12" xfId="42590"/>
    <cellStyle name="Date Feeder Field 4 4 2 3 2" xfId="14266"/>
    <cellStyle name="Date Feeder Field 4 4 2 3 2 2" xfId="42593"/>
    <cellStyle name="Date Feeder Field 4 4 2 3 3" xfId="14267"/>
    <cellStyle name="Date Feeder Field 4 4 2 3 3 2" xfId="42594"/>
    <cellStyle name="Date Feeder Field 4 4 2 3 4" xfId="14268"/>
    <cellStyle name="Date Feeder Field 4 4 2 3 4 2" xfId="42595"/>
    <cellStyle name="Date Feeder Field 4 4 2 3 5" xfId="14269"/>
    <cellStyle name="Date Feeder Field 4 4 2 3 5 2" xfId="42596"/>
    <cellStyle name="Date Feeder Field 4 4 2 3 6" xfId="14270"/>
    <cellStyle name="Date Feeder Field 4 4 2 3 6 2" xfId="42597"/>
    <cellStyle name="Date Feeder Field 4 4 2 3 7" xfId="14271"/>
    <cellStyle name="Date Feeder Field 4 4 2 3 7 2" xfId="42598"/>
    <cellStyle name="Date Feeder Field 4 4 2 3 8" xfId="14272"/>
    <cellStyle name="Date Feeder Field 4 4 2 3 8 2" xfId="42599"/>
    <cellStyle name="Date Feeder Field 4 4 2 3 9" xfId="14273"/>
    <cellStyle name="Date Feeder Field 4 4 2 3 9 2" xfId="42600"/>
    <cellStyle name="Date Feeder Field 4 4 2 4" xfId="14274"/>
    <cellStyle name="Date Feeder Field 4 4 2 4 2" xfId="42601"/>
    <cellStyle name="Date Feeder Field 4 4 2 5" xfId="14275"/>
    <cellStyle name="Date Feeder Field 4 4 2 5 2" xfId="42602"/>
    <cellStyle name="Date Feeder Field 4 4 2 6" xfId="14276"/>
    <cellStyle name="Date Feeder Field 4 4 2 6 2" xfId="42603"/>
    <cellStyle name="Date Feeder Field 4 4 2 7" xfId="14277"/>
    <cellStyle name="Date Feeder Field 4 4 2 7 2" xfId="42604"/>
    <cellStyle name="Date Feeder Field 4 4 2 8" xfId="14278"/>
    <cellStyle name="Date Feeder Field 4 4 2 8 2" xfId="42605"/>
    <cellStyle name="Date Feeder Field 4 4 2 9" xfId="14279"/>
    <cellStyle name="Date Feeder Field 4 4 2 9 2" xfId="42606"/>
    <cellStyle name="Date Feeder Field 4 4 3" xfId="14280"/>
    <cellStyle name="Date Feeder Field 4 4 3 10" xfId="14281"/>
    <cellStyle name="Date Feeder Field 4 4 3 10 2" xfId="42608"/>
    <cellStyle name="Date Feeder Field 4 4 3 11" xfId="14282"/>
    <cellStyle name="Date Feeder Field 4 4 3 11 2" xfId="42609"/>
    <cellStyle name="Date Feeder Field 4 4 3 12" xfId="14283"/>
    <cellStyle name="Date Feeder Field 4 4 3 12 2" xfId="42610"/>
    <cellStyle name="Date Feeder Field 4 4 3 13" xfId="42607"/>
    <cellStyle name="Date Feeder Field 4 4 3 2" xfId="14284"/>
    <cellStyle name="Date Feeder Field 4 4 3 2 10" xfId="14285"/>
    <cellStyle name="Date Feeder Field 4 4 3 2 10 2" xfId="42612"/>
    <cellStyle name="Date Feeder Field 4 4 3 2 11" xfId="14286"/>
    <cellStyle name="Date Feeder Field 4 4 3 2 11 2" xfId="42613"/>
    <cellStyle name="Date Feeder Field 4 4 3 2 12" xfId="42611"/>
    <cellStyle name="Date Feeder Field 4 4 3 2 2" xfId="14287"/>
    <cellStyle name="Date Feeder Field 4 4 3 2 2 2" xfId="42614"/>
    <cellStyle name="Date Feeder Field 4 4 3 2 3" xfId="14288"/>
    <cellStyle name="Date Feeder Field 4 4 3 2 3 2" xfId="42615"/>
    <cellStyle name="Date Feeder Field 4 4 3 2 4" xfId="14289"/>
    <cellStyle name="Date Feeder Field 4 4 3 2 4 2" xfId="42616"/>
    <cellStyle name="Date Feeder Field 4 4 3 2 5" xfId="14290"/>
    <cellStyle name="Date Feeder Field 4 4 3 2 5 2" xfId="42617"/>
    <cellStyle name="Date Feeder Field 4 4 3 2 6" xfId="14291"/>
    <cellStyle name="Date Feeder Field 4 4 3 2 6 2" xfId="42618"/>
    <cellStyle name="Date Feeder Field 4 4 3 2 7" xfId="14292"/>
    <cellStyle name="Date Feeder Field 4 4 3 2 7 2" xfId="42619"/>
    <cellStyle name="Date Feeder Field 4 4 3 2 8" xfId="14293"/>
    <cellStyle name="Date Feeder Field 4 4 3 2 8 2" xfId="42620"/>
    <cellStyle name="Date Feeder Field 4 4 3 2 9" xfId="14294"/>
    <cellStyle name="Date Feeder Field 4 4 3 2 9 2" xfId="42621"/>
    <cellStyle name="Date Feeder Field 4 4 3 3" xfId="14295"/>
    <cellStyle name="Date Feeder Field 4 4 3 3 10" xfId="14296"/>
    <cellStyle name="Date Feeder Field 4 4 3 3 10 2" xfId="42623"/>
    <cellStyle name="Date Feeder Field 4 4 3 3 11" xfId="14297"/>
    <cellStyle name="Date Feeder Field 4 4 3 3 11 2" xfId="42624"/>
    <cellStyle name="Date Feeder Field 4 4 3 3 12" xfId="42622"/>
    <cellStyle name="Date Feeder Field 4 4 3 3 2" xfId="14298"/>
    <cellStyle name="Date Feeder Field 4 4 3 3 2 2" xfId="42625"/>
    <cellStyle name="Date Feeder Field 4 4 3 3 3" xfId="14299"/>
    <cellStyle name="Date Feeder Field 4 4 3 3 3 2" xfId="42626"/>
    <cellStyle name="Date Feeder Field 4 4 3 3 4" xfId="14300"/>
    <cellStyle name="Date Feeder Field 4 4 3 3 4 2" xfId="42627"/>
    <cellStyle name="Date Feeder Field 4 4 3 3 5" xfId="14301"/>
    <cellStyle name="Date Feeder Field 4 4 3 3 5 2" xfId="42628"/>
    <cellStyle name="Date Feeder Field 4 4 3 3 6" xfId="14302"/>
    <cellStyle name="Date Feeder Field 4 4 3 3 6 2" xfId="42629"/>
    <cellStyle name="Date Feeder Field 4 4 3 3 7" xfId="14303"/>
    <cellStyle name="Date Feeder Field 4 4 3 3 7 2" xfId="42630"/>
    <cellStyle name="Date Feeder Field 4 4 3 3 8" xfId="14304"/>
    <cellStyle name="Date Feeder Field 4 4 3 3 8 2" xfId="42631"/>
    <cellStyle name="Date Feeder Field 4 4 3 3 9" xfId="14305"/>
    <cellStyle name="Date Feeder Field 4 4 3 3 9 2" xfId="42632"/>
    <cellStyle name="Date Feeder Field 4 4 3 4" xfId="14306"/>
    <cellStyle name="Date Feeder Field 4 4 3 4 2" xfId="42633"/>
    <cellStyle name="Date Feeder Field 4 4 3 5" xfId="14307"/>
    <cellStyle name="Date Feeder Field 4 4 3 5 2" xfId="42634"/>
    <cellStyle name="Date Feeder Field 4 4 3 6" xfId="14308"/>
    <cellStyle name="Date Feeder Field 4 4 3 6 2" xfId="42635"/>
    <cellStyle name="Date Feeder Field 4 4 3 7" xfId="14309"/>
    <cellStyle name="Date Feeder Field 4 4 3 7 2" xfId="42636"/>
    <cellStyle name="Date Feeder Field 4 4 3 8" xfId="14310"/>
    <cellStyle name="Date Feeder Field 4 4 3 8 2" xfId="42637"/>
    <cellStyle name="Date Feeder Field 4 4 3 9" xfId="14311"/>
    <cellStyle name="Date Feeder Field 4 4 3 9 2" xfId="42638"/>
    <cellStyle name="Date Feeder Field 4 4 4" xfId="14312"/>
    <cellStyle name="Date Feeder Field 4 4 4 10" xfId="14313"/>
    <cellStyle name="Date Feeder Field 4 4 4 10 2" xfId="42640"/>
    <cellStyle name="Date Feeder Field 4 4 4 11" xfId="14314"/>
    <cellStyle name="Date Feeder Field 4 4 4 11 2" xfId="42641"/>
    <cellStyle name="Date Feeder Field 4 4 4 12" xfId="42639"/>
    <cellStyle name="Date Feeder Field 4 4 4 2" xfId="14315"/>
    <cellStyle name="Date Feeder Field 4 4 4 2 2" xfId="42642"/>
    <cellStyle name="Date Feeder Field 4 4 4 3" xfId="14316"/>
    <cellStyle name="Date Feeder Field 4 4 4 3 2" xfId="42643"/>
    <cellStyle name="Date Feeder Field 4 4 4 4" xfId="14317"/>
    <cellStyle name="Date Feeder Field 4 4 4 4 2" xfId="42644"/>
    <cellStyle name="Date Feeder Field 4 4 4 5" xfId="14318"/>
    <cellStyle name="Date Feeder Field 4 4 4 5 2" xfId="42645"/>
    <cellStyle name="Date Feeder Field 4 4 4 6" xfId="14319"/>
    <cellStyle name="Date Feeder Field 4 4 4 6 2" xfId="42646"/>
    <cellStyle name="Date Feeder Field 4 4 4 7" xfId="14320"/>
    <cellStyle name="Date Feeder Field 4 4 4 7 2" xfId="42647"/>
    <cellStyle name="Date Feeder Field 4 4 4 8" xfId="14321"/>
    <cellStyle name="Date Feeder Field 4 4 4 8 2" xfId="42648"/>
    <cellStyle name="Date Feeder Field 4 4 4 9" xfId="14322"/>
    <cellStyle name="Date Feeder Field 4 4 4 9 2" xfId="42649"/>
    <cellStyle name="Date Feeder Field 4 4 5" xfId="14323"/>
    <cellStyle name="Date Feeder Field 4 4 5 10" xfId="14324"/>
    <cellStyle name="Date Feeder Field 4 4 5 10 2" xfId="42651"/>
    <cellStyle name="Date Feeder Field 4 4 5 11" xfId="14325"/>
    <cellStyle name="Date Feeder Field 4 4 5 11 2" xfId="42652"/>
    <cellStyle name="Date Feeder Field 4 4 5 12" xfId="42650"/>
    <cellStyle name="Date Feeder Field 4 4 5 2" xfId="14326"/>
    <cellStyle name="Date Feeder Field 4 4 5 2 2" xfId="42653"/>
    <cellStyle name="Date Feeder Field 4 4 5 3" xfId="14327"/>
    <cellStyle name="Date Feeder Field 4 4 5 3 2" xfId="42654"/>
    <cellStyle name="Date Feeder Field 4 4 5 4" xfId="14328"/>
    <cellStyle name="Date Feeder Field 4 4 5 4 2" xfId="42655"/>
    <cellStyle name="Date Feeder Field 4 4 5 5" xfId="14329"/>
    <cellStyle name="Date Feeder Field 4 4 5 5 2" xfId="42656"/>
    <cellStyle name="Date Feeder Field 4 4 5 6" xfId="14330"/>
    <cellStyle name="Date Feeder Field 4 4 5 6 2" xfId="42657"/>
    <cellStyle name="Date Feeder Field 4 4 5 7" xfId="14331"/>
    <cellStyle name="Date Feeder Field 4 4 5 7 2" xfId="42658"/>
    <cellStyle name="Date Feeder Field 4 4 5 8" xfId="14332"/>
    <cellStyle name="Date Feeder Field 4 4 5 8 2" xfId="42659"/>
    <cellStyle name="Date Feeder Field 4 4 5 9" xfId="14333"/>
    <cellStyle name="Date Feeder Field 4 4 5 9 2" xfId="42660"/>
    <cellStyle name="Date Feeder Field 4 4 6" xfId="14334"/>
    <cellStyle name="Date Feeder Field 4 4 6 2" xfId="42661"/>
    <cellStyle name="Date Feeder Field 4 4 7" xfId="14335"/>
    <cellStyle name="Date Feeder Field 4 4 7 2" xfId="42662"/>
    <cellStyle name="Date Feeder Field 4 4 8" xfId="14336"/>
    <cellStyle name="Date Feeder Field 4 4 8 2" xfId="42663"/>
    <cellStyle name="Date Feeder Field 4 4 9" xfId="14337"/>
    <cellStyle name="Date Feeder Field 4 4 9 2" xfId="42664"/>
    <cellStyle name="Date Feeder Field 4 5" xfId="14338"/>
    <cellStyle name="Date Feeder Field 4 5 10" xfId="14339"/>
    <cellStyle name="Date Feeder Field 4 5 10 2" xfId="42666"/>
    <cellStyle name="Date Feeder Field 4 5 11" xfId="14340"/>
    <cellStyle name="Date Feeder Field 4 5 11 2" xfId="42667"/>
    <cellStyle name="Date Feeder Field 4 5 12" xfId="14341"/>
    <cellStyle name="Date Feeder Field 4 5 12 2" xfId="42668"/>
    <cellStyle name="Date Feeder Field 4 5 13" xfId="14342"/>
    <cellStyle name="Date Feeder Field 4 5 13 2" xfId="42669"/>
    <cellStyle name="Date Feeder Field 4 5 14" xfId="14343"/>
    <cellStyle name="Date Feeder Field 4 5 14 2" xfId="42670"/>
    <cellStyle name="Date Feeder Field 4 5 15" xfId="42665"/>
    <cellStyle name="Date Feeder Field 4 5 2" xfId="14344"/>
    <cellStyle name="Date Feeder Field 4 5 2 10" xfId="14345"/>
    <cellStyle name="Date Feeder Field 4 5 2 10 2" xfId="42672"/>
    <cellStyle name="Date Feeder Field 4 5 2 11" xfId="14346"/>
    <cellStyle name="Date Feeder Field 4 5 2 11 2" xfId="42673"/>
    <cellStyle name="Date Feeder Field 4 5 2 12" xfId="14347"/>
    <cellStyle name="Date Feeder Field 4 5 2 12 2" xfId="42674"/>
    <cellStyle name="Date Feeder Field 4 5 2 13" xfId="42671"/>
    <cellStyle name="Date Feeder Field 4 5 2 2" xfId="14348"/>
    <cellStyle name="Date Feeder Field 4 5 2 2 10" xfId="14349"/>
    <cellStyle name="Date Feeder Field 4 5 2 2 10 2" xfId="42676"/>
    <cellStyle name="Date Feeder Field 4 5 2 2 11" xfId="14350"/>
    <cellStyle name="Date Feeder Field 4 5 2 2 11 2" xfId="42677"/>
    <cellStyle name="Date Feeder Field 4 5 2 2 12" xfId="42675"/>
    <cellStyle name="Date Feeder Field 4 5 2 2 2" xfId="14351"/>
    <cellStyle name="Date Feeder Field 4 5 2 2 2 2" xfId="42678"/>
    <cellStyle name="Date Feeder Field 4 5 2 2 3" xfId="14352"/>
    <cellStyle name="Date Feeder Field 4 5 2 2 3 2" xfId="42679"/>
    <cellStyle name="Date Feeder Field 4 5 2 2 4" xfId="14353"/>
    <cellStyle name="Date Feeder Field 4 5 2 2 4 2" xfId="42680"/>
    <cellStyle name="Date Feeder Field 4 5 2 2 5" xfId="14354"/>
    <cellStyle name="Date Feeder Field 4 5 2 2 5 2" xfId="42681"/>
    <cellStyle name="Date Feeder Field 4 5 2 2 6" xfId="14355"/>
    <cellStyle name="Date Feeder Field 4 5 2 2 6 2" xfId="42682"/>
    <cellStyle name="Date Feeder Field 4 5 2 2 7" xfId="14356"/>
    <cellStyle name="Date Feeder Field 4 5 2 2 7 2" xfId="42683"/>
    <cellStyle name="Date Feeder Field 4 5 2 2 8" xfId="14357"/>
    <cellStyle name="Date Feeder Field 4 5 2 2 8 2" xfId="42684"/>
    <cellStyle name="Date Feeder Field 4 5 2 2 9" xfId="14358"/>
    <cellStyle name="Date Feeder Field 4 5 2 2 9 2" xfId="42685"/>
    <cellStyle name="Date Feeder Field 4 5 2 3" xfId="14359"/>
    <cellStyle name="Date Feeder Field 4 5 2 3 10" xfId="14360"/>
    <cellStyle name="Date Feeder Field 4 5 2 3 10 2" xfId="42687"/>
    <cellStyle name="Date Feeder Field 4 5 2 3 11" xfId="14361"/>
    <cellStyle name="Date Feeder Field 4 5 2 3 11 2" xfId="42688"/>
    <cellStyle name="Date Feeder Field 4 5 2 3 12" xfId="42686"/>
    <cellStyle name="Date Feeder Field 4 5 2 3 2" xfId="14362"/>
    <cellStyle name="Date Feeder Field 4 5 2 3 2 2" xfId="42689"/>
    <cellStyle name="Date Feeder Field 4 5 2 3 3" xfId="14363"/>
    <cellStyle name="Date Feeder Field 4 5 2 3 3 2" xfId="42690"/>
    <cellStyle name="Date Feeder Field 4 5 2 3 4" xfId="14364"/>
    <cellStyle name="Date Feeder Field 4 5 2 3 4 2" xfId="42691"/>
    <cellStyle name="Date Feeder Field 4 5 2 3 5" xfId="14365"/>
    <cellStyle name="Date Feeder Field 4 5 2 3 5 2" xfId="42692"/>
    <cellStyle name="Date Feeder Field 4 5 2 3 6" xfId="14366"/>
    <cellStyle name="Date Feeder Field 4 5 2 3 6 2" xfId="42693"/>
    <cellStyle name="Date Feeder Field 4 5 2 3 7" xfId="14367"/>
    <cellStyle name="Date Feeder Field 4 5 2 3 7 2" xfId="42694"/>
    <cellStyle name="Date Feeder Field 4 5 2 3 8" xfId="14368"/>
    <cellStyle name="Date Feeder Field 4 5 2 3 8 2" xfId="42695"/>
    <cellStyle name="Date Feeder Field 4 5 2 3 9" xfId="14369"/>
    <cellStyle name="Date Feeder Field 4 5 2 3 9 2" xfId="42696"/>
    <cellStyle name="Date Feeder Field 4 5 2 4" xfId="14370"/>
    <cellStyle name="Date Feeder Field 4 5 2 4 2" xfId="42697"/>
    <cellStyle name="Date Feeder Field 4 5 2 5" xfId="14371"/>
    <cellStyle name="Date Feeder Field 4 5 2 5 2" xfId="42698"/>
    <cellStyle name="Date Feeder Field 4 5 2 6" xfId="14372"/>
    <cellStyle name="Date Feeder Field 4 5 2 6 2" xfId="42699"/>
    <cellStyle name="Date Feeder Field 4 5 2 7" xfId="14373"/>
    <cellStyle name="Date Feeder Field 4 5 2 7 2" xfId="42700"/>
    <cellStyle name="Date Feeder Field 4 5 2 8" xfId="14374"/>
    <cellStyle name="Date Feeder Field 4 5 2 8 2" xfId="42701"/>
    <cellStyle name="Date Feeder Field 4 5 2 9" xfId="14375"/>
    <cellStyle name="Date Feeder Field 4 5 2 9 2" xfId="42702"/>
    <cellStyle name="Date Feeder Field 4 5 3" xfId="14376"/>
    <cellStyle name="Date Feeder Field 4 5 3 10" xfId="14377"/>
    <cellStyle name="Date Feeder Field 4 5 3 10 2" xfId="42704"/>
    <cellStyle name="Date Feeder Field 4 5 3 11" xfId="14378"/>
    <cellStyle name="Date Feeder Field 4 5 3 11 2" xfId="42705"/>
    <cellStyle name="Date Feeder Field 4 5 3 12" xfId="14379"/>
    <cellStyle name="Date Feeder Field 4 5 3 12 2" xfId="42706"/>
    <cellStyle name="Date Feeder Field 4 5 3 13" xfId="42703"/>
    <cellStyle name="Date Feeder Field 4 5 3 2" xfId="14380"/>
    <cellStyle name="Date Feeder Field 4 5 3 2 10" xfId="14381"/>
    <cellStyle name="Date Feeder Field 4 5 3 2 10 2" xfId="42708"/>
    <cellStyle name="Date Feeder Field 4 5 3 2 11" xfId="14382"/>
    <cellStyle name="Date Feeder Field 4 5 3 2 11 2" xfId="42709"/>
    <cellStyle name="Date Feeder Field 4 5 3 2 12" xfId="42707"/>
    <cellStyle name="Date Feeder Field 4 5 3 2 2" xfId="14383"/>
    <cellStyle name="Date Feeder Field 4 5 3 2 2 2" xfId="42710"/>
    <cellStyle name="Date Feeder Field 4 5 3 2 3" xfId="14384"/>
    <cellStyle name="Date Feeder Field 4 5 3 2 3 2" xfId="42711"/>
    <cellStyle name="Date Feeder Field 4 5 3 2 4" xfId="14385"/>
    <cellStyle name="Date Feeder Field 4 5 3 2 4 2" xfId="42712"/>
    <cellStyle name="Date Feeder Field 4 5 3 2 5" xfId="14386"/>
    <cellStyle name="Date Feeder Field 4 5 3 2 5 2" xfId="42713"/>
    <cellStyle name="Date Feeder Field 4 5 3 2 6" xfId="14387"/>
    <cellStyle name="Date Feeder Field 4 5 3 2 6 2" xfId="42714"/>
    <cellStyle name="Date Feeder Field 4 5 3 2 7" xfId="14388"/>
    <cellStyle name="Date Feeder Field 4 5 3 2 7 2" xfId="42715"/>
    <cellStyle name="Date Feeder Field 4 5 3 2 8" xfId="14389"/>
    <cellStyle name="Date Feeder Field 4 5 3 2 8 2" xfId="42716"/>
    <cellStyle name="Date Feeder Field 4 5 3 2 9" xfId="14390"/>
    <cellStyle name="Date Feeder Field 4 5 3 2 9 2" xfId="42717"/>
    <cellStyle name="Date Feeder Field 4 5 3 3" xfId="14391"/>
    <cellStyle name="Date Feeder Field 4 5 3 3 10" xfId="14392"/>
    <cellStyle name="Date Feeder Field 4 5 3 3 10 2" xfId="42719"/>
    <cellStyle name="Date Feeder Field 4 5 3 3 11" xfId="14393"/>
    <cellStyle name="Date Feeder Field 4 5 3 3 11 2" xfId="42720"/>
    <cellStyle name="Date Feeder Field 4 5 3 3 12" xfId="42718"/>
    <cellStyle name="Date Feeder Field 4 5 3 3 2" xfId="14394"/>
    <cellStyle name="Date Feeder Field 4 5 3 3 2 2" xfId="42721"/>
    <cellStyle name="Date Feeder Field 4 5 3 3 3" xfId="14395"/>
    <cellStyle name="Date Feeder Field 4 5 3 3 3 2" xfId="42722"/>
    <cellStyle name="Date Feeder Field 4 5 3 3 4" xfId="14396"/>
    <cellStyle name="Date Feeder Field 4 5 3 3 4 2" xfId="42723"/>
    <cellStyle name="Date Feeder Field 4 5 3 3 5" xfId="14397"/>
    <cellStyle name="Date Feeder Field 4 5 3 3 5 2" xfId="42724"/>
    <cellStyle name="Date Feeder Field 4 5 3 3 6" xfId="14398"/>
    <cellStyle name="Date Feeder Field 4 5 3 3 6 2" xfId="42725"/>
    <cellStyle name="Date Feeder Field 4 5 3 3 7" xfId="14399"/>
    <cellStyle name="Date Feeder Field 4 5 3 3 7 2" xfId="42726"/>
    <cellStyle name="Date Feeder Field 4 5 3 3 8" xfId="14400"/>
    <cellStyle name="Date Feeder Field 4 5 3 3 8 2" xfId="42727"/>
    <cellStyle name="Date Feeder Field 4 5 3 3 9" xfId="14401"/>
    <cellStyle name="Date Feeder Field 4 5 3 3 9 2" xfId="42728"/>
    <cellStyle name="Date Feeder Field 4 5 3 4" xfId="14402"/>
    <cellStyle name="Date Feeder Field 4 5 3 4 2" xfId="42729"/>
    <cellStyle name="Date Feeder Field 4 5 3 5" xfId="14403"/>
    <cellStyle name="Date Feeder Field 4 5 3 5 2" xfId="42730"/>
    <cellStyle name="Date Feeder Field 4 5 3 6" xfId="14404"/>
    <cellStyle name="Date Feeder Field 4 5 3 6 2" xfId="42731"/>
    <cellStyle name="Date Feeder Field 4 5 3 7" xfId="14405"/>
    <cellStyle name="Date Feeder Field 4 5 3 7 2" xfId="42732"/>
    <cellStyle name="Date Feeder Field 4 5 3 8" xfId="14406"/>
    <cellStyle name="Date Feeder Field 4 5 3 8 2" xfId="42733"/>
    <cellStyle name="Date Feeder Field 4 5 3 9" xfId="14407"/>
    <cellStyle name="Date Feeder Field 4 5 3 9 2" xfId="42734"/>
    <cellStyle name="Date Feeder Field 4 5 4" xfId="14408"/>
    <cellStyle name="Date Feeder Field 4 5 4 10" xfId="14409"/>
    <cellStyle name="Date Feeder Field 4 5 4 10 2" xfId="42736"/>
    <cellStyle name="Date Feeder Field 4 5 4 11" xfId="14410"/>
    <cellStyle name="Date Feeder Field 4 5 4 11 2" xfId="42737"/>
    <cellStyle name="Date Feeder Field 4 5 4 12" xfId="42735"/>
    <cellStyle name="Date Feeder Field 4 5 4 2" xfId="14411"/>
    <cellStyle name="Date Feeder Field 4 5 4 2 2" xfId="42738"/>
    <cellStyle name="Date Feeder Field 4 5 4 3" xfId="14412"/>
    <cellStyle name="Date Feeder Field 4 5 4 3 2" xfId="42739"/>
    <cellStyle name="Date Feeder Field 4 5 4 4" xfId="14413"/>
    <cellStyle name="Date Feeder Field 4 5 4 4 2" xfId="42740"/>
    <cellStyle name="Date Feeder Field 4 5 4 5" xfId="14414"/>
    <cellStyle name="Date Feeder Field 4 5 4 5 2" xfId="42741"/>
    <cellStyle name="Date Feeder Field 4 5 4 6" xfId="14415"/>
    <cellStyle name="Date Feeder Field 4 5 4 6 2" xfId="42742"/>
    <cellStyle name="Date Feeder Field 4 5 4 7" xfId="14416"/>
    <cellStyle name="Date Feeder Field 4 5 4 7 2" xfId="42743"/>
    <cellStyle name="Date Feeder Field 4 5 4 8" xfId="14417"/>
    <cellStyle name="Date Feeder Field 4 5 4 8 2" xfId="42744"/>
    <cellStyle name="Date Feeder Field 4 5 4 9" xfId="14418"/>
    <cellStyle name="Date Feeder Field 4 5 4 9 2" xfId="42745"/>
    <cellStyle name="Date Feeder Field 4 5 5" xfId="14419"/>
    <cellStyle name="Date Feeder Field 4 5 5 10" xfId="14420"/>
    <cellStyle name="Date Feeder Field 4 5 5 10 2" xfId="42747"/>
    <cellStyle name="Date Feeder Field 4 5 5 11" xfId="14421"/>
    <cellStyle name="Date Feeder Field 4 5 5 11 2" xfId="42748"/>
    <cellStyle name="Date Feeder Field 4 5 5 12" xfId="42746"/>
    <cellStyle name="Date Feeder Field 4 5 5 2" xfId="14422"/>
    <cellStyle name="Date Feeder Field 4 5 5 2 2" xfId="42749"/>
    <cellStyle name="Date Feeder Field 4 5 5 3" xfId="14423"/>
    <cellStyle name="Date Feeder Field 4 5 5 3 2" xfId="42750"/>
    <cellStyle name="Date Feeder Field 4 5 5 4" xfId="14424"/>
    <cellStyle name="Date Feeder Field 4 5 5 4 2" xfId="42751"/>
    <cellStyle name="Date Feeder Field 4 5 5 5" xfId="14425"/>
    <cellStyle name="Date Feeder Field 4 5 5 5 2" xfId="42752"/>
    <cellStyle name="Date Feeder Field 4 5 5 6" xfId="14426"/>
    <cellStyle name="Date Feeder Field 4 5 5 6 2" xfId="42753"/>
    <cellStyle name="Date Feeder Field 4 5 5 7" xfId="14427"/>
    <cellStyle name="Date Feeder Field 4 5 5 7 2" xfId="42754"/>
    <cellStyle name="Date Feeder Field 4 5 5 8" xfId="14428"/>
    <cellStyle name="Date Feeder Field 4 5 5 8 2" xfId="42755"/>
    <cellStyle name="Date Feeder Field 4 5 5 9" xfId="14429"/>
    <cellStyle name="Date Feeder Field 4 5 5 9 2" xfId="42756"/>
    <cellStyle name="Date Feeder Field 4 5 6" xfId="14430"/>
    <cellStyle name="Date Feeder Field 4 5 6 2" xfId="42757"/>
    <cellStyle name="Date Feeder Field 4 5 7" xfId="14431"/>
    <cellStyle name="Date Feeder Field 4 5 7 2" xfId="42758"/>
    <cellStyle name="Date Feeder Field 4 5 8" xfId="14432"/>
    <cellStyle name="Date Feeder Field 4 5 8 2" xfId="42759"/>
    <cellStyle name="Date Feeder Field 4 5 9" xfId="14433"/>
    <cellStyle name="Date Feeder Field 4 5 9 2" xfId="42760"/>
    <cellStyle name="Date Feeder Field 4 6" xfId="14434"/>
    <cellStyle name="Date Feeder Field 4 6 10" xfId="14435"/>
    <cellStyle name="Date Feeder Field 4 6 10 2" xfId="42762"/>
    <cellStyle name="Date Feeder Field 4 6 11" xfId="14436"/>
    <cellStyle name="Date Feeder Field 4 6 11 2" xfId="42763"/>
    <cellStyle name="Date Feeder Field 4 6 12" xfId="14437"/>
    <cellStyle name="Date Feeder Field 4 6 12 2" xfId="42764"/>
    <cellStyle name="Date Feeder Field 4 6 13" xfId="42761"/>
    <cellStyle name="Date Feeder Field 4 6 2" xfId="14438"/>
    <cellStyle name="Date Feeder Field 4 6 2 10" xfId="14439"/>
    <cellStyle name="Date Feeder Field 4 6 2 10 2" xfId="42766"/>
    <cellStyle name="Date Feeder Field 4 6 2 11" xfId="14440"/>
    <cellStyle name="Date Feeder Field 4 6 2 11 2" xfId="42767"/>
    <cellStyle name="Date Feeder Field 4 6 2 12" xfId="42765"/>
    <cellStyle name="Date Feeder Field 4 6 2 2" xfId="14441"/>
    <cellStyle name="Date Feeder Field 4 6 2 2 2" xfId="42768"/>
    <cellStyle name="Date Feeder Field 4 6 2 3" xfId="14442"/>
    <cellStyle name="Date Feeder Field 4 6 2 3 2" xfId="42769"/>
    <cellStyle name="Date Feeder Field 4 6 2 4" xfId="14443"/>
    <cellStyle name="Date Feeder Field 4 6 2 4 2" xfId="42770"/>
    <cellStyle name="Date Feeder Field 4 6 2 5" xfId="14444"/>
    <cellStyle name="Date Feeder Field 4 6 2 5 2" xfId="42771"/>
    <cellStyle name="Date Feeder Field 4 6 2 6" xfId="14445"/>
    <cellStyle name="Date Feeder Field 4 6 2 6 2" xfId="42772"/>
    <cellStyle name="Date Feeder Field 4 6 2 7" xfId="14446"/>
    <cellStyle name="Date Feeder Field 4 6 2 7 2" xfId="42773"/>
    <cellStyle name="Date Feeder Field 4 6 2 8" xfId="14447"/>
    <cellStyle name="Date Feeder Field 4 6 2 8 2" xfId="42774"/>
    <cellStyle name="Date Feeder Field 4 6 2 9" xfId="14448"/>
    <cellStyle name="Date Feeder Field 4 6 2 9 2" xfId="42775"/>
    <cellStyle name="Date Feeder Field 4 6 3" xfId="14449"/>
    <cellStyle name="Date Feeder Field 4 6 3 10" xfId="14450"/>
    <cellStyle name="Date Feeder Field 4 6 3 10 2" xfId="42777"/>
    <cellStyle name="Date Feeder Field 4 6 3 11" xfId="14451"/>
    <cellStyle name="Date Feeder Field 4 6 3 11 2" xfId="42778"/>
    <cellStyle name="Date Feeder Field 4 6 3 12" xfId="42776"/>
    <cellStyle name="Date Feeder Field 4 6 3 2" xfId="14452"/>
    <cellStyle name="Date Feeder Field 4 6 3 2 2" xfId="42779"/>
    <cellStyle name="Date Feeder Field 4 6 3 3" xfId="14453"/>
    <cellStyle name="Date Feeder Field 4 6 3 3 2" xfId="42780"/>
    <cellStyle name="Date Feeder Field 4 6 3 4" xfId="14454"/>
    <cellStyle name="Date Feeder Field 4 6 3 4 2" xfId="42781"/>
    <cellStyle name="Date Feeder Field 4 6 3 5" xfId="14455"/>
    <cellStyle name="Date Feeder Field 4 6 3 5 2" xfId="42782"/>
    <cellStyle name="Date Feeder Field 4 6 3 6" xfId="14456"/>
    <cellStyle name="Date Feeder Field 4 6 3 6 2" xfId="42783"/>
    <cellStyle name="Date Feeder Field 4 6 3 7" xfId="14457"/>
    <cellStyle name="Date Feeder Field 4 6 3 7 2" xfId="42784"/>
    <cellStyle name="Date Feeder Field 4 6 3 8" xfId="14458"/>
    <cellStyle name="Date Feeder Field 4 6 3 8 2" xfId="42785"/>
    <cellStyle name="Date Feeder Field 4 6 3 9" xfId="14459"/>
    <cellStyle name="Date Feeder Field 4 6 3 9 2" xfId="42786"/>
    <cellStyle name="Date Feeder Field 4 6 4" xfId="14460"/>
    <cellStyle name="Date Feeder Field 4 6 4 2" xfId="42787"/>
    <cellStyle name="Date Feeder Field 4 6 5" xfId="14461"/>
    <cellStyle name="Date Feeder Field 4 6 5 2" xfId="42788"/>
    <cellStyle name="Date Feeder Field 4 6 6" xfId="14462"/>
    <cellStyle name="Date Feeder Field 4 6 6 2" xfId="42789"/>
    <cellStyle name="Date Feeder Field 4 6 7" xfId="14463"/>
    <cellStyle name="Date Feeder Field 4 6 7 2" xfId="42790"/>
    <cellStyle name="Date Feeder Field 4 6 8" xfId="14464"/>
    <cellStyle name="Date Feeder Field 4 6 8 2" xfId="42791"/>
    <cellStyle name="Date Feeder Field 4 6 9" xfId="14465"/>
    <cellStyle name="Date Feeder Field 4 6 9 2" xfId="42792"/>
    <cellStyle name="Date Feeder Field 4 7" xfId="14466"/>
    <cellStyle name="Date Feeder Field 4 7 10" xfId="14467"/>
    <cellStyle name="Date Feeder Field 4 7 10 2" xfId="42794"/>
    <cellStyle name="Date Feeder Field 4 7 11" xfId="14468"/>
    <cellStyle name="Date Feeder Field 4 7 11 2" xfId="42795"/>
    <cellStyle name="Date Feeder Field 4 7 12" xfId="14469"/>
    <cellStyle name="Date Feeder Field 4 7 12 2" xfId="42796"/>
    <cellStyle name="Date Feeder Field 4 7 13" xfId="42793"/>
    <cellStyle name="Date Feeder Field 4 7 2" xfId="14470"/>
    <cellStyle name="Date Feeder Field 4 7 2 10" xfId="14471"/>
    <cellStyle name="Date Feeder Field 4 7 2 10 2" xfId="42798"/>
    <cellStyle name="Date Feeder Field 4 7 2 11" xfId="14472"/>
    <cellStyle name="Date Feeder Field 4 7 2 11 2" xfId="42799"/>
    <cellStyle name="Date Feeder Field 4 7 2 12" xfId="42797"/>
    <cellStyle name="Date Feeder Field 4 7 2 2" xfId="14473"/>
    <cellStyle name="Date Feeder Field 4 7 2 2 2" xfId="42800"/>
    <cellStyle name="Date Feeder Field 4 7 2 3" xfId="14474"/>
    <cellStyle name="Date Feeder Field 4 7 2 3 2" xfId="42801"/>
    <cellStyle name="Date Feeder Field 4 7 2 4" xfId="14475"/>
    <cellStyle name="Date Feeder Field 4 7 2 4 2" xfId="42802"/>
    <cellStyle name="Date Feeder Field 4 7 2 5" xfId="14476"/>
    <cellStyle name="Date Feeder Field 4 7 2 5 2" xfId="42803"/>
    <cellStyle name="Date Feeder Field 4 7 2 6" xfId="14477"/>
    <cellStyle name="Date Feeder Field 4 7 2 6 2" xfId="42804"/>
    <cellStyle name="Date Feeder Field 4 7 2 7" xfId="14478"/>
    <cellStyle name="Date Feeder Field 4 7 2 7 2" xfId="42805"/>
    <cellStyle name="Date Feeder Field 4 7 2 8" xfId="14479"/>
    <cellStyle name="Date Feeder Field 4 7 2 8 2" xfId="42806"/>
    <cellStyle name="Date Feeder Field 4 7 2 9" xfId="14480"/>
    <cellStyle name="Date Feeder Field 4 7 2 9 2" xfId="42807"/>
    <cellStyle name="Date Feeder Field 4 7 3" xfId="14481"/>
    <cellStyle name="Date Feeder Field 4 7 3 10" xfId="14482"/>
    <cellStyle name="Date Feeder Field 4 7 3 10 2" xfId="42809"/>
    <cellStyle name="Date Feeder Field 4 7 3 11" xfId="14483"/>
    <cellStyle name="Date Feeder Field 4 7 3 11 2" xfId="42810"/>
    <cellStyle name="Date Feeder Field 4 7 3 12" xfId="42808"/>
    <cellStyle name="Date Feeder Field 4 7 3 2" xfId="14484"/>
    <cellStyle name="Date Feeder Field 4 7 3 2 2" xfId="42811"/>
    <cellStyle name="Date Feeder Field 4 7 3 3" xfId="14485"/>
    <cellStyle name="Date Feeder Field 4 7 3 3 2" xfId="42812"/>
    <cellStyle name="Date Feeder Field 4 7 3 4" xfId="14486"/>
    <cellStyle name="Date Feeder Field 4 7 3 4 2" xfId="42813"/>
    <cellStyle name="Date Feeder Field 4 7 3 5" xfId="14487"/>
    <cellStyle name="Date Feeder Field 4 7 3 5 2" xfId="42814"/>
    <cellStyle name="Date Feeder Field 4 7 3 6" xfId="14488"/>
    <cellStyle name="Date Feeder Field 4 7 3 6 2" xfId="42815"/>
    <cellStyle name="Date Feeder Field 4 7 3 7" xfId="14489"/>
    <cellStyle name="Date Feeder Field 4 7 3 7 2" xfId="42816"/>
    <cellStyle name="Date Feeder Field 4 7 3 8" xfId="14490"/>
    <cellStyle name="Date Feeder Field 4 7 3 8 2" xfId="42817"/>
    <cellStyle name="Date Feeder Field 4 7 3 9" xfId="14491"/>
    <cellStyle name="Date Feeder Field 4 7 3 9 2" xfId="42818"/>
    <cellStyle name="Date Feeder Field 4 7 4" xfId="14492"/>
    <cellStyle name="Date Feeder Field 4 7 4 2" xfId="42819"/>
    <cellStyle name="Date Feeder Field 4 7 5" xfId="14493"/>
    <cellStyle name="Date Feeder Field 4 7 5 2" xfId="42820"/>
    <cellStyle name="Date Feeder Field 4 7 6" xfId="14494"/>
    <cellStyle name="Date Feeder Field 4 7 6 2" xfId="42821"/>
    <cellStyle name="Date Feeder Field 4 7 7" xfId="14495"/>
    <cellStyle name="Date Feeder Field 4 7 7 2" xfId="42822"/>
    <cellStyle name="Date Feeder Field 4 7 8" xfId="14496"/>
    <cellStyle name="Date Feeder Field 4 7 8 2" xfId="42823"/>
    <cellStyle name="Date Feeder Field 4 7 9" xfId="14497"/>
    <cellStyle name="Date Feeder Field 4 7 9 2" xfId="42824"/>
    <cellStyle name="Date Feeder Field 4 8" xfId="14498"/>
    <cellStyle name="Date Feeder Field 4 8 10" xfId="14499"/>
    <cellStyle name="Date Feeder Field 4 8 10 2" xfId="42826"/>
    <cellStyle name="Date Feeder Field 4 8 11" xfId="14500"/>
    <cellStyle name="Date Feeder Field 4 8 11 2" xfId="42827"/>
    <cellStyle name="Date Feeder Field 4 8 12" xfId="42825"/>
    <cellStyle name="Date Feeder Field 4 8 2" xfId="14501"/>
    <cellStyle name="Date Feeder Field 4 8 2 2" xfId="42828"/>
    <cellStyle name="Date Feeder Field 4 8 3" xfId="14502"/>
    <cellStyle name="Date Feeder Field 4 8 3 2" xfId="42829"/>
    <cellStyle name="Date Feeder Field 4 8 4" xfId="14503"/>
    <cellStyle name="Date Feeder Field 4 8 4 2" xfId="42830"/>
    <cellStyle name="Date Feeder Field 4 8 5" xfId="14504"/>
    <cellStyle name="Date Feeder Field 4 8 5 2" xfId="42831"/>
    <cellStyle name="Date Feeder Field 4 8 6" xfId="14505"/>
    <cellStyle name="Date Feeder Field 4 8 6 2" xfId="42832"/>
    <cellStyle name="Date Feeder Field 4 8 7" xfId="14506"/>
    <cellStyle name="Date Feeder Field 4 8 7 2" xfId="42833"/>
    <cellStyle name="Date Feeder Field 4 8 8" xfId="14507"/>
    <cellStyle name="Date Feeder Field 4 8 8 2" xfId="42834"/>
    <cellStyle name="Date Feeder Field 4 8 9" xfId="14508"/>
    <cellStyle name="Date Feeder Field 4 8 9 2" xfId="42835"/>
    <cellStyle name="Date Feeder Field 4 9" xfId="14509"/>
    <cellStyle name="Date Feeder Field 4 9 10" xfId="14510"/>
    <cellStyle name="Date Feeder Field 4 9 10 2" xfId="42837"/>
    <cellStyle name="Date Feeder Field 4 9 11" xfId="14511"/>
    <cellStyle name="Date Feeder Field 4 9 11 2" xfId="42838"/>
    <cellStyle name="Date Feeder Field 4 9 12" xfId="42836"/>
    <cellStyle name="Date Feeder Field 4 9 2" xfId="14512"/>
    <cellStyle name="Date Feeder Field 4 9 2 2" xfId="42839"/>
    <cellStyle name="Date Feeder Field 4 9 3" xfId="14513"/>
    <cellStyle name="Date Feeder Field 4 9 3 2" xfId="42840"/>
    <cellStyle name="Date Feeder Field 4 9 4" xfId="14514"/>
    <cellStyle name="Date Feeder Field 4 9 4 2" xfId="42841"/>
    <cellStyle name="Date Feeder Field 4 9 5" xfId="14515"/>
    <cellStyle name="Date Feeder Field 4 9 5 2" xfId="42842"/>
    <cellStyle name="Date Feeder Field 4 9 6" xfId="14516"/>
    <cellStyle name="Date Feeder Field 4 9 6 2" xfId="42843"/>
    <cellStyle name="Date Feeder Field 4 9 7" xfId="14517"/>
    <cellStyle name="Date Feeder Field 4 9 7 2" xfId="42844"/>
    <cellStyle name="Date Feeder Field 4 9 8" xfId="14518"/>
    <cellStyle name="Date Feeder Field 4 9 8 2" xfId="42845"/>
    <cellStyle name="Date Feeder Field 4 9 9" xfId="14519"/>
    <cellStyle name="Date Feeder Field 4 9 9 2" xfId="42846"/>
    <cellStyle name="Date Feeder Field 5" xfId="14520"/>
    <cellStyle name="Date Feeder Field 5 10" xfId="14521"/>
    <cellStyle name="Date Feeder Field 5 10 2" xfId="42848"/>
    <cellStyle name="Date Feeder Field 5 11" xfId="14522"/>
    <cellStyle name="Date Feeder Field 5 11 2" xfId="42849"/>
    <cellStyle name="Date Feeder Field 5 12" xfId="14523"/>
    <cellStyle name="Date Feeder Field 5 12 2" xfId="42850"/>
    <cellStyle name="Date Feeder Field 5 13" xfId="14524"/>
    <cellStyle name="Date Feeder Field 5 13 2" xfId="42851"/>
    <cellStyle name="Date Feeder Field 5 14" xfId="14525"/>
    <cellStyle name="Date Feeder Field 5 14 2" xfId="42852"/>
    <cellStyle name="Date Feeder Field 5 15" xfId="14526"/>
    <cellStyle name="Date Feeder Field 5 15 2" xfId="42853"/>
    <cellStyle name="Date Feeder Field 5 16" xfId="14527"/>
    <cellStyle name="Date Feeder Field 5 16 2" xfId="42854"/>
    <cellStyle name="Date Feeder Field 5 17" xfId="14528"/>
    <cellStyle name="Date Feeder Field 5 17 2" xfId="42855"/>
    <cellStyle name="Date Feeder Field 5 18" xfId="42847"/>
    <cellStyle name="Date Feeder Field 5 2" xfId="14529"/>
    <cellStyle name="Date Feeder Field 5 2 10" xfId="14530"/>
    <cellStyle name="Date Feeder Field 5 2 10 2" xfId="42857"/>
    <cellStyle name="Date Feeder Field 5 2 11" xfId="14531"/>
    <cellStyle name="Date Feeder Field 5 2 11 2" xfId="42858"/>
    <cellStyle name="Date Feeder Field 5 2 12" xfId="14532"/>
    <cellStyle name="Date Feeder Field 5 2 12 2" xfId="42859"/>
    <cellStyle name="Date Feeder Field 5 2 13" xfId="14533"/>
    <cellStyle name="Date Feeder Field 5 2 13 2" xfId="42860"/>
    <cellStyle name="Date Feeder Field 5 2 14" xfId="14534"/>
    <cellStyle name="Date Feeder Field 5 2 14 2" xfId="42861"/>
    <cellStyle name="Date Feeder Field 5 2 15" xfId="42856"/>
    <cellStyle name="Date Feeder Field 5 2 2" xfId="14535"/>
    <cellStyle name="Date Feeder Field 5 2 2 10" xfId="14536"/>
    <cellStyle name="Date Feeder Field 5 2 2 10 2" xfId="42863"/>
    <cellStyle name="Date Feeder Field 5 2 2 11" xfId="14537"/>
    <cellStyle name="Date Feeder Field 5 2 2 11 2" xfId="42864"/>
    <cellStyle name="Date Feeder Field 5 2 2 12" xfId="14538"/>
    <cellStyle name="Date Feeder Field 5 2 2 12 2" xfId="42865"/>
    <cellStyle name="Date Feeder Field 5 2 2 13" xfId="42862"/>
    <cellStyle name="Date Feeder Field 5 2 2 2" xfId="14539"/>
    <cellStyle name="Date Feeder Field 5 2 2 2 10" xfId="14540"/>
    <cellStyle name="Date Feeder Field 5 2 2 2 10 2" xfId="42867"/>
    <cellStyle name="Date Feeder Field 5 2 2 2 11" xfId="14541"/>
    <cellStyle name="Date Feeder Field 5 2 2 2 11 2" xfId="42868"/>
    <cellStyle name="Date Feeder Field 5 2 2 2 12" xfId="42866"/>
    <cellStyle name="Date Feeder Field 5 2 2 2 2" xfId="14542"/>
    <cellStyle name="Date Feeder Field 5 2 2 2 2 2" xfId="42869"/>
    <cellStyle name="Date Feeder Field 5 2 2 2 3" xfId="14543"/>
    <cellStyle name="Date Feeder Field 5 2 2 2 3 2" xfId="42870"/>
    <cellStyle name="Date Feeder Field 5 2 2 2 4" xfId="14544"/>
    <cellStyle name="Date Feeder Field 5 2 2 2 4 2" xfId="42871"/>
    <cellStyle name="Date Feeder Field 5 2 2 2 5" xfId="14545"/>
    <cellStyle name="Date Feeder Field 5 2 2 2 5 2" xfId="42872"/>
    <cellStyle name="Date Feeder Field 5 2 2 2 6" xfId="14546"/>
    <cellStyle name="Date Feeder Field 5 2 2 2 6 2" xfId="42873"/>
    <cellStyle name="Date Feeder Field 5 2 2 2 7" xfId="14547"/>
    <cellStyle name="Date Feeder Field 5 2 2 2 7 2" xfId="42874"/>
    <cellStyle name="Date Feeder Field 5 2 2 2 8" xfId="14548"/>
    <cellStyle name="Date Feeder Field 5 2 2 2 8 2" xfId="42875"/>
    <cellStyle name="Date Feeder Field 5 2 2 2 9" xfId="14549"/>
    <cellStyle name="Date Feeder Field 5 2 2 2 9 2" xfId="42876"/>
    <cellStyle name="Date Feeder Field 5 2 2 3" xfId="14550"/>
    <cellStyle name="Date Feeder Field 5 2 2 3 10" xfId="14551"/>
    <cellStyle name="Date Feeder Field 5 2 2 3 10 2" xfId="42878"/>
    <cellStyle name="Date Feeder Field 5 2 2 3 11" xfId="14552"/>
    <cellStyle name="Date Feeder Field 5 2 2 3 11 2" xfId="42879"/>
    <cellStyle name="Date Feeder Field 5 2 2 3 12" xfId="42877"/>
    <cellStyle name="Date Feeder Field 5 2 2 3 2" xfId="14553"/>
    <cellStyle name="Date Feeder Field 5 2 2 3 2 2" xfId="42880"/>
    <cellStyle name="Date Feeder Field 5 2 2 3 3" xfId="14554"/>
    <cellStyle name="Date Feeder Field 5 2 2 3 3 2" xfId="42881"/>
    <cellStyle name="Date Feeder Field 5 2 2 3 4" xfId="14555"/>
    <cellStyle name="Date Feeder Field 5 2 2 3 4 2" xfId="42882"/>
    <cellStyle name="Date Feeder Field 5 2 2 3 5" xfId="14556"/>
    <cellStyle name="Date Feeder Field 5 2 2 3 5 2" xfId="42883"/>
    <cellStyle name="Date Feeder Field 5 2 2 3 6" xfId="14557"/>
    <cellStyle name="Date Feeder Field 5 2 2 3 6 2" xfId="42884"/>
    <cellStyle name="Date Feeder Field 5 2 2 3 7" xfId="14558"/>
    <cellStyle name="Date Feeder Field 5 2 2 3 7 2" xfId="42885"/>
    <cellStyle name="Date Feeder Field 5 2 2 3 8" xfId="14559"/>
    <cellStyle name="Date Feeder Field 5 2 2 3 8 2" xfId="42886"/>
    <cellStyle name="Date Feeder Field 5 2 2 3 9" xfId="14560"/>
    <cellStyle name="Date Feeder Field 5 2 2 3 9 2" xfId="42887"/>
    <cellStyle name="Date Feeder Field 5 2 2 4" xfId="14561"/>
    <cellStyle name="Date Feeder Field 5 2 2 4 2" xfId="42888"/>
    <cellStyle name="Date Feeder Field 5 2 2 5" xfId="14562"/>
    <cellStyle name="Date Feeder Field 5 2 2 5 2" xfId="42889"/>
    <cellStyle name="Date Feeder Field 5 2 2 6" xfId="14563"/>
    <cellStyle name="Date Feeder Field 5 2 2 6 2" xfId="42890"/>
    <cellStyle name="Date Feeder Field 5 2 2 7" xfId="14564"/>
    <cellStyle name="Date Feeder Field 5 2 2 7 2" xfId="42891"/>
    <cellStyle name="Date Feeder Field 5 2 2 8" xfId="14565"/>
    <cellStyle name="Date Feeder Field 5 2 2 8 2" xfId="42892"/>
    <cellStyle name="Date Feeder Field 5 2 2 9" xfId="14566"/>
    <cellStyle name="Date Feeder Field 5 2 2 9 2" xfId="42893"/>
    <cellStyle name="Date Feeder Field 5 2 3" xfId="14567"/>
    <cellStyle name="Date Feeder Field 5 2 3 10" xfId="14568"/>
    <cellStyle name="Date Feeder Field 5 2 3 10 2" xfId="42895"/>
    <cellStyle name="Date Feeder Field 5 2 3 11" xfId="14569"/>
    <cellStyle name="Date Feeder Field 5 2 3 11 2" xfId="42896"/>
    <cellStyle name="Date Feeder Field 5 2 3 12" xfId="14570"/>
    <cellStyle name="Date Feeder Field 5 2 3 12 2" xfId="42897"/>
    <cellStyle name="Date Feeder Field 5 2 3 13" xfId="42894"/>
    <cellStyle name="Date Feeder Field 5 2 3 2" xfId="14571"/>
    <cellStyle name="Date Feeder Field 5 2 3 2 10" xfId="14572"/>
    <cellStyle name="Date Feeder Field 5 2 3 2 10 2" xfId="42899"/>
    <cellStyle name="Date Feeder Field 5 2 3 2 11" xfId="14573"/>
    <cellStyle name="Date Feeder Field 5 2 3 2 11 2" xfId="42900"/>
    <cellStyle name="Date Feeder Field 5 2 3 2 12" xfId="42898"/>
    <cellStyle name="Date Feeder Field 5 2 3 2 2" xfId="14574"/>
    <cellStyle name="Date Feeder Field 5 2 3 2 2 2" xfId="42901"/>
    <cellStyle name="Date Feeder Field 5 2 3 2 3" xfId="14575"/>
    <cellStyle name="Date Feeder Field 5 2 3 2 3 2" xfId="42902"/>
    <cellStyle name="Date Feeder Field 5 2 3 2 4" xfId="14576"/>
    <cellStyle name="Date Feeder Field 5 2 3 2 4 2" xfId="42903"/>
    <cellStyle name="Date Feeder Field 5 2 3 2 5" xfId="14577"/>
    <cellStyle name="Date Feeder Field 5 2 3 2 5 2" xfId="42904"/>
    <cellStyle name="Date Feeder Field 5 2 3 2 6" xfId="14578"/>
    <cellStyle name="Date Feeder Field 5 2 3 2 6 2" xfId="42905"/>
    <cellStyle name="Date Feeder Field 5 2 3 2 7" xfId="14579"/>
    <cellStyle name="Date Feeder Field 5 2 3 2 7 2" xfId="42906"/>
    <cellStyle name="Date Feeder Field 5 2 3 2 8" xfId="14580"/>
    <cellStyle name="Date Feeder Field 5 2 3 2 8 2" xfId="42907"/>
    <cellStyle name="Date Feeder Field 5 2 3 2 9" xfId="14581"/>
    <cellStyle name="Date Feeder Field 5 2 3 2 9 2" xfId="42908"/>
    <cellStyle name="Date Feeder Field 5 2 3 3" xfId="14582"/>
    <cellStyle name="Date Feeder Field 5 2 3 3 10" xfId="14583"/>
    <cellStyle name="Date Feeder Field 5 2 3 3 10 2" xfId="42910"/>
    <cellStyle name="Date Feeder Field 5 2 3 3 11" xfId="14584"/>
    <cellStyle name="Date Feeder Field 5 2 3 3 11 2" xfId="42911"/>
    <cellStyle name="Date Feeder Field 5 2 3 3 12" xfId="42909"/>
    <cellStyle name="Date Feeder Field 5 2 3 3 2" xfId="14585"/>
    <cellStyle name="Date Feeder Field 5 2 3 3 2 2" xfId="42912"/>
    <cellStyle name="Date Feeder Field 5 2 3 3 3" xfId="14586"/>
    <cellStyle name="Date Feeder Field 5 2 3 3 3 2" xfId="42913"/>
    <cellStyle name="Date Feeder Field 5 2 3 3 4" xfId="14587"/>
    <cellStyle name="Date Feeder Field 5 2 3 3 4 2" xfId="42914"/>
    <cellStyle name="Date Feeder Field 5 2 3 3 5" xfId="14588"/>
    <cellStyle name="Date Feeder Field 5 2 3 3 5 2" xfId="42915"/>
    <cellStyle name="Date Feeder Field 5 2 3 3 6" xfId="14589"/>
    <cellStyle name="Date Feeder Field 5 2 3 3 6 2" xfId="42916"/>
    <cellStyle name="Date Feeder Field 5 2 3 3 7" xfId="14590"/>
    <cellStyle name="Date Feeder Field 5 2 3 3 7 2" xfId="42917"/>
    <cellStyle name="Date Feeder Field 5 2 3 3 8" xfId="14591"/>
    <cellStyle name="Date Feeder Field 5 2 3 3 8 2" xfId="42918"/>
    <cellStyle name="Date Feeder Field 5 2 3 3 9" xfId="14592"/>
    <cellStyle name="Date Feeder Field 5 2 3 3 9 2" xfId="42919"/>
    <cellStyle name="Date Feeder Field 5 2 3 4" xfId="14593"/>
    <cellStyle name="Date Feeder Field 5 2 3 4 2" xfId="42920"/>
    <cellStyle name="Date Feeder Field 5 2 3 5" xfId="14594"/>
    <cellStyle name="Date Feeder Field 5 2 3 5 2" xfId="42921"/>
    <cellStyle name="Date Feeder Field 5 2 3 6" xfId="14595"/>
    <cellStyle name="Date Feeder Field 5 2 3 6 2" xfId="42922"/>
    <cellStyle name="Date Feeder Field 5 2 3 7" xfId="14596"/>
    <cellStyle name="Date Feeder Field 5 2 3 7 2" xfId="42923"/>
    <cellStyle name="Date Feeder Field 5 2 3 8" xfId="14597"/>
    <cellStyle name="Date Feeder Field 5 2 3 8 2" xfId="42924"/>
    <cellStyle name="Date Feeder Field 5 2 3 9" xfId="14598"/>
    <cellStyle name="Date Feeder Field 5 2 3 9 2" xfId="42925"/>
    <cellStyle name="Date Feeder Field 5 2 4" xfId="14599"/>
    <cellStyle name="Date Feeder Field 5 2 4 10" xfId="14600"/>
    <cellStyle name="Date Feeder Field 5 2 4 10 2" xfId="42927"/>
    <cellStyle name="Date Feeder Field 5 2 4 11" xfId="14601"/>
    <cellStyle name="Date Feeder Field 5 2 4 11 2" xfId="42928"/>
    <cellStyle name="Date Feeder Field 5 2 4 12" xfId="42926"/>
    <cellStyle name="Date Feeder Field 5 2 4 2" xfId="14602"/>
    <cellStyle name="Date Feeder Field 5 2 4 2 2" xfId="42929"/>
    <cellStyle name="Date Feeder Field 5 2 4 3" xfId="14603"/>
    <cellStyle name="Date Feeder Field 5 2 4 3 2" xfId="42930"/>
    <cellStyle name="Date Feeder Field 5 2 4 4" xfId="14604"/>
    <cellStyle name="Date Feeder Field 5 2 4 4 2" xfId="42931"/>
    <cellStyle name="Date Feeder Field 5 2 4 5" xfId="14605"/>
    <cellStyle name="Date Feeder Field 5 2 4 5 2" xfId="42932"/>
    <cellStyle name="Date Feeder Field 5 2 4 6" xfId="14606"/>
    <cellStyle name="Date Feeder Field 5 2 4 6 2" xfId="42933"/>
    <cellStyle name="Date Feeder Field 5 2 4 7" xfId="14607"/>
    <cellStyle name="Date Feeder Field 5 2 4 7 2" xfId="42934"/>
    <cellStyle name="Date Feeder Field 5 2 4 8" xfId="14608"/>
    <cellStyle name="Date Feeder Field 5 2 4 8 2" xfId="42935"/>
    <cellStyle name="Date Feeder Field 5 2 4 9" xfId="14609"/>
    <cellStyle name="Date Feeder Field 5 2 4 9 2" xfId="42936"/>
    <cellStyle name="Date Feeder Field 5 2 5" xfId="14610"/>
    <cellStyle name="Date Feeder Field 5 2 5 10" xfId="14611"/>
    <cellStyle name="Date Feeder Field 5 2 5 10 2" xfId="42938"/>
    <cellStyle name="Date Feeder Field 5 2 5 11" xfId="14612"/>
    <cellStyle name="Date Feeder Field 5 2 5 11 2" xfId="42939"/>
    <cellStyle name="Date Feeder Field 5 2 5 12" xfId="42937"/>
    <cellStyle name="Date Feeder Field 5 2 5 2" xfId="14613"/>
    <cellStyle name="Date Feeder Field 5 2 5 2 2" xfId="42940"/>
    <cellStyle name="Date Feeder Field 5 2 5 3" xfId="14614"/>
    <cellStyle name="Date Feeder Field 5 2 5 3 2" xfId="42941"/>
    <cellStyle name="Date Feeder Field 5 2 5 4" xfId="14615"/>
    <cellStyle name="Date Feeder Field 5 2 5 4 2" xfId="42942"/>
    <cellStyle name="Date Feeder Field 5 2 5 5" xfId="14616"/>
    <cellStyle name="Date Feeder Field 5 2 5 5 2" xfId="42943"/>
    <cellStyle name="Date Feeder Field 5 2 5 6" xfId="14617"/>
    <cellStyle name="Date Feeder Field 5 2 5 6 2" xfId="42944"/>
    <cellStyle name="Date Feeder Field 5 2 5 7" xfId="14618"/>
    <cellStyle name="Date Feeder Field 5 2 5 7 2" xfId="42945"/>
    <cellStyle name="Date Feeder Field 5 2 5 8" xfId="14619"/>
    <cellStyle name="Date Feeder Field 5 2 5 8 2" xfId="42946"/>
    <cellStyle name="Date Feeder Field 5 2 5 9" xfId="14620"/>
    <cellStyle name="Date Feeder Field 5 2 5 9 2" xfId="42947"/>
    <cellStyle name="Date Feeder Field 5 2 6" xfId="14621"/>
    <cellStyle name="Date Feeder Field 5 2 6 2" xfId="42948"/>
    <cellStyle name="Date Feeder Field 5 2 7" xfId="14622"/>
    <cellStyle name="Date Feeder Field 5 2 7 2" xfId="42949"/>
    <cellStyle name="Date Feeder Field 5 2 8" xfId="14623"/>
    <cellStyle name="Date Feeder Field 5 2 8 2" xfId="42950"/>
    <cellStyle name="Date Feeder Field 5 2 9" xfId="14624"/>
    <cellStyle name="Date Feeder Field 5 2 9 2" xfId="42951"/>
    <cellStyle name="Date Feeder Field 5 3" xfId="14625"/>
    <cellStyle name="Date Feeder Field 5 3 10" xfId="14626"/>
    <cellStyle name="Date Feeder Field 5 3 10 2" xfId="42953"/>
    <cellStyle name="Date Feeder Field 5 3 11" xfId="14627"/>
    <cellStyle name="Date Feeder Field 5 3 11 2" xfId="42954"/>
    <cellStyle name="Date Feeder Field 5 3 12" xfId="14628"/>
    <cellStyle name="Date Feeder Field 5 3 12 2" xfId="42955"/>
    <cellStyle name="Date Feeder Field 5 3 13" xfId="14629"/>
    <cellStyle name="Date Feeder Field 5 3 13 2" xfId="42956"/>
    <cellStyle name="Date Feeder Field 5 3 14" xfId="14630"/>
    <cellStyle name="Date Feeder Field 5 3 14 2" xfId="42957"/>
    <cellStyle name="Date Feeder Field 5 3 15" xfId="42952"/>
    <cellStyle name="Date Feeder Field 5 3 2" xfId="14631"/>
    <cellStyle name="Date Feeder Field 5 3 2 10" xfId="14632"/>
    <cellStyle name="Date Feeder Field 5 3 2 10 2" xfId="42959"/>
    <cellStyle name="Date Feeder Field 5 3 2 11" xfId="14633"/>
    <cellStyle name="Date Feeder Field 5 3 2 11 2" xfId="42960"/>
    <cellStyle name="Date Feeder Field 5 3 2 12" xfId="14634"/>
    <cellStyle name="Date Feeder Field 5 3 2 12 2" xfId="42961"/>
    <cellStyle name="Date Feeder Field 5 3 2 13" xfId="42958"/>
    <cellStyle name="Date Feeder Field 5 3 2 2" xfId="14635"/>
    <cellStyle name="Date Feeder Field 5 3 2 2 10" xfId="14636"/>
    <cellStyle name="Date Feeder Field 5 3 2 2 10 2" xfId="42963"/>
    <cellStyle name="Date Feeder Field 5 3 2 2 11" xfId="14637"/>
    <cellStyle name="Date Feeder Field 5 3 2 2 11 2" xfId="42964"/>
    <cellStyle name="Date Feeder Field 5 3 2 2 12" xfId="42962"/>
    <cellStyle name="Date Feeder Field 5 3 2 2 2" xfId="14638"/>
    <cellStyle name="Date Feeder Field 5 3 2 2 2 2" xfId="42965"/>
    <cellStyle name="Date Feeder Field 5 3 2 2 3" xfId="14639"/>
    <cellStyle name="Date Feeder Field 5 3 2 2 3 2" xfId="42966"/>
    <cellStyle name="Date Feeder Field 5 3 2 2 4" xfId="14640"/>
    <cellStyle name="Date Feeder Field 5 3 2 2 4 2" xfId="42967"/>
    <cellStyle name="Date Feeder Field 5 3 2 2 5" xfId="14641"/>
    <cellStyle name="Date Feeder Field 5 3 2 2 5 2" xfId="42968"/>
    <cellStyle name="Date Feeder Field 5 3 2 2 6" xfId="14642"/>
    <cellStyle name="Date Feeder Field 5 3 2 2 6 2" xfId="42969"/>
    <cellStyle name="Date Feeder Field 5 3 2 2 7" xfId="14643"/>
    <cellStyle name="Date Feeder Field 5 3 2 2 7 2" xfId="42970"/>
    <cellStyle name="Date Feeder Field 5 3 2 2 8" xfId="14644"/>
    <cellStyle name="Date Feeder Field 5 3 2 2 8 2" xfId="42971"/>
    <cellStyle name="Date Feeder Field 5 3 2 2 9" xfId="14645"/>
    <cellStyle name="Date Feeder Field 5 3 2 2 9 2" xfId="42972"/>
    <cellStyle name="Date Feeder Field 5 3 2 3" xfId="14646"/>
    <cellStyle name="Date Feeder Field 5 3 2 3 10" xfId="14647"/>
    <cellStyle name="Date Feeder Field 5 3 2 3 10 2" xfId="42974"/>
    <cellStyle name="Date Feeder Field 5 3 2 3 11" xfId="14648"/>
    <cellStyle name="Date Feeder Field 5 3 2 3 11 2" xfId="42975"/>
    <cellStyle name="Date Feeder Field 5 3 2 3 12" xfId="42973"/>
    <cellStyle name="Date Feeder Field 5 3 2 3 2" xfId="14649"/>
    <cellStyle name="Date Feeder Field 5 3 2 3 2 2" xfId="42976"/>
    <cellStyle name="Date Feeder Field 5 3 2 3 3" xfId="14650"/>
    <cellStyle name="Date Feeder Field 5 3 2 3 3 2" xfId="42977"/>
    <cellStyle name="Date Feeder Field 5 3 2 3 4" xfId="14651"/>
    <cellStyle name="Date Feeder Field 5 3 2 3 4 2" xfId="42978"/>
    <cellStyle name="Date Feeder Field 5 3 2 3 5" xfId="14652"/>
    <cellStyle name="Date Feeder Field 5 3 2 3 5 2" xfId="42979"/>
    <cellStyle name="Date Feeder Field 5 3 2 3 6" xfId="14653"/>
    <cellStyle name="Date Feeder Field 5 3 2 3 6 2" xfId="42980"/>
    <cellStyle name="Date Feeder Field 5 3 2 3 7" xfId="14654"/>
    <cellStyle name="Date Feeder Field 5 3 2 3 7 2" xfId="42981"/>
    <cellStyle name="Date Feeder Field 5 3 2 3 8" xfId="14655"/>
    <cellStyle name="Date Feeder Field 5 3 2 3 8 2" xfId="42982"/>
    <cellStyle name="Date Feeder Field 5 3 2 3 9" xfId="14656"/>
    <cellStyle name="Date Feeder Field 5 3 2 3 9 2" xfId="42983"/>
    <cellStyle name="Date Feeder Field 5 3 2 4" xfId="14657"/>
    <cellStyle name="Date Feeder Field 5 3 2 4 2" xfId="42984"/>
    <cellStyle name="Date Feeder Field 5 3 2 5" xfId="14658"/>
    <cellStyle name="Date Feeder Field 5 3 2 5 2" xfId="42985"/>
    <cellStyle name="Date Feeder Field 5 3 2 6" xfId="14659"/>
    <cellStyle name="Date Feeder Field 5 3 2 6 2" xfId="42986"/>
    <cellStyle name="Date Feeder Field 5 3 2 7" xfId="14660"/>
    <cellStyle name="Date Feeder Field 5 3 2 7 2" xfId="42987"/>
    <cellStyle name="Date Feeder Field 5 3 2 8" xfId="14661"/>
    <cellStyle name="Date Feeder Field 5 3 2 8 2" xfId="42988"/>
    <cellStyle name="Date Feeder Field 5 3 2 9" xfId="14662"/>
    <cellStyle name="Date Feeder Field 5 3 2 9 2" xfId="42989"/>
    <cellStyle name="Date Feeder Field 5 3 3" xfId="14663"/>
    <cellStyle name="Date Feeder Field 5 3 3 10" xfId="14664"/>
    <cellStyle name="Date Feeder Field 5 3 3 10 2" xfId="42991"/>
    <cellStyle name="Date Feeder Field 5 3 3 11" xfId="14665"/>
    <cellStyle name="Date Feeder Field 5 3 3 11 2" xfId="42992"/>
    <cellStyle name="Date Feeder Field 5 3 3 12" xfId="14666"/>
    <cellStyle name="Date Feeder Field 5 3 3 12 2" xfId="42993"/>
    <cellStyle name="Date Feeder Field 5 3 3 13" xfId="42990"/>
    <cellStyle name="Date Feeder Field 5 3 3 2" xfId="14667"/>
    <cellStyle name="Date Feeder Field 5 3 3 2 10" xfId="14668"/>
    <cellStyle name="Date Feeder Field 5 3 3 2 10 2" xfId="42995"/>
    <cellStyle name="Date Feeder Field 5 3 3 2 11" xfId="14669"/>
    <cellStyle name="Date Feeder Field 5 3 3 2 11 2" xfId="42996"/>
    <cellStyle name="Date Feeder Field 5 3 3 2 12" xfId="42994"/>
    <cellStyle name="Date Feeder Field 5 3 3 2 2" xfId="14670"/>
    <cellStyle name="Date Feeder Field 5 3 3 2 2 2" xfId="42997"/>
    <cellStyle name="Date Feeder Field 5 3 3 2 3" xfId="14671"/>
    <cellStyle name="Date Feeder Field 5 3 3 2 3 2" xfId="42998"/>
    <cellStyle name="Date Feeder Field 5 3 3 2 4" xfId="14672"/>
    <cellStyle name="Date Feeder Field 5 3 3 2 4 2" xfId="42999"/>
    <cellStyle name="Date Feeder Field 5 3 3 2 5" xfId="14673"/>
    <cellStyle name="Date Feeder Field 5 3 3 2 5 2" xfId="43000"/>
    <cellStyle name="Date Feeder Field 5 3 3 2 6" xfId="14674"/>
    <cellStyle name="Date Feeder Field 5 3 3 2 6 2" xfId="43001"/>
    <cellStyle name="Date Feeder Field 5 3 3 2 7" xfId="14675"/>
    <cellStyle name="Date Feeder Field 5 3 3 2 7 2" xfId="43002"/>
    <cellStyle name="Date Feeder Field 5 3 3 2 8" xfId="14676"/>
    <cellStyle name="Date Feeder Field 5 3 3 2 8 2" xfId="43003"/>
    <cellStyle name="Date Feeder Field 5 3 3 2 9" xfId="14677"/>
    <cellStyle name="Date Feeder Field 5 3 3 2 9 2" xfId="43004"/>
    <cellStyle name="Date Feeder Field 5 3 3 3" xfId="14678"/>
    <cellStyle name="Date Feeder Field 5 3 3 3 10" xfId="14679"/>
    <cellStyle name="Date Feeder Field 5 3 3 3 10 2" xfId="43006"/>
    <cellStyle name="Date Feeder Field 5 3 3 3 11" xfId="14680"/>
    <cellStyle name="Date Feeder Field 5 3 3 3 11 2" xfId="43007"/>
    <cellStyle name="Date Feeder Field 5 3 3 3 12" xfId="43005"/>
    <cellStyle name="Date Feeder Field 5 3 3 3 2" xfId="14681"/>
    <cellStyle name="Date Feeder Field 5 3 3 3 2 2" xfId="43008"/>
    <cellStyle name="Date Feeder Field 5 3 3 3 3" xfId="14682"/>
    <cellStyle name="Date Feeder Field 5 3 3 3 3 2" xfId="43009"/>
    <cellStyle name="Date Feeder Field 5 3 3 3 4" xfId="14683"/>
    <cellStyle name="Date Feeder Field 5 3 3 3 4 2" xfId="43010"/>
    <cellStyle name="Date Feeder Field 5 3 3 3 5" xfId="14684"/>
    <cellStyle name="Date Feeder Field 5 3 3 3 5 2" xfId="43011"/>
    <cellStyle name="Date Feeder Field 5 3 3 3 6" xfId="14685"/>
    <cellStyle name="Date Feeder Field 5 3 3 3 6 2" xfId="43012"/>
    <cellStyle name="Date Feeder Field 5 3 3 3 7" xfId="14686"/>
    <cellStyle name="Date Feeder Field 5 3 3 3 7 2" xfId="43013"/>
    <cellStyle name="Date Feeder Field 5 3 3 3 8" xfId="14687"/>
    <cellStyle name="Date Feeder Field 5 3 3 3 8 2" xfId="43014"/>
    <cellStyle name="Date Feeder Field 5 3 3 3 9" xfId="14688"/>
    <cellStyle name="Date Feeder Field 5 3 3 3 9 2" xfId="43015"/>
    <cellStyle name="Date Feeder Field 5 3 3 4" xfId="14689"/>
    <cellStyle name="Date Feeder Field 5 3 3 4 2" xfId="43016"/>
    <cellStyle name="Date Feeder Field 5 3 3 5" xfId="14690"/>
    <cellStyle name="Date Feeder Field 5 3 3 5 2" xfId="43017"/>
    <cellStyle name="Date Feeder Field 5 3 3 6" xfId="14691"/>
    <cellStyle name="Date Feeder Field 5 3 3 6 2" xfId="43018"/>
    <cellStyle name="Date Feeder Field 5 3 3 7" xfId="14692"/>
    <cellStyle name="Date Feeder Field 5 3 3 7 2" xfId="43019"/>
    <cellStyle name="Date Feeder Field 5 3 3 8" xfId="14693"/>
    <cellStyle name="Date Feeder Field 5 3 3 8 2" xfId="43020"/>
    <cellStyle name="Date Feeder Field 5 3 3 9" xfId="14694"/>
    <cellStyle name="Date Feeder Field 5 3 3 9 2" xfId="43021"/>
    <cellStyle name="Date Feeder Field 5 3 4" xfId="14695"/>
    <cellStyle name="Date Feeder Field 5 3 4 10" xfId="14696"/>
    <cellStyle name="Date Feeder Field 5 3 4 10 2" xfId="43023"/>
    <cellStyle name="Date Feeder Field 5 3 4 11" xfId="14697"/>
    <cellStyle name="Date Feeder Field 5 3 4 11 2" xfId="43024"/>
    <cellStyle name="Date Feeder Field 5 3 4 12" xfId="43022"/>
    <cellStyle name="Date Feeder Field 5 3 4 2" xfId="14698"/>
    <cellStyle name="Date Feeder Field 5 3 4 2 2" xfId="43025"/>
    <cellStyle name="Date Feeder Field 5 3 4 3" xfId="14699"/>
    <cellStyle name="Date Feeder Field 5 3 4 3 2" xfId="43026"/>
    <cellStyle name="Date Feeder Field 5 3 4 4" xfId="14700"/>
    <cellStyle name="Date Feeder Field 5 3 4 4 2" xfId="43027"/>
    <cellStyle name="Date Feeder Field 5 3 4 5" xfId="14701"/>
    <cellStyle name="Date Feeder Field 5 3 4 5 2" xfId="43028"/>
    <cellStyle name="Date Feeder Field 5 3 4 6" xfId="14702"/>
    <cellStyle name="Date Feeder Field 5 3 4 6 2" xfId="43029"/>
    <cellStyle name="Date Feeder Field 5 3 4 7" xfId="14703"/>
    <cellStyle name="Date Feeder Field 5 3 4 7 2" xfId="43030"/>
    <cellStyle name="Date Feeder Field 5 3 4 8" xfId="14704"/>
    <cellStyle name="Date Feeder Field 5 3 4 8 2" xfId="43031"/>
    <cellStyle name="Date Feeder Field 5 3 4 9" xfId="14705"/>
    <cellStyle name="Date Feeder Field 5 3 4 9 2" xfId="43032"/>
    <cellStyle name="Date Feeder Field 5 3 5" xfId="14706"/>
    <cellStyle name="Date Feeder Field 5 3 5 10" xfId="14707"/>
    <cellStyle name="Date Feeder Field 5 3 5 10 2" xfId="43034"/>
    <cellStyle name="Date Feeder Field 5 3 5 11" xfId="14708"/>
    <cellStyle name="Date Feeder Field 5 3 5 11 2" xfId="43035"/>
    <cellStyle name="Date Feeder Field 5 3 5 12" xfId="43033"/>
    <cellStyle name="Date Feeder Field 5 3 5 2" xfId="14709"/>
    <cellStyle name="Date Feeder Field 5 3 5 2 2" xfId="43036"/>
    <cellStyle name="Date Feeder Field 5 3 5 3" xfId="14710"/>
    <cellStyle name="Date Feeder Field 5 3 5 3 2" xfId="43037"/>
    <cellStyle name="Date Feeder Field 5 3 5 4" xfId="14711"/>
    <cellStyle name="Date Feeder Field 5 3 5 4 2" xfId="43038"/>
    <cellStyle name="Date Feeder Field 5 3 5 5" xfId="14712"/>
    <cellStyle name="Date Feeder Field 5 3 5 5 2" xfId="43039"/>
    <cellStyle name="Date Feeder Field 5 3 5 6" xfId="14713"/>
    <cellStyle name="Date Feeder Field 5 3 5 6 2" xfId="43040"/>
    <cellStyle name="Date Feeder Field 5 3 5 7" xfId="14714"/>
    <cellStyle name="Date Feeder Field 5 3 5 7 2" xfId="43041"/>
    <cellStyle name="Date Feeder Field 5 3 5 8" xfId="14715"/>
    <cellStyle name="Date Feeder Field 5 3 5 8 2" xfId="43042"/>
    <cellStyle name="Date Feeder Field 5 3 5 9" xfId="14716"/>
    <cellStyle name="Date Feeder Field 5 3 5 9 2" xfId="43043"/>
    <cellStyle name="Date Feeder Field 5 3 6" xfId="14717"/>
    <cellStyle name="Date Feeder Field 5 3 6 2" xfId="43044"/>
    <cellStyle name="Date Feeder Field 5 3 7" xfId="14718"/>
    <cellStyle name="Date Feeder Field 5 3 7 2" xfId="43045"/>
    <cellStyle name="Date Feeder Field 5 3 8" xfId="14719"/>
    <cellStyle name="Date Feeder Field 5 3 8 2" xfId="43046"/>
    <cellStyle name="Date Feeder Field 5 3 9" xfId="14720"/>
    <cellStyle name="Date Feeder Field 5 3 9 2" xfId="43047"/>
    <cellStyle name="Date Feeder Field 5 4" xfId="14721"/>
    <cellStyle name="Date Feeder Field 5 4 10" xfId="14722"/>
    <cellStyle name="Date Feeder Field 5 4 10 2" xfId="43049"/>
    <cellStyle name="Date Feeder Field 5 4 11" xfId="14723"/>
    <cellStyle name="Date Feeder Field 5 4 11 2" xfId="43050"/>
    <cellStyle name="Date Feeder Field 5 4 12" xfId="14724"/>
    <cellStyle name="Date Feeder Field 5 4 12 2" xfId="43051"/>
    <cellStyle name="Date Feeder Field 5 4 13" xfId="14725"/>
    <cellStyle name="Date Feeder Field 5 4 13 2" xfId="43052"/>
    <cellStyle name="Date Feeder Field 5 4 14" xfId="14726"/>
    <cellStyle name="Date Feeder Field 5 4 14 2" xfId="43053"/>
    <cellStyle name="Date Feeder Field 5 4 15" xfId="43048"/>
    <cellStyle name="Date Feeder Field 5 4 2" xfId="14727"/>
    <cellStyle name="Date Feeder Field 5 4 2 10" xfId="14728"/>
    <cellStyle name="Date Feeder Field 5 4 2 10 2" xfId="43055"/>
    <cellStyle name="Date Feeder Field 5 4 2 11" xfId="14729"/>
    <cellStyle name="Date Feeder Field 5 4 2 11 2" xfId="43056"/>
    <cellStyle name="Date Feeder Field 5 4 2 12" xfId="14730"/>
    <cellStyle name="Date Feeder Field 5 4 2 12 2" xfId="43057"/>
    <cellStyle name="Date Feeder Field 5 4 2 13" xfId="43054"/>
    <cellStyle name="Date Feeder Field 5 4 2 2" xfId="14731"/>
    <cellStyle name="Date Feeder Field 5 4 2 2 10" xfId="14732"/>
    <cellStyle name="Date Feeder Field 5 4 2 2 10 2" xfId="43059"/>
    <cellStyle name="Date Feeder Field 5 4 2 2 11" xfId="14733"/>
    <cellStyle name="Date Feeder Field 5 4 2 2 11 2" xfId="43060"/>
    <cellStyle name="Date Feeder Field 5 4 2 2 12" xfId="43058"/>
    <cellStyle name="Date Feeder Field 5 4 2 2 2" xfId="14734"/>
    <cellStyle name="Date Feeder Field 5 4 2 2 2 2" xfId="43061"/>
    <cellStyle name="Date Feeder Field 5 4 2 2 3" xfId="14735"/>
    <cellStyle name="Date Feeder Field 5 4 2 2 3 2" xfId="43062"/>
    <cellStyle name="Date Feeder Field 5 4 2 2 4" xfId="14736"/>
    <cellStyle name="Date Feeder Field 5 4 2 2 4 2" xfId="43063"/>
    <cellStyle name="Date Feeder Field 5 4 2 2 5" xfId="14737"/>
    <cellStyle name="Date Feeder Field 5 4 2 2 5 2" xfId="43064"/>
    <cellStyle name="Date Feeder Field 5 4 2 2 6" xfId="14738"/>
    <cellStyle name="Date Feeder Field 5 4 2 2 6 2" xfId="43065"/>
    <cellStyle name="Date Feeder Field 5 4 2 2 7" xfId="14739"/>
    <cellStyle name="Date Feeder Field 5 4 2 2 7 2" xfId="43066"/>
    <cellStyle name="Date Feeder Field 5 4 2 2 8" xfId="14740"/>
    <cellStyle name="Date Feeder Field 5 4 2 2 8 2" xfId="43067"/>
    <cellStyle name="Date Feeder Field 5 4 2 2 9" xfId="14741"/>
    <cellStyle name="Date Feeder Field 5 4 2 2 9 2" xfId="43068"/>
    <cellStyle name="Date Feeder Field 5 4 2 3" xfId="14742"/>
    <cellStyle name="Date Feeder Field 5 4 2 3 10" xfId="14743"/>
    <cellStyle name="Date Feeder Field 5 4 2 3 10 2" xfId="43070"/>
    <cellStyle name="Date Feeder Field 5 4 2 3 11" xfId="14744"/>
    <cellStyle name="Date Feeder Field 5 4 2 3 11 2" xfId="43071"/>
    <cellStyle name="Date Feeder Field 5 4 2 3 12" xfId="43069"/>
    <cellStyle name="Date Feeder Field 5 4 2 3 2" xfId="14745"/>
    <cellStyle name="Date Feeder Field 5 4 2 3 2 2" xfId="43072"/>
    <cellStyle name="Date Feeder Field 5 4 2 3 3" xfId="14746"/>
    <cellStyle name="Date Feeder Field 5 4 2 3 3 2" xfId="43073"/>
    <cellStyle name="Date Feeder Field 5 4 2 3 4" xfId="14747"/>
    <cellStyle name="Date Feeder Field 5 4 2 3 4 2" xfId="43074"/>
    <cellStyle name="Date Feeder Field 5 4 2 3 5" xfId="14748"/>
    <cellStyle name="Date Feeder Field 5 4 2 3 5 2" xfId="43075"/>
    <cellStyle name="Date Feeder Field 5 4 2 3 6" xfId="14749"/>
    <cellStyle name="Date Feeder Field 5 4 2 3 6 2" xfId="43076"/>
    <cellStyle name="Date Feeder Field 5 4 2 3 7" xfId="14750"/>
    <cellStyle name="Date Feeder Field 5 4 2 3 7 2" xfId="43077"/>
    <cellStyle name="Date Feeder Field 5 4 2 3 8" xfId="14751"/>
    <cellStyle name="Date Feeder Field 5 4 2 3 8 2" xfId="43078"/>
    <cellStyle name="Date Feeder Field 5 4 2 3 9" xfId="14752"/>
    <cellStyle name="Date Feeder Field 5 4 2 3 9 2" xfId="43079"/>
    <cellStyle name="Date Feeder Field 5 4 2 4" xfId="14753"/>
    <cellStyle name="Date Feeder Field 5 4 2 4 2" xfId="43080"/>
    <cellStyle name="Date Feeder Field 5 4 2 5" xfId="14754"/>
    <cellStyle name="Date Feeder Field 5 4 2 5 2" xfId="43081"/>
    <cellStyle name="Date Feeder Field 5 4 2 6" xfId="14755"/>
    <cellStyle name="Date Feeder Field 5 4 2 6 2" xfId="43082"/>
    <cellStyle name="Date Feeder Field 5 4 2 7" xfId="14756"/>
    <cellStyle name="Date Feeder Field 5 4 2 7 2" xfId="43083"/>
    <cellStyle name="Date Feeder Field 5 4 2 8" xfId="14757"/>
    <cellStyle name="Date Feeder Field 5 4 2 8 2" xfId="43084"/>
    <cellStyle name="Date Feeder Field 5 4 2 9" xfId="14758"/>
    <cellStyle name="Date Feeder Field 5 4 2 9 2" xfId="43085"/>
    <cellStyle name="Date Feeder Field 5 4 3" xfId="14759"/>
    <cellStyle name="Date Feeder Field 5 4 3 10" xfId="14760"/>
    <cellStyle name="Date Feeder Field 5 4 3 10 2" xfId="43087"/>
    <cellStyle name="Date Feeder Field 5 4 3 11" xfId="14761"/>
    <cellStyle name="Date Feeder Field 5 4 3 11 2" xfId="43088"/>
    <cellStyle name="Date Feeder Field 5 4 3 12" xfId="14762"/>
    <cellStyle name="Date Feeder Field 5 4 3 12 2" xfId="43089"/>
    <cellStyle name="Date Feeder Field 5 4 3 13" xfId="43086"/>
    <cellStyle name="Date Feeder Field 5 4 3 2" xfId="14763"/>
    <cellStyle name="Date Feeder Field 5 4 3 2 10" xfId="14764"/>
    <cellStyle name="Date Feeder Field 5 4 3 2 10 2" xfId="43091"/>
    <cellStyle name="Date Feeder Field 5 4 3 2 11" xfId="14765"/>
    <cellStyle name="Date Feeder Field 5 4 3 2 11 2" xfId="43092"/>
    <cellStyle name="Date Feeder Field 5 4 3 2 12" xfId="43090"/>
    <cellStyle name="Date Feeder Field 5 4 3 2 2" xfId="14766"/>
    <cellStyle name="Date Feeder Field 5 4 3 2 2 2" xfId="43093"/>
    <cellStyle name="Date Feeder Field 5 4 3 2 3" xfId="14767"/>
    <cellStyle name="Date Feeder Field 5 4 3 2 3 2" xfId="43094"/>
    <cellStyle name="Date Feeder Field 5 4 3 2 4" xfId="14768"/>
    <cellStyle name="Date Feeder Field 5 4 3 2 4 2" xfId="43095"/>
    <cellStyle name="Date Feeder Field 5 4 3 2 5" xfId="14769"/>
    <cellStyle name="Date Feeder Field 5 4 3 2 5 2" xfId="43096"/>
    <cellStyle name="Date Feeder Field 5 4 3 2 6" xfId="14770"/>
    <cellStyle name="Date Feeder Field 5 4 3 2 6 2" xfId="43097"/>
    <cellStyle name="Date Feeder Field 5 4 3 2 7" xfId="14771"/>
    <cellStyle name="Date Feeder Field 5 4 3 2 7 2" xfId="43098"/>
    <cellStyle name="Date Feeder Field 5 4 3 2 8" xfId="14772"/>
    <cellStyle name="Date Feeder Field 5 4 3 2 8 2" xfId="43099"/>
    <cellStyle name="Date Feeder Field 5 4 3 2 9" xfId="14773"/>
    <cellStyle name="Date Feeder Field 5 4 3 2 9 2" xfId="43100"/>
    <cellStyle name="Date Feeder Field 5 4 3 3" xfId="14774"/>
    <cellStyle name="Date Feeder Field 5 4 3 3 10" xfId="14775"/>
    <cellStyle name="Date Feeder Field 5 4 3 3 10 2" xfId="43102"/>
    <cellStyle name="Date Feeder Field 5 4 3 3 11" xfId="14776"/>
    <cellStyle name="Date Feeder Field 5 4 3 3 11 2" xfId="43103"/>
    <cellStyle name="Date Feeder Field 5 4 3 3 12" xfId="43101"/>
    <cellStyle name="Date Feeder Field 5 4 3 3 2" xfId="14777"/>
    <cellStyle name="Date Feeder Field 5 4 3 3 2 2" xfId="43104"/>
    <cellStyle name="Date Feeder Field 5 4 3 3 3" xfId="14778"/>
    <cellStyle name="Date Feeder Field 5 4 3 3 3 2" xfId="43105"/>
    <cellStyle name="Date Feeder Field 5 4 3 3 4" xfId="14779"/>
    <cellStyle name="Date Feeder Field 5 4 3 3 4 2" xfId="43106"/>
    <cellStyle name="Date Feeder Field 5 4 3 3 5" xfId="14780"/>
    <cellStyle name="Date Feeder Field 5 4 3 3 5 2" xfId="43107"/>
    <cellStyle name="Date Feeder Field 5 4 3 3 6" xfId="14781"/>
    <cellStyle name="Date Feeder Field 5 4 3 3 6 2" xfId="43108"/>
    <cellStyle name="Date Feeder Field 5 4 3 3 7" xfId="14782"/>
    <cellStyle name="Date Feeder Field 5 4 3 3 7 2" xfId="43109"/>
    <cellStyle name="Date Feeder Field 5 4 3 3 8" xfId="14783"/>
    <cellStyle name="Date Feeder Field 5 4 3 3 8 2" xfId="43110"/>
    <cellStyle name="Date Feeder Field 5 4 3 3 9" xfId="14784"/>
    <cellStyle name="Date Feeder Field 5 4 3 3 9 2" xfId="43111"/>
    <cellStyle name="Date Feeder Field 5 4 3 4" xfId="14785"/>
    <cellStyle name="Date Feeder Field 5 4 3 4 2" xfId="43112"/>
    <cellStyle name="Date Feeder Field 5 4 3 5" xfId="14786"/>
    <cellStyle name="Date Feeder Field 5 4 3 5 2" xfId="43113"/>
    <cellStyle name="Date Feeder Field 5 4 3 6" xfId="14787"/>
    <cellStyle name="Date Feeder Field 5 4 3 6 2" xfId="43114"/>
    <cellStyle name="Date Feeder Field 5 4 3 7" xfId="14788"/>
    <cellStyle name="Date Feeder Field 5 4 3 7 2" xfId="43115"/>
    <cellStyle name="Date Feeder Field 5 4 3 8" xfId="14789"/>
    <cellStyle name="Date Feeder Field 5 4 3 8 2" xfId="43116"/>
    <cellStyle name="Date Feeder Field 5 4 3 9" xfId="14790"/>
    <cellStyle name="Date Feeder Field 5 4 3 9 2" xfId="43117"/>
    <cellStyle name="Date Feeder Field 5 4 4" xfId="14791"/>
    <cellStyle name="Date Feeder Field 5 4 4 10" xfId="14792"/>
    <cellStyle name="Date Feeder Field 5 4 4 10 2" xfId="43119"/>
    <cellStyle name="Date Feeder Field 5 4 4 11" xfId="14793"/>
    <cellStyle name="Date Feeder Field 5 4 4 11 2" xfId="43120"/>
    <cellStyle name="Date Feeder Field 5 4 4 12" xfId="43118"/>
    <cellStyle name="Date Feeder Field 5 4 4 2" xfId="14794"/>
    <cellStyle name="Date Feeder Field 5 4 4 2 2" xfId="43121"/>
    <cellStyle name="Date Feeder Field 5 4 4 3" xfId="14795"/>
    <cellStyle name="Date Feeder Field 5 4 4 3 2" xfId="43122"/>
    <cellStyle name="Date Feeder Field 5 4 4 4" xfId="14796"/>
    <cellStyle name="Date Feeder Field 5 4 4 4 2" xfId="43123"/>
    <cellStyle name="Date Feeder Field 5 4 4 5" xfId="14797"/>
    <cellStyle name="Date Feeder Field 5 4 4 5 2" xfId="43124"/>
    <cellStyle name="Date Feeder Field 5 4 4 6" xfId="14798"/>
    <cellStyle name="Date Feeder Field 5 4 4 6 2" xfId="43125"/>
    <cellStyle name="Date Feeder Field 5 4 4 7" xfId="14799"/>
    <cellStyle name="Date Feeder Field 5 4 4 7 2" xfId="43126"/>
    <cellStyle name="Date Feeder Field 5 4 4 8" xfId="14800"/>
    <cellStyle name="Date Feeder Field 5 4 4 8 2" xfId="43127"/>
    <cellStyle name="Date Feeder Field 5 4 4 9" xfId="14801"/>
    <cellStyle name="Date Feeder Field 5 4 4 9 2" xfId="43128"/>
    <cellStyle name="Date Feeder Field 5 4 5" xfId="14802"/>
    <cellStyle name="Date Feeder Field 5 4 5 10" xfId="14803"/>
    <cellStyle name="Date Feeder Field 5 4 5 10 2" xfId="43130"/>
    <cellStyle name="Date Feeder Field 5 4 5 11" xfId="14804"/>
    <cellStyle name="Date Feeder Field 5 4 5 11 2" xfId="43131"/>
    <cellStyle name="Date Feeder Field 5 4 5 12" xfId="43129"/>
    <cellStyle name="Date Feeder Field 5 4 5 2" xfId="14805"/>
    <cellStyle name="Date Feeder Field 5 4 5 2 2" xfId="43132"/>
    <cellStyle name="Date Feeder Field 5 4 5 3" xfId="14806"/>
    <cellStyle name="Date Feeder Field 5 4 5 3 2" xfId="43133"/>
    <cellStyle name="Date Feeder Field 5 4 5 4" xfId="14807"/>
    <cellStyle name="Date Feeder Field 5 4 5 4 2" xfId="43134"/>
    <cellStyle name="Date Feeder Field 5 4 5 5" xfId="14808"/>
    <cellStyle name="Date Feeder Field 5 4 5 5 2" xfId="43135"/>
    <cellStyle name="Date Feeder Field 5 4 5 6" xfId="14809"/>
    <cellStyle name="Date Feeder Field 5 4 5 6 2" xfId="43136"/>
    <cellStyle name="Date Feeder Field 5 4 5 7" xfId="14810"/>
    <cellStyle name="Date Feeder Field 5 4 5 7 2" xfId="43137"/>
    <cellStyle name="Date Feeder Field 5 4 5 8" xfId="14811"/>
    <cellStyle name="Date Feeder Field 5 4 5 8 2" xfId="43138"/>
    <cellStyle name="Date Feeder Field 5 4 5 9" xfId="14812"/>
    <cellStyle name="Date Feeder Field 5 4 5 9 2" xfId="43139"/>
    <cellStyle name="Date Feeder Field 5 4 6" xfId="14813"/>
    <cellStyle name="Date Feeder Field 5 4 6 2" xfId="43140"/>
    <cellStyle name="Date Feeder Field 5 4 7" xfId="14814"/>
    <cellStyle name="Date Feeder Field 5 4 7 2" xfId="43141"/>
    <cellStyle name="Date Feeder Field 5 4 8" xfId="14815"/>
    <cellStyle name="Date Feeder Field 5 4 8 2" xfId="43142"/>
    <cellStyle name="Date Feeder Field 5 4 9" xfId="14816"/>
    <cellStyle name="Date Feeder Field 5 4 9 2" xfId="43143"/>
    <cellStyle name="Date Feeder Field 5 5" xfId="14817"/>
    <cellStyle name="Date Feeder Field 5 5 10" xfId="14818"/>
    <cellStyle name="Date Feeder Field 5 5 10 2" xfId="43145"/>
    <cellStyle name="Date Feeder Field 5 5 11" xfId="14819"/>
    <cellStyle name="Date Feeder Field 5 5 11 2" xfId="43146"/>
    <cellStyle name="Date Feeder Field 5 5 12" xfId="14820"/>
    <cellStyle name="Date Feeder Field 5 5 12 2" xfId="43147"/>
    <cellStyle name="Date Feeder Field 5 5 13" xfId="14821"/>
    <cellStyle name="Date Feeder Field 5 5 13 2" xfId="43148"/>
    <cellStyle name="Date Feeder Field 5 5 14" xfId="14822"/>
    <cellStyle name="Date Feeder Field 5 5 14 2" xfId="43149"/>
    <cellStyle name="Date Feeder Field 5 5 15" xfId="43144"/>
    <cellStyle name="Date Feeder Field 5 5 2" xfId="14823"/>
    <cellStyle name="Date Feeder Field 5 5 2 10" xfId="14824"/>
    <cellStyle name="Date Feeder Field 5 5 2 10 2" xfId="43151"/>
    <cellStyle name="Date Feeder Field 5 5 2 11" xfId="14825"/>
    <cellStyle name="Date Feeder Field 5 5 2 11 2" xfId="43152"/>
    <cellStyle name="Date Feeder Field 5 5 2 12" xfId="14826"/>
    <cellStyle name="Date Feeder Field 5 5 2 12 2" xfId="43153"/>
    <cellStyle name="Date Feeder Field 5 5 2 13" xfId="43150"/>
    <cellStyle name="Date Feeder Field 5 5 2 2" xfId="14827"/>
    <cellStyle name="Date Feeder Field 5 5 2 2 10" xfId="14828"/>
    <cellStyle name="Date Feeder Field 5 5 2 2 10 2" xfId="43155"/>
    <cellStyle name="Date Feeder Field 5 5 2 2 11" xfId="14829"/>
    <cellStyle name="Date Feeder Field 5 5 2 2 11 2" xfId="43156"/>
    <cellStyle name="Date Feeder Field 5 5 2 2 12" xfId="43154"/>
    <cellStyle name="Date Feeder Field 5 5 2 2 2" xfId="14830"/>
    <cellStyle name="Date Feeder Field 5 5 2 2 2 2" xfId="43157"/>
    <cellStyle name="Date Feeder Field 5 5 2 2 3" xfId="14831"/>
    <cellStyle name="Date Feeder Field 5 5 2 2 3 2" xfId="43158"/>
    <cellStyle name="Date Feeder Field 5 5 2 2 4" xfId="14832"/>
    <cellStyle name="Date Feeder Field 5 5 2 2 4 2" xfId="43159"/>
    <cellStyle name="Date Feeder Field 5 5 2 2 5" xfId="14833"/>
    <cellStyle name="Date Feeder Field 5 5 2 2 5 2" xfId="43160"/>
    <cellStyle name="Date Feeder Field 5 5 2 2 6" xfId="14834"/>
    <cellStyle name="Date Feeder Field 5 5 2 2 6 2" xfId="43161"/>
    <cellStyle name="Date Feeder Field 5 5 2 2 7" xfId="14835"/>
    <cellStyle name="Date Feeder Field 5 5 2 2 7 2" xfId="43162"/>
    <cellStyle name="Date Feeder Field 5 5 2 2 8" xfId="14836"/>
    <cellStyle name="Date Feeder Field 5 5 2 2 8 2" xfId="43163"/>
    <cellStyle name="Date Feeder Field 5 5 2 2 9" xfId="14837"/>
    <cellStyle name="Date Feeder Field 5 5 2 2 9 2" xfId="43164"/>
    <cellStyle name="Date Feeder Field 5 5 2 3" xfId="14838"/>
    <cellStyle name="Date Feeder Field 5 5 2 3 10" xfId="14839"/>
    <cellStyle name="Date Feeder Field 5 5 2 3 10 2" xfId="43166"/>
    <cellStyle name="Date Feeder Field 5 5 2 3 11" xfId="14840"/>
    <cellStyle name="Date Feeder Field 5 5 2 3 11 2" xfId="43167"/>
    <cellStyle name="Date Feeder Field 5 5 2 3 12" xfId="43165"/>
    <cellStyle name="Date Feeder Field 5 5 2 3 2" xfId="14841"/>
    <cellStyle name="Date Feeder Field 5 5 2 3 2 2" xfId="43168"/>
    <cellStyle name="Date Feeder Field 5 5 2 3 3" xfId="14842"/>
    <cellStyle name="Date Feeder Field 5 5 2 3 3 2" xfId="43169"/>
    <cellStyle name="Date Feeder Field 5 5 2 3 4" xfId="14843"/>
    <cellStyle name="Date Feeder Field 5 5 2 3 4 2" xfId="43170"/>
    <cellStyle name="Date Feeder Field 5 5 2 3 5" xfId="14844"/>
    <cellStyle name="Date Feeder Field 5 5 2 3 5 2" xfId="43171"/>
    <cellStyle name="Date Feeder Field 5 5 2 3 6" xfId="14845"/>
    <cellStyle name="Date Feeder Field 5 5 2 3 6 2" xfId="43172"/>
    <cellStyle name="Date Feeder Field 5 5 2 3 7" xfId="14846"/>
    <cellStyle name="Date Feeder Field 5 5 2 3 7 2" xfId="43173"/>
    <cellStyle name="Date Feeder Field 5 5 2 3 8" xfId="14847"/>
    <cellStyle name="Date Feeder Field 5 5 2 3 8 2" xfId="43174"/>
    <cellStyle name="Date Feeder Field 5 5 2 3 9" xfId="14848"/>
    <cellStyle name="Date Feeder Field 5 5 2 3 9 2" xfId="43175"/>
    <cellStyle name="Date Feeder Field 5 5 2 4" xfId="14849"/>
    <cellStyle name="Date Feeder Field 5 5 2 4 2" xfId="43176"/>
    <cellStyle name="Date Feeder Field 5 5 2 5" xfId="14850"/>
    <cellStyle name="Date Feeder Field 5 5 2 5 2" xfId="43177"/>
    <cellStyle name="Date Feeder Field 5 5 2 6" xfId="14851"/>
    <cellStyle name="Date Feeder Field 5 5 2 6 2" xfId="43178"/>
    <cellStyle name="Date Feeder Field 5 5 2 7" xfId="14852"/>
    <cellStyle name="Date Feeder Field 5 5 2 7 2" xfId="43179"/>
    <cellStyle name="Date Feeder Field 5 5 2 8" xfId="14853"/>
    <cellStyle name="Date Feeder Field 5 5 2 8 2" xfId="43180"/>
    <cellStyle name="Date Feeder Field 5 5 2 9" xfId="14854"/>
    <cellStyle name="Date Feeder Field 5 5 2 9 2" xfId="43181"/>
    <cellStyle name="Date Feeder Field 5 5 3" xfId="14855"/>
    <cellStyle name="Date Feeder Field 5 5 3 10" xfId="14856"/>
    <cellStyle name="Date Feeder Field 5 5 3 10 2" xfId="43183"/>
    <cellStyle name="Date Feeder Field 5 5 3 11" xfId="14857"/>
    <cellStyle name="Date Feeder Field 5 5 3 11 2" xfId="43184"/>
    <cellStyle name="Date Feeder Field 5 5 3 12" xfId="14858"/>
    <cellStyle name="Date Feeder Field 5 5 3 12 2" xfId="43185"/>
    <cellStyle name="Date Feeder Field 5 5 3 13" xfId="43182"/>
    <cellStyle name="Date Feeder Field 5 5 3 2" xfId="14859"/>
    <cellStyle name="Date Feeder Field 5 5 3 2 10" xfId="14860"/>
    <cellStyle name="Date Feeder Field 5 5 3 2 10 2" xfId="43187"/>
    <cellStyle name="Date Feeder Field 5 5 3 2 11" xfId="14861"/>
    <cellStyle name="Date Feeder Field 5 5 3 2 11 2" xfId="43188"/>
    <cellStyle name="Date Feeder Field 5 5 3 2 12" xfId="43186"/>
    <cellStyle name="Date Feeder Field 5 5 3 2 2" xfId="14862"/>
    <cellStyle name="Date Feeder Field 5 5 3 2 2 2" xfId="43189"/>
    <cellStyle name="Date Feeder Field 5 5 3 2 3" xfId="14863"/>
    <cellStyle name="Date Feeder Field 5 5 3 2 3 2" xfId="43190"/>
    <cellStyle name="Date Feeder Field 5 5 3 2 4" xfId="14864"/>
    <cellStyle name="Date Feeder Field 5 5 3 2 4 2" xfId="43191"/>
    <cellStyle name="Date Feeder Field 5 5 3 2 5" xfId="14865"/>
    <cellStyle name="Date Feeder Field 5 5 3 2 5 2" xfId="43192"/>
    <cellStyle name="Date Feeder Field 5 5 3 2 6" xfId="14866"/>
    <cellStyle name="Date Feeder Field 5 5 3 2 6 2" xfId="43193"/>
    <cellStyle name="Date Feeder Field 5 5 3 2 7" xfId="14867"/>
    <cellStyle name="Date Feeder Field 5 5 3 2 7 2" xfId="43194"/>
    <cellStyle name="Date Feeder Field 5 5 3 2 8" xfId="14868"/>
    <cellStyle name="Date Feeder Field 5 5 3 2 8 2" xfId="43195"/>
    <cellStyle name="Date Feeder Field 5 5 3 2 9" xfId="14869"/>
    <cellStyle name="Date Feeder Field 5 5 3 2 9 2" xfId="43196"/>
    <cellStyle name="Date Feeder Field 5 5 3 3" xfId="14870"/>
    <cellStyle name="Date Feeder Field 5 5 3 3 10" xfId="14871"/>
    <cellStyle name="Date Feeder Field 5 5 3 3 10 2" xfId="43198"/>
    <cellStyle name="Date Feeder Field 5 5 3 3 11" xfId="14872"/>
    <cellStyle name="Date Feeder Field 5 5 3 3 11 2" xfId="43199"/>
    <cellStyle name="Date Feeder Field 5 5 3 3 12" xfId="43197"/>
    <cellStyle name="Date Feeder Field 5 5 3 3 2" xfId="14873"/>
    <cellStyle name="Date Feeder Field 5 5 3 3 2 2" xfId="43200"/>
    <cellStyle name="Date Feeder Field 5 5 3 3 3" xfId="14874"/>
    <cellStyle name="Date Feeder Field 5 5 3 3 3 2" xfId="43201"/>
    <cellStyle name="Date Feeder Field 5 5 3 3 4" xfId="14875"/>
    <cellStyle name="Date Feeder Field 5 5 3 3 4 2" xfId="43202"/>
    <cellStyle name="Date Feeder Field 5 5 3 3 5" xfId="14876"/>
    <cellStyle name="Date Feeder Field 5 5 3 3 5 2" xfId="43203"/>
    <cellStyle name="Date Feeder Field 5 5 3 3 6" xfId="14877"/>
    <cellStyle name="Date Feeder Field 5 5 3 3 6 2" xfId="43204"/>
    <cellStyle name="Date Feeder Field 5 5 3 3 7" xfId="14878"/>
    <cellStyle name="Date Feeder Field 5 5 3 3 7 2" xfId="43205"/>
    <cellStyle name="Date Feeder Field 5 5 3 3 8" xfId="14879"/>
    <cellStyle name="Date Feeder Field 5 5 3 3 8 2" xfId="43206"/>
    <cellStyle name="Date Feeder Field 5 5 3 3 9" xfId="14880"/>
    <cellStyle name="Date Feeder Field 5 5 3 3 9 2" xfId="43207"/>
    <cellStyle name="Date Feeder Field 5 5 3 4" xfId="14881"/>
    <cellStyle name="Date Feeder Field 5 5 3 4 2" xfId="43208"/>
    <cellStyle name="Date Feeder Field 5 5 3 5" xfId="14882"/>
    <cellStyle name="Date Feeder Field 5 5 3 5 2" xfId="43209"/>
    <cellStyle name="Date Feeder Field 5 5 3 6" xfId="14883"/>
    <cellStyle name="Date Feeder Field 5 5 3 6 2" xfId="43210"/>
    <cellStyle name="Date Feeder Field 5 5 3 7" xfId="14884"/>
    <cellStyle name="Date Feeder Field 5 5 3 7 2" xfId="43211"/>
    <cellStyle name="Date Feeder Field 5 5 3 8" xfId="14885"/>
    <cellStyle name="Date Feeder Field 5 5 3 8 2" xfId="43212"/>
    <cellStyle name="Date Feeder Field 5 5 3 9" xfId="14886"/>
    <cellStyle name="Date Feeder Field 5 5 3 9 2" xfId="43213"/>
    <cellStyle name="Date Feeder Field 5 5 4" xfId="14887"/>
    <cellStyle name="Date Feeder Field 5 5 4 10" xfId="14888"/>
    <cellStyle name="Date Feeder Field 5 5 4 10 2" xfId="43215"/>
    <cellStyle name="Date Feeder Field 5 5 4 11" xfId="14889"/>
    <cellStyle name="Date Feeder Field 5 5 4 11 2" xfId="43216"/>
    <cellStyle name="Date Feeder Field 5 5 4 12" xfId="43214"/>
    <cellStyle name="Date Feeder Field 5 5 4 2" xfId="14890"/>
    <cellStyle name="Date Feeder Field 5 5 4 2 2" xfId="43217"/>
    <cellStyle name="Date Feeder Field 5 5 4 3" xfId="14891"/>
    <cellStyle name="Date Feeder Field 5 5 4 3 2" xfId="43218"/>
    <cellStyle name="Date Feeder Field 5 5 4 4" xfId="14892"/>
    <cellStyle name="Date Feeder Field 5 5 4 4 2" xfId="43219"/>
    <cellStyle name="Date Feeder Field 5 5 4 5" xfId="14893"/>
    <cellStyle name="Date Feeder Field 5 5 4 5 2" xfId="43220"/>
    <cellStyle name="Date Feeder Field 5 5 4 6" xfId="14894"/>
    <cellStyle name="Date Feeder Field 5 5 4 6 2" xfId="43221"/>
    <cellStyle name="Date Feeder Field 5 5 4 7" xfId="14895"/>
    <cellStyle name="Date Feeder Field 5 5 4 7 2" xfId="43222"/>
    <cellStyle name="Date Feeder Field 5 5 4 8" xfId="14896"/>
    <cellStyle name="Date Feeder Field 5 5 4 8 2" xfId="43223"/>
    <cellStyle name="Date Feeder Field 5 5 4 9" xfId="14897"/>
    <cellStyle name="Date Feeder Field 5 5 4 9 2" xfId="43224"/>
    <cellStyle name="Date Feeder Field 5 5 5" xfId="14898"/>
    <cellStyle name="Date Feeder Field 5 5 5 10" xfId="14899"/>
    <cellStyle name="Date Feeder Field 5 5 5 10 2" xfId="43226"/>
    <cellStyle name="Date Feeder Field 5 5 5 11" xfId="14900"/>
    <cellStyle name="Date Feeder Field 5 5 5 11 2" xfId="43227"/>
    <cellStyle name="Date Feeder Field 5 5 5 12" xfId="43225"/>
    <cellStyle name="Date Feeder Field 5 5 5 2" xfId="14901"/>
    <cellStyle name="Date Feeder Field 5 5 5 2 2" xfId="43228"/>
    <cellStyle name="Date Feeder Field 5 5 5 3" xfId="14902"/>
    <cellStyle name="Date Feeder Field 5 5 5 3 2" xfId="43229"/>
    <cellStyle name="Date Feeder Field 5 5 5 4" xfId="14903"/>
    <cellStyle name="Date Feeder Field 5 5 5 4 2" xfId="43230"/>
    <cellStyle name="Date Feeder Field 5 5 5 5" xfId="14904"/>
    <cellStyle name="Date Feeder Field 5 5 5 5 2" xfId="43231"/>
    <cellStyle name="Date Feeder Field 5 5 5 6" xfId="14905"/>
    <cellStyle name="Date Feeder Field 5 5 5 6 2" xfId="43232"/>
    <cellStyle name="Date Feeder Field 5 5 5 7" xfId="14906"/>
    <cellStyle name="Date Feeder Field 5 5 5 7 2" xfId="43233"/>
    <cellStyle name="Date Feeder Field 5 5 5 8" xfId="14907"/>
    <cellStyle name="Date Feeder Field 5 5 5 8 2" xfId="43234"/>
    <cellStyle name="Date Feeder Field 5 5 5 9" xfId="14908"/>
    <cellStyle name="Date Feeder Field 5 5 5 9 2" xfId="43235"/>
    <cellStyle name="Date Feeder Field 5 5 6" xfId="14909"/>
    <cellStyle name="Date Feeder Field 5 5 6 2" xfId="43236"/>
    <cellStyle name="Date Feeder Field 5 5 7" xfId="14910"/>
    <cellStyle name="Date Feeder Field 5 5 7 2" xfId="43237"/>
    <cellStyle name="Date Feeder Field 5 5 8" xfId="14911"/>
    <cellStyle name="Date Feeder Field 5 5 8 2" xfId="43238"/>
    <cellStyle name="Date Feeder Field 5 5 9" xfId="14912"/>
    <cellStyle name="Date Feeder Field 5 5 9 2" xfId="43239"/>
    <cellStyle name="Date Feeder Field 5 6" xfId="14913"/>
    <cellStyle name="Date Feeder Field 5 6 10" xfId="14914"/>
    <cellStyle name="Date Feeder Field 5 6 10 2" xfId="43241"/>
    <cellStyle name="Date Feeder Field 5 6 11" xfId="14915"/>
    <cellStyle name="Date Feeder Field 5 6 11 2" xfId="43242"/>
    <cellStyle name="Date Feeder Field 5 6 12" xfId="14916"/>
    <cellStyle name="Date Feeder Field 5 6 12 2" xfId="43243"/>
    <cellStyle name="Date Feeder Field 5 6 13" xfId="43240"/>
    <cellStyle name="Date Feeder Field 5 6 2" xfId="14917"/>
    <cellStyle name="Date Feeder Field 5 6 2 10" xfId="14918"/>
    <cellStyle name="Date Feeder Field 5 6 2 10 2" xfId="43245"/>
    <cellStyle name="Date Feeder Field 5 6 2 11" xfId="14919"/>
    <cellStyle name="Date Feeder Field 5 6 2 11 2" xfId="43246"/>
    <cellStyle name="Date Feeder Field 5 6 2 12" xfId="43244"/>
    <cellStyle name="Date Feeder Field 5 6 2 2" xfId="14920"/>
    <cellStyle name="Date Feeder Field 5 6 2 2 2" xfId="43247"/>
    <cellStyle name="Date Feeder Field 5 6 2 3" xfId="14921"/>
    <cellStyle name="Date Feeder Field 5 6 2 3 2" xfId="43248"/>
    <cellStyle name="Date Feeder Field 5 6 2 4" xfId="14922"/>
    <cellStyle name="Date Feeder Field 5 6 2 4 2" xfId="43249"/>
    <cellStyle name="Date Feeder Field 5 6 2 5" xfId="14923"/>
    <cellStyle name="Date Feeder Field 5 6 2 5 2" xfId="43250"/>
    <cellStyle name="Date Feeder Field 5 6 2 6" xfId="14924"/>
    <cellStyle name="Date Feeder Field 5 6 2 6 2" xfId="43251"/>
    <cellStyle name="Date Feeder Field 5 6 2 7" xfId="14925"/>
    <cellStyle name="Date Feeder Field 5 6 2 7 2" xfId="43252"/>
    <cellStyle name="Date Feeder Field 5 6 2 8" xfId="14926"/>
    <cellStyle name="Date Feeder Field 5 6 2 8 2" xfId="43253"/>
    <cellStyle name="Date Feeder Field 5 6 2 9" xfId="14927"/>
    <cellStyle name="Date Feeder Field 5 6 2 9 2" xfId="43254"/>
    <cellStyle name="Date Feeder Field 5 6 3" xfId="14928"/>
    <cellStyle name="Date Feeder Field 5 6 3 10" xfId="14929"/>
    <cellStyle name="Date Feeder Field 5 6 3 10 2" xfId="43256"/>
    <cellStyle name="Date Feeder Field 5 6 3 11" xfId="14930"/>
    <cellStyle name="Date Feeder Field 5 6 3 11 2" xfId="43257"/>
    <cellStyle name="Date Feeder Field 5 6 3 12" xfId="43255"/>
    <cellStyle name="Date Feeder Field 5 6 3 2" xfId="14931"/>
    <cellStyle name="Date Feeder Field 5 6 3 2 2" xfId="43258"/>
    <cellStyle name="Date Feeder Field 5 6 3 3" xfId="14932"/>
    <cellStyle name="Date Feeder Field 5 6 3 3 2" xfId="43259"/>
    <cellStyle name="Date Feeder Field 5 6 3 4" xfId="14933"/>
    <cellStyle name="Date Feeder Field 5 6 3 4 2" xfId="43260"/>
    <cellStyle name="Date Feeder Field 5 6 3 5" xfId="14934"/>
    <cellStyle name="Date Feeder Field 5 6 3 5 2" xfId="43261"/>
    <cellStyle name="Date Feeder Field 5 6 3 6" xfId="14935"/>
    <cellStyle name="Date Feeder Field 5 6 3 6 2" xfId="43262"/>
    <cellStyle name="Date Feeder Field 5 6 3 7" xfId="14936"/>
    <cellStyle name="Date Feeder Field 5 6 3 7 2" xfId="43263"/>
    <cellStyle name="Date Feeder Field 5 6 3 8" xfId="14937"/>
    <cellStyle name="Date Feeder Field 5 6 3 8 2" xfId="43264"/>
    <cellStyle name="Date Feeder Field 5 6 3 9" xfId="14938"/>
    <cellStyle name="Date Feeder Field 5 6 3 9 2" xfId="43265"/>
    <cellStyle name="Date Feeder Field 5 6 4" xfId="14939"/>
    <cellStyle name="Date Feeder Field 5 6 4 2" xfId="43266"/>
    <cellStyle name="Date Feeder Field 5 6 5" xfId="14940"/>
    <cellStyle name="Date Feeder Field 5 6 5 2" xfId="43267"/>
    <cellStyle name="Date Feeder Field 5 6 6" xfId="14941"/>
    <cellStyle name="Date Feeder Field 5 6 6 2" xfId="43268"/>
    <cellStyle name="Date Feeder Field 5 6 7" xfId="14942"/>
    <cellStyle name="Date Feeder Field 5 6 7 2" xfId="43269"/>
    <cellStyle name="Date Feeder Field 5 6 8" xfId="14943"/>
    <cellStyle name="Date Feeder Field 5 6 8 2" xfId="43270"/>
    <cellStyle name="Date Feeder Field 5 6 9" xfId="14944"/>
    <cellStyle name="Date Feeder Field 5 6 9 2" xfId="43271"/>
    <cellStyle name="Date Feeder Field 5 7" xfId="14945"/>
    <cellStyle name="Date Feeder Field 5 7 10" xfId="14946"/>
    <cellStyle name="Date Feeder Field 5 7 10 2" xfId="43273"/>
    <cellStyle name="Date Feeder Field 5 7 11" xfId="14947"/>
    <cellStyle name="Date Feeder Field 5 7 11 2" xfId="43274"/>
    <cellStyle name="Date Feeder Field 5 7 12" xfId="14948"/>
    <cellStyle name="Date Feeder Field 5 7 12 2" xfId="43275"/>
    <cellStyle name="Date Feeder Field 5 7 13" xfId="43272"/>
    <cellStyle name="Date Feeder Field 5 7 2" xfId="14949"/>
    <cellStyle name="Date Feeder Field 5 7 2 10" xfId="14950"/>
    <cellStyle name="Date Feeder Field 5 7 2 10 2" xfId="43277"/>
    <cellStyle name="Date Feeder Field 5 7 2 11" xfId="14951"/>
    <cellStyle name="Date Feeder Field 5 7 2 11 2" xfId="43278"/>
    <cellStyle name="Date Feeder Field 5 7 2 12" xfId="43276"/>
    <cellStyle name="Date Feeder Field 5 7 2 2" xfId="14952"/>
    <cellStyle name="Date Feeder Field 5 7 2 2 2" xfId="43279"/>
    <cellStyle name="Date Feeder Field 5 7 2 3" xfId="14953"/>
    <cellStyle name="Date Feeder Field 5 7 2 3 2" xfId="43280"/>
    <cellStyle name="Date Feeder Field 5 7 2 4" xfId="14954"/>
    <cellStyle name="Date Feeder Field 5 7 2 4 2" xfId="43281"/>
    <cellStyle name="Date Feeder Field 5 7 2 5" xfId="14955"/>
    <cellStyle name="Date Feeder Field 5 7 2 5 2" xfId="43282"/>
    <cellStyle name="Date Feeder Field 5 7 2 6" xfId="14956"/>
    <cellStyle name="Date Feeder Field 5 7 2 6 2" xfId="43283"/>
    <cellStyle name="Date Feeder Field 5 7 2 7" xfId="14957"/>
    <cellStyle name="Date Feeder Field 5 7 2 7 2" xfId="43284"/>
    <cellStyle name="Date Feeder Field 5 7 2 8" xfId="14958"/>
    <cellStyle name="Date Feeder Field 5 7 2 8 2" xfId="43285"/>
    <cellStyle name="Date Feeder Field 5 7 2 9" xfId="14959"/>
    <cellStyle name="Date Feeder Field 5 7 2 9 2" xfId="43286"/>
    <cellStyle name="Date Feeder Field 5 7 3" xfId="14960"/>
    <cellStyle name="Date Feeder Field 5 7 3 10" xfId="14961"/>
    <cellStyle name="Date Feeder Field 5 7 3 10 2" xfId="43288"/>
    <cellStyle name="Date Feeder Field 5 7 3 11" xfId="14962"/>
    <cellStyle name="Date Feeder Field 5 7 3 11 2" xfId="43289"/>
    <cellStyle name="Date Feeder Field 5 7 3 12" xfId="43287"/>
    <cellStyle name="Date Feeder Field 5 7 3 2" xfId="14963"/>
    <cellStyle name="Date Feeder Field 5 7 3 2 2" xfId="43290"/>
    <cellStyle name="Date Feeder Field 5 7 3 3" xfId="14964"/>
    <cellStyle name="Date Feeder Field 5 7 3 3 2" xfId="43291"/>
    <cellStyle name="Date Feeder Field 5 7 3 4" xfId="14965"/>
    <cellStyle name="Date Feeder Field 5 7 3 4 2" xfId="43292"/>
    <cellStyle name="Date Feeder Field 5 7 3 5" xfId="14966"/>
    <cellStyle name="Date Feeder Field 5 7 3 5 2" xfId="43293"/>
    <cellStyle name="Date Feeder Field 5 7 3 6" xfId="14967"/>
    <cellStyle name="Date Feeder Field 5 7 3 6 2" xfId="43294"/>
    <cellStyle name="Date Feeder Field 5 7 3 7" xfId="14968"/>
    <cellStyle name="Date Feeder Field 5 7 3 7 2" xfId="43295"/>
    <cellStyle name="Date Feeder Field 5 7 3 8" xfId="14969"/>
    <cellStyle name="Date Feeder Field 5 7 3 8 2" xfId="43296"/>
    <cellStyle name="Date Feeder Field 5 7 3 9" xfId="14970"/>
    <cellStyle name="Date Feeder Field 5 7 3 9 2" xfId="43297"/>
    <cellStyle name="Date Feeder Field 5 7 4" xfId="14971"/>
    <cellStyle name="Date Feeder Field 5 7 4 2" xfId="43298"/>
    <cellStyle name="Date Feeder Field 5 7 5" xfId="14972"/>
    <cellStyle name="Date Feeder Field 5 7 5 2" xfId="43299"/>
    <cellStyle name="Date Feeder Field 5 7 6" xfId="14973"/>
    <cellStyle name="Date Feeder Field 5 7 6 2" xfId="43300"/>
    <cellStyle name="Date Feeder Field 5 7 7" xfId="14974"/>
    <cellStyle name="Date Feeder Field 5 7 7 2" xfId="43301"/>
    <cellStyle name="Date Feeder Field 5 7 8" xfId="14975"/>
    <cellStyle name="Date Feeder Field 5 7 8 2" xfId="43302"/>
    <cellStyle name="Date Feeder Field 5 7 9" xfId="14976"/>
    <cellStyle name="Date Feeder Field 5 7 9 2" xfId="43303"/>
    <cellStyle name="Date Feeder Field 5 8" xfId="14977"/>
    <cellStyle name="Date Feeder Field 5 8 10" xfId="14978"/>
    <cellStyle name="Date Feeder Field 5 8 10 2" xfId="43305"/>
    <cellStyle name="Date Feeder Field 5 8 11" xfId="14979"/>
    <cellStyle name="Date Feeder Field 5 8 11 2" xfId="43306"/>
    <cellStyle name="Date Feeder Field 5 8 12" xfId="43304"/>
    <cellStyle name="Date Feeder Field 5 8 2" xfId="14980"/>
    <cellStyle name="Date Feeder Field 5 8 2 2" xfId="43307"/>
    <cellStyle name="Date Feeder Field 5 8 3" xfId="14981"/>
    <cellStyle name="Date Feeder Field 5 8 3 2" xfId="43308"/>
    <cellStyle name="Date Feeder Field 5 8 4" xfId="14982"/>
    <cellStyle name="Date Feeder Field 5 8 4 2" xfId="43309"/>
    <cellStyle name="Date Feeder Field 5 8 5" xfId="14983"/>
    <cellStyle name="Date Feeder Field 5 8 5 2" xfId="43310"/>
    <cellStyle name="Date Feeder Field 5 8 6" xfId="14984"/>
    <cellStyle name="Date Feeder Field 5 8 6 2" xfId="43311"/>
    <cellStyle name="Date Feeder Field 5 8 7" xfId="14985"/>
    <cellStyle name="Date Feeder Field 5 8 7 2" xfId="43312"/>
    <cellStyle name="Date Feeder Field 5 8 8" xfId="14986"/>
    <cellStyle name="Date Feeder Field 5 8 8 2" xfId="43313"/>
    <cellStyle name="Date Feeder Field 5 8 9" xfId="14987"/>
    <cellStyle name="Date Feeder Field 5 8 9 2" xfId="43314"/>
    <cellStyle name="Date Feeder Field 5 9" xfId="14988"/>
    <cellStyle name="Date Feeder Field 5 9 10" xfId="14989"/>
    <cellStyle name="Date Feeder Field 5 9 10 2" xfId="43316"/>
    <cellStyle name="Date Feeder Field 5 9 11" xfId="14990"/>
    <cellStyle name="Date Feeder Field 5 9 11 2" xfId="43317"/>
    <cellStyle name="Date Feeder Field 5 9 12" xfId="43315"/>
    <cellStyle name="Date Feeder Field 5 9 2" xfId="14991"/>
    <cellStyle name="Date Feeder Field 5 9 2 2" xfId="43318"/>
    <cellStyle name="Date Feeder Field 5 9 3" xfId="14992"/>
    <cellStyle name="Date Feeder Field 5 9 3 2" xfId="43319"/>
    <cellStyle name="Date Feeder Field 5 9 4" xfId="14993"/>
    <cellStyle name="Date Feeder Field 5 9 4 2" xfId="43320"/>
    <cellStyle name="Date Feeder Field 5 9 5" xfId="14994"/>
    <cellStyle name="Date Feeder Field 5 9 5 2" xfId="43321"/>
    <cellStyle name="Date Feeder Field 5 9 6" xfId="14995"/>
    <cellStyle name="Date Feeder Field 5 9 6 2" xfId="43322"/>
    <cellStyle name="Date Feeder Field 5 9 7" xfId="14996"/>
    <cellStyle name="Date Feeder Field 5 9 7 2" xfId="43323"/>
    <cellStyle name="Date Feeder Field 5 9 8" xfId="14997"/>
    <cellStyle name="Date Feeder Field 5 9 8 2" xfId="43324"/>
    <cellStyle name="Date Feeder Field 5 9 9" xfId="14998"/>
    <cellStyle name="Date Feeder Field 5 9 9 2" xfId="43325"/>
    <cellStyle name="Date Feeder Field 6" xfId="14999"/>
    <cellStyle name="Date Feeder Field 6 10" xfId="15000"/>
    <cellStyle name="Date Feeder Field 6 10 2" xfId="43327"/>
    <cellStyle name="Date Feeder Field 6 11" xfId="15001"/>
    <cellStyle name="Date Feeder Field 6 11 2" xfId="43328"/>
    <cellStyle name="Date Feeder Field 6 12" xfId="15002"/>
    <cellStyle name="Date Feeder Field 6 12 2" xfId="43329"/>
    <cellStyle name="Date Feeder Field 6 13" xfId="15003"/>
    <cellStyle name="Date Feeder Field 6 13 2" xfId="43330"/>
    <cellStyle name="Date Feeder Field 6 14" xfId="15004"/>
    <cellStyle name="Date Feeder Field 6 14 2" xfId="43331"/>
    <cellStyle name="Date Feeder Field 6 15" xfId="15005"/>
    <cellStyle name="Date Feeder Field 6 15 2" xfId="43332"/>
    <cellStyle name="Date Feeder Field 6 16" xfId="15006"/>
    <cellStyle name="Date Feeder Field 6 16 2" xfId="43333"/>
    <cellStyle name="Date Feeder Field 6 17" xfId="15007"/>
    <cellStyle name="Date Feeder Field 6 17 2" xfId="43334"/>
    <cellStyle name="Date Feeder Field 6 18" xfId="43326"/>
    <cellStyle name="Date Feeder Field 6 2" xfId="15008"/>
    <cellStyle name="Date Feeder Field 6 2 10" xfId="15009"/>
    <cellStyle name="Date Feeder Field 6 2 10 2" xfId="43336"/>
    <cellStyle name="Date Feeder Field 6 2 11" xfId="15010"/>
    <cellStyle name="Date Feeder Field 6 2 11 2" xfId="43337"/>
    <cellStyle name="Date Feeder Field 6 2 12" xfId="15011"/>
    <cellStyle name="Date Feeder Field 6 2 12 2" xfId="43338"/>
    <cellStyle name="Date Feeder Field 6 2 13" xfId="15012"/>
    <cellStyle name="Date Feeder Field 6 2 13 2" xfId="43339"/>
    <cellStyle name="Date Feeder Field 6 2 14" xfId="15013"/>
    <cellStyle name="Date Feeder Field 6 2 14 2" xfId="43340"/>
    <cellStyle name="Date Feeder Field 6 2 15" xfId="43335"/>
    <cellStyle name="Date Feeder Field 6 2 2" xfId="15014"/>
    <cellStyle name="Date Feeder Field 6 2 2 10" xfId="15015"/>
    <cellStyle name="Date Feeder Field 6 2 2 10 2" xfId="43342"/>
    <cellStyle name="Date Feeder Field 6 2 2 11" xfId="15016"/>
    <cellStyle name="Date Feeder Field 6 2 2 11 2" xfId="43343"/>
    <cellStyle name="Date Feeder Field 6 2 2 12" xfId="15017"/>
    <cellStyle name="Date Feeder Field 6 2 2 12 2" xfId="43344"/>
    <cellStyle name="Date Feeder Field 6 2 2 13" xfId="43341"/>
    <cellStyle name="Date Feeder Field 6 2 2 2" xfId="15018"/>
    <cellStyle name="Date Feeder Field 6 2 2 2 10" xfId="15019"/>
    <cellStyle name="Date Feeder Field 6 2 2 2 10 2" xfId="43346"/>
    <cellStyle name="Date Feeder Field 6 2 2 2 11" xfId="15020"/>
    <cellStyle name="Date Feeder Field 6 2 2 2 11 2" xfId="43347"/>
    <cellStyle name="Date Feeder Field 6 2 2 2 12" xfId="43345"/>
    <cellStyle name="Date Feeder Field 6 2 2 2 2" xfId="15021"/>
    <cellStyle name="Date Feeder Field 6 2 2 2 2 2" xfId="43348"/>
    <cellStyle name="Date Feeder Field 6 2 2 2 3" xfId="15022"/>
    <cellStyle name="Date Feeder Field 6 2 2 2 3 2" xfId="43349"/>
    <cellStyle name="Date Feeder Field 6 2 2 2 4" xfId="15023"/>
    <cellStyle name="Date Feeder Field 6 2 2 2 4 2" xfId="43350"/>
    <cellStyle name="Date Feeder Field 6 2 2 2 5" xfId="15024"/>
    <cellStyle name="Date Feeder Field 6 2 2 2 5 2" xfId="43351"/>
    <cellStyle name="Date Feeder Field 6 2 2 2 6" xfId="15025"/>
    <cellStyle name="Date Feeder Field 6 2 2 2 6 2" xfId="43352"/>
    <cellStyle name="Date Feeder Field 6 2 2 2 7" xfId="15026"/>
    <cellStyle name="Date Feeder Field 6 2 2 2 7 2" xfId="43353"/>
    <cellStyle name="Date Feeder Field 6 2 2 2 8" xfId="15027"/>
    <cellStyle name="Date Feeder Field 6 2 2 2 8 2" xfId="43354"/>
    <cellStyle name="Date Feeder Field 6 2 2 2 9" xfId="15028"/>
    <cellStyle name="Date Feeder Field 6 2 2 2 9 2" xfId="43355"/>
    <cellStyle name="Date Feeder Field 6 2 2 3" xfId="15029"/>
    <cellStyle name="Date Feeder Field 6 2 2 3 10" xfId="15030"/>
    <cellStyle name="Date Feeder Field 6 2 2 3 10 2" xfId="43357"/>
    <cellStyle name="Date Feeder Field 6 2 2 3 11" xfId="15031"/>
    <cellStyle name="Date Feeder Field 6 2 2 3 11 2" xfId="43358"/>
    <cellStyle name="Date Feeder Field 6 2 2 3 12" xfId="43356"/>
    <cellStyle name="Date Feeder Field 6 2 2 3 2" xfId="15032"/>
    <cellStyle name="Date Feeder Field 6 2 2 3 2 2" xfId="43359"/>
    <cellStyle name="Date Feeder Field 6 2 2 3 3" xfId="15033"/>
    <cellStyle name="Date Feeder Field 6 2 2 3 3 2" xfId="43360"/>
    <cellStyle name="Date Feeder Field 6 2 2 3 4" xfId="15034"/>
    <cellStyle name="Date Feeder Field 6 2 2 3 4 2" xfId="43361"/>
    <cellStyle name="Date Feeder Field 6 2 2 3 5" xfId="15035"/>
    <cellStyle name="Date Feeder Field 6 2 2 3 5 2" xfId="43362"/>
    <cellStyle name="Date Feeder Field 6 2 2 3 6" xfId="15036"/>
    <cellStyle name="Date Feeder Field 6 2 2 3 6 2" xfId="43363"/>
    <cellStyle name="Date Feeder Field 6 2 2 3 7" xfId="15037"/>
    <cellStyle name="Date Feeder Field 6 2 2 3 7 2" xfId="43364"/>
    <cellStyle name="Date Feeder Field 6 2 2 3 8" xfId="15038"/>
    <cellStyle name="Date Feeder Field 6 2 2 3 8 2" xfId="43365"/>
    <cellStyle name="Date Feeder Field 6 2 2 3 9" xfId="15039"/>
    <cellStyle name="Date Feeder Field 6 2 2 3 9 2" xfId="43366"/>
    <cellStyle name="Date Feeder Field 6 2 2 4" xfId="15040"/>
    <cellStyle name="Date Feeder Field 6 2 2 4 2" xfId="43367"/>
    <cellStyle name="Date Feeder Field 6 2 2 5" xfId="15041"/>
    <cellStyle name="Date Feeder Field 6 2 2 5 2" xfId="43368"/>
    <cellStyle name="Date Feeder Field 6 2 2 6" xfId="15042"/>
    <cellStyle name="Date Feeder Field 6 2 2 6 2" xfId="43369"/>
    <cellStyle name="Date Feeder Field 6 2 2 7" xfId="15043"/>
    <cellStyle name="Date Feeder Field 6 2 2 7 2" xfId="43370"/>
    <cellStyle name="Date Feeder Field 6 2 2 8" xfId="15044"/>
    <cellStyle name="Date Feeder Field 6 2 2 8 2" xfId="43371"/>
    <cellStyle name="Date Feeder Field 6 2 2 9" xfId="15045"/>
    <cellStyle name="Date Feeder Field 6 2 2 9 2" xfId="43372"/>
    <cellStyle name="Date Feeder Field 6 2 3" xfId="15046"/>
    <cellStyle name="Date Feeder Field 6 2 3 10" xfId="15047"/>
    <cellStyle name="Date Feeder Field 6 2 3 10 2" xfId="43374"/>
    <cellStyle name="Date Feeder Field 6 2 3 11" xfId="15048"/>
    <cellStyle name="Date Feeder Field 6 2 3 11 2" xfId="43375"/>
    <cellStyle name="Date Feeder Field 6 2 3 12" xfId="15049"/>
    <cellStyle name="Date Feeder Field 6 2 3 12 2" xfId="43376"/>
    <cellStyle name="Date Feeder Field 6 2 3 13" xfId="43373"/>
    <cellStyle name="Date Feeder Field 6 2 3 2" xfId="15050"/>
    <cellStyle name="Date Feeder Field 6 2 3 2 10" xfId="15051"/>
    <cellStyle name="Date Feeder Field 6 2 3 2 10 2" xfId="43378"/>
    <cellStyle name="Date Feeder Field 6 2 3 2 11" xfId="15052"/>
    <cellStyle name="Date Feeder Field 6 2 3 2 11 2" xfId="43379"/>
    <cellStyle name="Date Feeder Field 6 2 3 2 12" xfId="43377"/>
    <cellStyle name="Date Feeder Field 6 2 3 2 2" xfId="15053"/>
    <cellStyle name="Date Feeder Field 6 2 3 2 2 2" xfId="43380"/>
    <cellStyle name="Date Feeder Field 6 2 3 2 3" xfId="15054"/>
    <cellStyle name="Date Feeder Field 6 2 3 2 3 2" xfId="43381"/>
    <cellStyle name="Date Feeder Field 6 2 3 2 4" xfId="15055"/>
    <cellStyle name="Date Feeder Field 6 2 3 2 4 2" xfId="43382"/>
    <cellStyle name="Date Feeder Field 6 2 3 2 5" xfId="15056"/>
    <cellStyle name="Date Feeder Field 6 2 3 2 5 2" xfId="43383"/>
    <cellStyle name="Date Feeder Field 6 2 3 2 6" xfId="15057"/>
    <cellStyle name="Date Feeder Field 6 2 3 2 6 2" xfId="43384"/>
    <cellStyle name="Date Feeder Field 6 2 3 2 7" xfId="15058"/>
    <cellStyle name="Date Feeder Field 6 2 3 2 7 2" xfId="43385"/>
    <cellStyle name="Date Feeder Field 6 2 3 2 8" xfId="15059"/>
    <cellStyle name="Date Feeder Field 6 2 3 2 8 2" xfId="43386"/>
    <cellStyle name="Date Feeder Field 6 2 3 2 9" xfId="15060"/>
    <cellStyle name="Date Feeder Field 6 2 3 2 9 2" xfId="43387"/>
    <cellStyle name="Date Feeder Field 6 2 3 3" xfId="15061"/>
    <cellStyle name="Date Feeder Field 6 2 3 3 10" xfId="15062"/>
    <cellStyle name="Date Feeder Field 6 2 3 3 10 2" xfId="43389"/>
    <cellStyle name="Date Feeder Field 6 2 3 3 11" xfId="15063"/>
    <cellStyle name="Date Feeder Field 6 2 3 3 11 2" xfId="43390"/>
    <cellStyle name="Date Feeder Field 6 2 3 3 12" xfId="43388"/>
    <cellStyle name="Date Feeder Field 6 2 3 3 2" xfId="15064"/>
    <cellStyle name="Date Feeder Field 6 2 3 3 2 2" xfId="43391"/>
    <cellStyle name="Date Feeder Field 6 2 3 3 3" xfId="15065"/>
    <cellStyle name="Date Feeder Field 6 2 3 3 3 2" xfId="43392"/>
    <cellStyle name="Date Feeder Field 6 2 3 3 4" xfId="15066"/>
    <cellStyle name="Date Feeder Field 6 2 3 3 4 2" xfId="43393"/>
    <cellStyle name="Date Feeder Field 6 2 3 3 5" xfId="15067"/>
    <cellStyle name="Date Feeder Field 6 2 3 3 5 2" xfId="43394"/>
    <cellStyle name="Date Feeder Field 6 2 3 3 6" xfId="15068"/>
    <cellStyle name="Date Feeder Field 6 2 3 3 6 2" xfId="43395"/>
    <cellStyle name="Date Feeder Field 6 2 3 3 7" xfId="15069"/>
    <cellStyle name="Date Feeder Field 6 2 3 3 7 2" xfId="43396"/>
    <cellStyle name="Date Feeder Field 6 2 3 3 8" xfId="15070"/>
    <cellStyle name="Date Feeder Field 6 2 3 3 8 2" xfId="43397"/>
    <cellStyle name="Date Feeder Field 6 2 3 3 9" xfId="15071"/>
    <cellStyle name="Date Feeder Field 6 2 3 3 9 2" xfId="43398"/>
    <cellStyle name="Date Feeder Field 6 2 3 4" xfId="15072"/>
    <cellStyle name="Date Feeder Field 6 2 3 4 2" xfId="43399"/>
    <cellStyle name="Date Feeder Field 6 2 3 5" xfId="15073"/>
    <cellStyle name="Date Feeder Field 6 2 3 5 2" xfId="43400"/>
    <cellStyle name="Date Feeder Field 6 2 3 6" xfId="15074"/>
    <cellStyle name="Date Feeder Field 6 2 3 6 2" xfId="43401"/>
    <cellStyle name="Date Feeder Field 6 2 3 7" xfId="15075"/>
    <cellStyle name="Date Feeder Field 6 2 3 7 2" xfId="43402"/>
    <cellStyle name="Date Feeder Field 6 2 3 8" xfId="15076"/>
    <cellStyle name="Date Feeder Field 6 2 3 8 2" xfId="43403"/>
    <cellStyle name="Date Feeder Field 6 2 3 9" xfId="15077"/>
    <cellStyle name="Date Feeder Field 6 2 3 9 2" xfId="43404"/>
    <cellStyle name="Date Feeder Field 6 2 4" xfId="15078"/>
    <cellStyle name="Date Feeder Field 6 2 4 10" xfId="15079"/>
    <cellStyle name="Date Feeder Field 6 2 4 10 2" xfId="43406"/>
    <cellStyle name="Date Feeder Field 6 2 4 11" xfId="15080"/>
    <cellStyle name="Date Feeder Field 6 2 4 11 2" xfId="43407"/>
    <cellStyle name="Date Feeder Field 6 2 4 12" xfId="43405"/>
    <cellStyle name="Date Feeder Field 6 2 4 2" xfId="15081"/>
    <cellStyle name="Date Feeder Field 6 2 4 2 2" xfId="43408"/>
    <cellStyle name="Date Feeder Field 6 2 4 3" xfId="15082"/>
    <cellStyle name="Date Feeder Field 6 2 4 3 2" xfId="43409"/>
    <cellStyle name="Date Feeder Field 6 2 4 4" xfId="15083"/>
    <cellStyle name="Date Feeder Field 6 2 4 4 2" xfId="43410"/>
    <cellStyle name="Date Feeder Field 6 2 4 5" xfId="15084"/>
    <cellStyle name="Date Feeder Field 6 2 4 5 2" xfId="43411"/>
    <cellStyle name="Date Feeder Field 6 2 4 6" xfId="15085"/>
    <cellStyle name="Date Feeder Field 6 2 4 6 2" xfId="43412"/>
    <cellStyle name="Date Feeder Field 6 2 4 7" xfId="15086"/>
    <cellStyle name="Date Feeder Field 6 2 4 7 2" xfId="43413"/>
    <cellStyle name="Date Feeder Field 6 2 4 8" xfId="15087"/>
    <cellStyle name="Date Feeder Field 6 2 4 8 2" xfId="43414"/>
    <cellStyle name="Date Feeder Field 6 2 4 9" xfId="15088"/>
    <cellStyle name="Date Feeder Field 6 2 4 9 2" xfId="43415"/>
    <cellStyle name="Date Feeder Field 6 2 5" xfId="15089"/>
    <cellStyle name="Date Feeder Field 6 2 5 10" xfId="15090"/>
    <cellStyle name="Date Feeder Field 6 2 5 10 2" xfId="43417"/>
    <cellStyle name="Date Feeder Field 6 2 5 11" xfId="15091"/>
    <cellStyle name="Date Feeder Field 6 2 5 11 2" xfId="43418"/>
    <cellStyle name="Date Feeder Field 6 2 5 12" xfId="43416"/>
    <cellStyle name="Date Feeder Field 6 2 5 2" xfId="15092"/>
    <cellStyle name="Date Feeder Field 6 2 5 2 2" xfId="43419"/>
    <cellStyle name="Date Feeder Field 6 2 5 3" xfId="15093"/>
    <cellStyle name="Date Feeder Field 6 2 5 3 2" xfId="43420"/>
    <cellStyle name="Date Feeder Field 6 2 5 4" xfId="15094"/>
    <cellStyle name="Date Feeder Field 6 2 5 4 2" xfId="43421"/>
    <cellStyle name="Date Feeder Field 6 2 5 5" xfId="15095"/>
    <cellStyle name="Date Feeder Field 6 2 5 5 2" xfId="43422"/>
    <cellStyle name="Date Feeder Field 6 2 5 6" xfId="15096"/>
    <cellStyle name="Date Feeder Field 6 2 5 6 2" xfId="43423"/>
    <cellStyle name="Date Feeder Field 6 2 5 7" xfId="15097"/>
    <cellStyle name="Date Feeder Field 6 2 5 7 2" xfId="43424"/>
    <cellStyle name="Date Feeder Field 6 2 5 8" xfId="15098"/>
    <cellStyle name="Date Feeder Field 6 2 5 8 2" xfId="43425"/>
    <cellStyle name="Date Feeder Field 6 2 5 9" xfId="15099"/>
    <cellStyle name="Date Feeder Field 6 2 5 9 2" xfId="43426"/>
    <cellStyle name="Date Feeder Field 6 2 6" xfId="15100"/>
    <cellStyle name="Date Feeder Field 6 2 6 2" xfId="43427"/>
    <cellStyle name="Date Feeder Field 6 2 7" xfId="15101"/>
    <cellStyle name="Date Feeder Field 6 2 7 2" xfId="43428"/>
    <cellStyle name="Date Feeder Field 6 2 8" xfId="15102"/>
    <cellStyle name="Date Feeder Field 6 2 8 2" xfId="43429"/>
    <cellStyle name="Date Feeder Field 6 2 9" xfId="15103"/>
    <cellStyle name="Date Feeder Field 6 2 9 2" xfId="43430"/>
    <cellStyle name="Date Feeder Field 6 3" xfId="15104"/>
    <cellStyle name="Date Feeder Field 6 3 10" xfId="15105"/>
    <cellStyle name="Date Feeder Field 6 3 10 2" xfId="43432"/>
    <cellStyle name="Date Feeder Field 6 3 11" xfId="15106"/>
    <cellStyle name="Date Feeder Field 6 3 11 2" xfId="43433"/>
    <cellStyle name="Date Feeder Field 6 3 12" xfId="15107"/>
    <cellStyle name="Date Feeder Field 6 3 12 2" xfId="43434"/>
    <cellStyle name="Date Feeder Field 6 3 13" xfId="15108"/>
    <cellStyle name="Date Feeder Field 6 3 13 2" xfId="43435"/>
    <cellStyle name="Date Feeder Field 6 3 14" xfId="15109"/>
    <cellStyle name="Date Feeder Field 6 3 14 2" xfId="43436"/>
    <cellStyle name="Date Feeder Field 6 3 15" xfId="43431"/>
    <cellStyle name="Date Feeder Field 6 3 2" xfId="15110"/>
    <cellStyle name="Date Feeder Field 6 3 2 10" xfId="15111"/>
    <cellStyle name="Date Feeder Field 6 3 2 10 2" xfId="43438"/>
    <cellStyle name="Date Feeder Field 6 3 2 11" xfId="15112"/>
    <cellStyle name="Date Feeder Field 6 3 2 11 2" xfId="43439"/>
    <cellStyle name="Date Feeder Field 6 3 2 12" xfId="15113"/>
    <cellStyle name="Date Feeder Field 6 3 2 12 2" xfId="43440"/>
    <cellStyle name="Date Feeder Field 6 3 2 13" xfId="43437"/>
    <cellStyle name="Date Feeder Field 6 3 2 2" xfId="15114"/>
    <cellStyle name="Date Feeder Field 6 3 2 2 10" xfId="15115"/>
    <cellStyle name="Date Feeder Field 6 3 2 2 10 2" xfId="43442"/>
    <cellStyle name="Date Feeder Field 6 3 2 2 11" xfId="15116"/>
    <cellStyle name="Date Feeder Field 6 3 2 2 11 2" xfId="43443"/>
    <cellStyle name="Date Feeder Field 6 3 2 2 12" xfId="43441"/>
    <cellStyle name="Date Feeder Field 6 3 2 2 2" xfId="15117"/>
    <cellStyle name="Date Feeder Field 6 3 2 2 2 2" xfId="43444"/>
    <cellStyle name="Date Feeder Field 6 3 2 2 3" xfId="15118"/>
    <cellStyle name="Date Feeder Field 6 3 2 2 3 2" xfId="43445"/>
    <cellStyle name="Date Feeder Field 6 3 2 2 4" xfId="15119"/>
    <cellStyle name="Date Feeder Field 6 3 2 2 4 2" xfId="43446"/>
    <cellStyle name="Date Feeder Field 6 3 2 2 5" xfId="15120"/>
    <cellStyle name="Date Feeder Field 6 3 2 2 5 2" xfId="43447"/>
    <cellStyle name="Date Feeder Field 6 3 2 2 6" xfId="15121"/>
    <cellStyle name="Date Feeder Field 6 3 2 2 6 2" xfId="43448"/>
    <cellStyle name="Date Feeder Field 6 3 2 2 7" xfId="15122"/>
    <cellStyle name="Date Feeder Field 6 3 2 2 7 2" xfId="43449"/>
    <cellStyle name="Date Feeder Field 6 3 2 2 8" xfId="15123"/>
    <cellStyle name="Date Feeder Field 6 3 2 2 8 2" xfId="43450"/>
    <cellStyle name="Date Feeder Field 6 3 2 2 9" xfId="15124"/>
    <cellStyle name="Date Feeder Field 6 3 2 2 9 2" xfId="43451"/>
    <cellStyle name="Date Feeder Field 6 3 2 3" xfId="15125"/>
    <cellStyle name="Date Feeder Field 6 3 2 3 10" xfId="15126"/>
    <cellStyle name="Date Feeder Field 6 3 2 3 10 2" xfId="43453"/>
    <cellStyle name="Date Feeder Field 6 3 2 3 11" xfId="15127"/>
    <cellStyle name="Date Feeder Field 6 3 2 3 11 2" xfId="43454"/>
    <cellStyle name="Date Feeder Field 6 3 2 3 12" xfId="43452"/>
    <cellStyle name="Date Feeder Field 6 3 2 3 2" xfId="15128"/>
    <cellStyle name="Date Feeder Field 6 3 2 3 2 2" xfId="43455"/>
    <cellStyle name="Date Feeder Field 6 3 2 3 3" xfId="15129"/>
    <cellStyle name="Date Feeder Field 6 3 2 3 3 2" xfId="43456"/>
    <cellStyle name="Date Feeder Field 6 3 2 3 4" xfId="15130"/>
    <cellStyle name="Date Feeder Field 6 3 2 3 4 2" xfId="43457"/>
    <cellStyle name="Date Feeder Field 6 3 2 3 5" xfId="15131"/>
    <cellStyle name="Date Feeder Field 6 3 2 3 5 2" xfId="43458"/>
    <cellStyle name="Date Feeder Field 6 3 2 3 6" xfId="15132"/>
    <cellStyle name="Date Feeder Field 6 3 2 3 6 2" xfId="43459"/>
    <cellStyle name="Date Feeder Field 6 3 2 3 7" xfId="15133"/>
    <cellStyle name="Date Feeder Field 6 3 2 3 7 2" xfId="43460"/>
    <cellStyle name="Date Feeder Field 6 3 2 3 8" xfId="15134"/>
    <cellStyle name="Date Feeder Field 6 3 2 3 8 2" xfId="43461"/>
    <cellStyle name="Date Feeder Field 6 3 2 3 9" xfId="15135"/>
    <cellStyle name="Date Feeder Field 6 3 2 3 9 2" xfId="43462"/>
    <cellStyle name="Date Feeder Field 6 3 2 4" xfId="15136"/>
    <cellStyle name="Date Feeder Field 6 3 2 4 2" xfId="43463"/>
    <cellStyle name="Date Feeder Field 6 3 2 5" xfId="15137"/>
    <cellStyle name="Date Feeder Field 6 3 2 5 2" xfId="43464"/>
    <cellStyle name="Date Feeder Field 6 3 2 6" xfId="15138"/>
    <cellStyle name="Date Feeder Field 6 3 2 6 2" xfId="43465"/>
    <cellStyle name="Date Feeder Field 6 3 2 7" xfId="15139"/>
    <cellStyle name="Date Feeder Field 6 3 2 7 2" xfId="43466"/>
    <cellStyle name="Date Feeder Field 6 3 2 8" xfId="15140"/>
    <cellStyle name="Date Feeder Field 6 3 2 8 2" xfId="43467"/>
    <cellStyle name="Date Feeder Field 6 3 2 9" xfId="15141"/>
    <cellStyle name="Date Feeder Field 6 3 2 9 2" xfId="43468"/>
    <cellStyle name="Date Feeder Field 6 3 3" xfId="15142"/>
    <cellStyle name="Date Feeder Field 6 3 3 10" xfId="15143"/>
    <cellStyle name="Date Feeder Field 6 3 3 10 2" xfId="43470"/>
    <cellStyle name="Date Feeder Field 6 3 3 11" xfId="15144"/>
    <cellStyle name="Date Feeder Field 6 3 3 11 2" xfId="43471"/>
    <cellStyle name="Date Feeder Field 6 3 3 12" xfId="15145"/>
    <cellStyle name="Date Feeder Field 6 3 3 12 2" xfId="43472"/>
    <cellStyle name="Date Feeder Field 6 3 3 13" xfId="43469"/>
    <cellStyle name="Date Feeder Field 6 3 3 2" xfId="15146"/>
    <cellStyle name="Date Feeder Field 6 3 3 2 10" xfId="15147"/>
    <cellStyle name="Date Feeder Field 6 3 3 2 10 2" xfId="43474"/>
    <cellStyle name="Date Feeder Field 6 3 3 2 11" xfId="15148"/>
    <cellStyle name="Date Feeder Field 6 3 3 2 11 2" xfId="43475"/>
    <cellStyle name="Date Feeder Field 6 3 3 2 12" xfId="43473"/>
    <cellStyle name="Date Feeder Field 6 3 3 2 2" xfId="15149"/>
    <cellStyle name="Date Feeder Field 6 3 3 2 2 2" xfId="43476"/>
    <cellStyle name="Date Feeder Field 6 3 3 2 3" xfId="15150"/>
    <cellStyle name="Date Feeder Field 6 3 3 2 3 2" xfId="43477"/>
    <cellStyle name="Date Feeder Field 6 3 3 2 4" xfId="15151"/>
    <cellStyle name="Date Feeder Field 6 3 3 2 4 2" xfId="43478"/>
    <cellStyle name="Date Feeder Field 6 3 3 2 5" xfId="15152"/>
    <cellStyle name="Date Feeder Field 6 3 3 2 5 2" xfId="43479"/>
    <cellStyle name="Date Feeder Field 6 3 3 2 6" xfId="15153"/>
    <cellStyle name="Date Feeder Field 6 3 3 2 6 2" xfId="43480"/>
    <cellStyle name="Date Feeder Field 6 3 3 2 7" xfId="15154"/>
    <cellStyle name="Date Feeder Field 6 3 3 2 7 2" xfId="43481"/>
    <cellStyle name="Date Feeder Field 6 3 3 2 8" xfId="15155"/>
    <cellStyle name="Date Feeder Field 6 3 3 2 8 2" xfId="43482"/>
    <cellStyle name="Date Feeder Field 6 3 3 2 9" xfId="15156"/>
    <cellStyle name="Date Feeder Field 6 3 3 2 9 2" xfId="43483"/>
    <cellStyle name="Date Feeder Field 6 3 3 3" xfId="15157"/>
    <cellStyle name="Date Feeder Field 6 3 3 3 10" xfId="15158"/>
    <cellStyle name="Date Feeder Field 6 3 3 3 10 2" xfId="43485"/>
    <cellStyle name="Date Feeder Field 6 3 3 3 11" xfId="15159"/>
    <cellStyle name="Date Feeder Field 6 3 3 3 11 2" xfId="43486"/>
    <cellStyle name="Date Feeder Field 6 3 3 3 12" xfId="43484"/>
    <cellStyle name="Date Feeder Field 6 3 3 3 2" xfId="15160"/>
    <cellStyle name="Date Feeder Field 6 3 3 3 2 2" xfId="43487"/>
    <cellStyle name="Date Feeder Field 6 3 3 3 3" xfId="15161"/>
    <cellStyle name="Date Feeder Field 6 3 3 3 3 2" xfId="43488"/>
    <cellStyle name="Date Feeder Field 6 3 3 3 4" xfId="15162"/>
    <cellStyle name="Date Feeder Field 6 3 3 3 4 2" xfId="43489"/>
    <cellStyle name="Date Feeder Field 6 3 3 3 5" xfId="15163"/>
    <cellStyle name="Date Feeder Field 6 3 3 3 5 2" xfId="43490"/>
    <cellStyle name="Date Feeder Field 6 3 3 3 6" xfId="15164"/>
    <cellStyle name="Date Feeder Field 6 3 3 3 6 2" xfId="43491"/>
    <cellStyle name="Date Feeder Field 6 3 3 3 7" xfId="15165"/>
    <cellStyle name="Date Feeder Field 6 3 3 3 7 2" xfId="43492"/>
    <cellStyle name="Date Feeder Field 6 3 3 3 8" xfId="15166"/>
    <cellStyle name="Date Feeder Field 6 3 3 3 8 2" xfId="43493"/>
    <cellStyle name="Date Feeder Field 6 3 3 3 9" xfId="15167"/>
    <cellStyle name="Date Feeder Field 6 3 3 3 9 2" xfId="43494"/>
    <cellStyle name="Date Feeder Field 6 3 3 4" xfId="15168"/>
    <cellStyle name="Date Feeder Field 6 3 3 4 2" xfId="43495"/>
    <cellStyle name="Date Feeder Field 6 3 3 5" xfId="15169"/>
    <cellStyle name="Date Feeder Field 6 3 3 5 2" xfId="43496"/>
    <cellStyle name="Date Feeder Field 6 3 3 6" xfId="15170"/>
    <cellStyle name="Date Feeder Field 6 3 3 6 2" xfId="43497"/>
    <cellStyle name="Date Feeder Field 6 3 3 7" xfId="15171"/>
    <cellStyle name="Date Feeder Field 6 3 3 7 2" xfId="43498"/>
    <cellStyle name="Date Feeder Field 6 3 3 8" xfId="15172"/>
    <cellStyle name="Date Feeder Field 6 3 3 8 2" xfId="43499"/>
    <cellStyle name="Date Feeder Field 6 3 3 9" xfId="15173"/>
    <cellStyle name="Date Feeder Field 6 3 3 9 2" xfId="43500"/>
    <cellStyle name="Date Feeder Field 6 3 4" xfId="15174"/>
    <cellStyle name="Date Feeder Field 6 3 4 10" xfId="15175"/>
    <cellStyle name="Date Feeder Field 6 3 4 10 2" xfId="43502"/>
    <cellStyle name="Date Feeder Field 6 3 4 11" xfId="15176"/>
    <cellStyle name="Date Feeder Field 6 3 4 11 2" xfId="43503"/>
    <cellStyle name="Date Feeder Field 6 3 4 12" xfId="43501"/>
    <cellStyle name="Date Feeder Field 6 3 4 2" xfId="15177"/>
    <cellStyle name="Date Feeder Field 6 3 4 2 2" xfId="43504"/>
    <cellStyle name="Date Feeder Field 6 3 4 3" xfId="15178"/>
    <cellStyle name="Date Feeder Field 6 3 4 3 2" xfId="43505"/>
    <cellStyle name="Date Feeder Field 6 3 4 4" xfId="15179"/>
    <cellStyle name="Date Feeder Field 6 3 4 4 2" xfId="43506"/>
    <cellStyle name="Date Feeder Field 6 3 4 5" xfId="15180"/>
    <cellStyle name="Date Feeder Field 6 3 4 5 2" xfId="43507"/>
    <cellStyle name="Date Feeder Field 6 3 4 6" xfId="15181"/>
    <cellStyle name="Date Feeder Field 6 3 4 6 2" xfId="43508"/>
    <cellStyle name="Date Feeder Field 6 3 4 7" xfId="15182"/>
    <cellStyle name="Date Feeder Field 6 3 4 7 2" xfId="43509"/>
    <cellStyle name="Date Feeder Field 6 3 4 8" xfId="15183"/>
    <cellStyle name="Date Feeder Field 6 3 4 8 2" xfId="43510"/>
    <cellStyle name="Date Feeder Field 6 3 4 9" xfId="15184"/>
    <cellStyle name="Date Feeder Field 6 3 4 9 2" xfId="43511"/>
    <cellStyle name="Date Feeder Field 6 3 5" xfId="15185"/>
    <cellStyle name="Date Feeder Field 6 3 5 10" xfId="15186"/>
    <cellStyle name="Date Feeder Field 6 3 5 10 2" xfId="43513"/>
    <cellStyle name="Date Feeder Field 6 3 5 11" xfId="15187"/>
    <cellStyle name="Date Feeder Field 6 3 5 11 2" xfId="43514"/>
    <cellStyle name="Date Feeder Field 6 3 5 12" xfId="43512"/>
    <cellStyle name="Date Feeder Field 6 3 5 2" xfId="15188"/>
    <cellStyle name="Date Feeder Field 6 3 5 2 2" xfId="43515"/>
    <cellStyle name="Date Feeder Field 6 3 5 3" xfId="15189"/>
    <cellStyle name="Date Feeder Field 6 3 5 3 2" xfId="43516"/>
    <cellStyle name="Date Feeder Field 6 3 5 4" xfId="15190"/>
    <cellStyle name="Date Feeder Field 6 3 5 4 2" xfId="43517"/>
    <cellStyle name="Date Feeder Field 6 3 5 5" xfId="15191"/>
    <cellStyle name="Date Feeder Field 6 3 5 5 2" xfId="43518"/>
    <cellStyle name="Date Feeder Field 6 3 5 6" xfId="15192"/>
    <cellStyle name="Date Feeder Field 6 3 5 6 2" xfId="43519"/>
    <cellStyle name="Date Feeder Field 6 3 5 7" xfId="15193"/>
    <cellStyle name="Date Feeder Field 6 3 5 7 2" xfId="43520"/>
    <cellStyle name="Date Feeder Field 6 3 5 8" xfId="15194"/>
    <cellStyle name="Date Feeder Field 6 3 5 8 2" xfId="43521"/>
    <cellStyle name="Date Feeder Field 6 3 5 9" xfId="15195"/>
    <cellStyle name="Date Feeder Field 6 3 5 9 2" xfId="43522"/>
    <cellStyle name="Date Feeder Field 6 3 6" xfId="15196"/>
    <cellStyle name="Date Feeder Field 6 3 6 2" xfId="43523"/>
    <cellStyle name="Date Feeder Field 6 3 7" xfId="15197"/>
    <cellStyle name="Date Feeder Field 6 3 7 2" xfId="43524"/>
    <cellStyle name="Date Feeder Field 6 3 8" xfId="15198"/>
    <cellStyle name="Date Feeder Field 6 3 8 2" xfId="43525"/>
    <cellStyle name="Date Feeder Field 6 3 9" xfId="15199"/>
    <cellStyle name="Date Feeder Field 6 3 9 2" xfId="43526"/>
    <cellStyle name="Date Feeder Field 6 4" xfId="15200"/>
    <cellStyle name="Date Feeder Field 6 4 10" xfId="15201"/>
    <cellStyle name="Date Feeder Field 6 4 10 2" xfId="43528"/>
    <cellStyle name="Date Feeder Field 6 4 11" xfId="15202"/>
    <cellStyle name="Date Feeder Field 6 4 11 2" xfId="43529"/>
    <cellStyle name="Date Feeder Field 6 4 12" xfId="15203"/>
    <cellStyle name="Date Feeder Field 6 4 12 2" xfId="43530"/>
    <cellStyle name="Date Feeder Field 6 4 13" xfId="15204"/>
    <cellStyle name="Date Feeder Field 6 4 13 2" xfId="43531"/>
    <cellStyle name="Date Feeder Field 6 4 14" xfId="15205"/>
    <cellStyle name="Date Feeder Field 6 4 14 2" xfId="43532"/>
    <cellStyle name="Date Feeder Field 6 4 15" xfId="43527"/>
    <cellStyle name="Date Feeder Field 6 4 2" xfId="15206"/>
    <cellStyle name="Date Feeder Field 6 4 2 10" xfId="15207"/>
    <cellStyle name="Date Feeder Field 6 4 2 10 2" xfId="43534"/>
    <cellStyle name="Date Feeder Field 6 4 2 11" xfId="15208"/>
    <cellStyle name="Date Feeder Field 6 4 2 11 2" xfId="43535"/>
    <cellStyle name="Date Feeder Field 6 4 2 12" xfId="15209"/>
    <cellStyle name="Date Feeder Field 6 4 2 12 2" xfId="43536"/>
    <cellStyle name="Date Feeder Field 6 4 2 13" xfId="43533"/>
    <cellStyle name="Date Feeder Field 6 4 2 2" xfId="15210"/>
    <cellStyle name="Date Feeder Field 6 4 2 2 10" xfId="15211"/>
    <cellStyle name="Date Feeder Field 6 4 2 2 10 2" xfId="43538"/>
    <cellStyle name="Date Feeder Field 6 4 2 2 11" xfId="15212"/>
    <cellStyle name="Date Feeder Field 6 4 2 2 11 2" xfId="43539"/>
    <cellStyle name="Date Feeder Field 6 4 2 2 12" xfId="43537"/>
    <cellStyle name="Date Feeder Field 6 4 2 2 2" xfId="15213"/>
    <cellStyle name="Date Feeder Field 6 4 2 2 2 2" xfId="43540"/>
    <cellStyle name="Date Feeder Field 6 4 2 2 3" xfId="15214"/>
    <cellStyle name="Date Feeder Field 6 4 2 2 3 2" xfId="43541"/>
    <cellStyle name="Date Feeder Field 6 4 2 2 4" xfId="15215"/>
    <cellStyle name="Date Feeder Field 6 4 2 2 4 2" xfId="43542"/>
    <cellStyle name="Date Feeder Field 6 4 2 2 5" xfId="15216"/>
    <cellStyle name="Date Feeder Field 6 4 2 2 5 2" xfId="43543"/>
    <cellStyle name="Date Feeder Field 6 4 2 2 6" xfId="15217"/>
    <cellStyle name="Date Feeder Field 6 4 2 2 6 2" xfId="43544"/>
    <cellStyle name="Date Feeder Field 6 4 2 2 7" xfId="15218"/>
    <cellStyle name="Date Feeder Field 6 4 2 2 7 2" xfId="43545"/>
    <cellStyle name="Date Feeder Field 6 4 2 2 8" xfId="15219"/>
    <cellStyle name="Date Feeder Field 6 4 2 2 8 2" xfId="43546"/>
    <cellStyle name="Date Feeder Field 6 4 2 2 9" xfId="15220"/>
    <cellStyle name="Date Feeder Field 6 4 2 2 9 2" xfId="43547"/>
    <cellStyle name="Date Feeder Field 6 4 2 3" xfId="15221"/>
    <cellStyle name="Date Feeder Field 6 4 2 3 10" xfId="15222"/>
    <cellStyle name="Date Feeder Field 6 4 2 3 10 2" xfId="43549"/>
    <cellStyle name="Date Feeder Field 6 4 2 3 11" xfId="15223"/>
    <cellStyle name="Date Feeder Field 6 4 2 3 11 2" xfId="43550"/>
    <cellStyle name="Date Feeder Field 6 4 2 3 12" xfId="43548"/>
    <cellStyle name="Date Feeder Field 6 4 2 3 2" xfId="15224"/>
    <cellStyle name="Date Feeder Field 6 4 2 3 2 2" xfId="43551"/>
    <cellStyle name="Date Feeder Field 6 4 2 3 3" xfId="15225"/>
    <cellStyle name="Date Feeder Field 6 4 2 3 3 2" xfId="43552"/>
    <cellStyle name="Date Feeder Field 6 4 2 3 4" xfId="15226"/>
    <cellStyle name="Date Feeder Field 6 4 2 3 4 2" xfId="43553"/>
    <cellStyle name="Date Feeder Field 6 4 2 3 5" xfId="15227"/>
    <cellStyle name="Date Feeder Field 6 4 2 3 5 2" xfId="43554"/>
    <cellStyle name="Date Feeder Field 6 4 2 3 6" xfId="15228"/>
    <cellStyle name="Date Feeder Field 6 4 2 3 6 2" xfId="43555"/>
    <cellStyle name="Date Feeder Field 6 4 2 3 7" xfId="15229"/>
    <cellStyle name="Date Feeder Field 6 4 2 3 7 2" xfId="43556"/>
    <cellStyle name="Date Feeder Field 6 4 2 3 8" xfId="15230"/>
    <cellStyle name="Date Feeder Field 6 4 2 3 8 2" xfId="43557"/>
    <cellStyle name="Date Feeder Field 6 4 2 3 9" xfId="15231"/>
    <cellStyle name="Date Feeder Field 6 4 2 3 9 2" xfId="43558"/>
    <cellStyle name="Date Feeder Field 6 4 2 4" xfId="15232"/>
    <cellStyle name="Date Feeder Field 6 4 2 4 2" xfId="43559"/>
    <cellStyle name="Date Feeder Field 6 4 2 5" xfId="15233"/>
    <cellStyle name="Date Feeder Field 6 4 2 5 2" xfId="43560"/>
    <cellStyle name="Date Feeder Field 6 4 2 6" xfId="15234"/>
    <cellStyle name="Date Feeder Field 6 4 2 6 2" xfId="43561"/>
    <cellStyle name="Date Feeder Field 6 4 2 7" xfId="15235"/>
    <cellStyle name="Date Feeder Field 6 4 2 7 2" xfId="43562"/>
    <cellStyle name="Date Feeder Field 6 4 2 8" xfId="15236"/>
    <cellStyle name="Date Feeder Field 6 4 2 8 2" xfId="43563"/>
    <cellStyle name="Date Feeder Field 6 4 2 9" xfId="15237"/>
    <cellStyle name="Date Feeder Field 6 4 2 9 2" xfId="43564"/>
    <cellStyle name="Date Feeder Field 6 4 3" xfId="15238"/>
    <cellStyle name="Date Feeder Field 6 4 3 10" xfId="15239"/>
    <cellStyle name="Date Feeder Field 6 4 3 10 2" xfId="43566"/>
    <cellStyle name="Date Feeder Field 6 4 3 11" xfId="15240"/>
    <cellStyle name="Date Feeder Field 6 4 3 11 2" xfId="43567"/>
    <cellStyle name="Date Feeder Field 6 4 3 12" xfId="15241"/>
    <cellStyle name="Date Feeder Field 6 4 3 12 2" xfId="43568"/>
    <cellStyle name="Date Feeder Field 6 4 3 13" xfId="43565"/>
    <cellStyle name="Date Feeder Field 6 4 3 2" xfId="15242"/>
    <cellStyle name="Date Feeder Field 6 4 3 2 10" xfId="15243"/>
    <cellStyle name="Date Feeder Field 6 4 3 2 10 2" xfId="43570"/>
    <cellStyle name="Date Feeder Field 6 4 3 2 11" xfId="15244"/>
    <cellStyle name="Date Feeder Field 6 4 3 2 11 2" xfId="43571"/>
    <cellStyle name="Date Feeder Field 6 4 3 2 12" xfId="43569"/>
    <cellStyle name="Date Feeder Field 6 4 3 2 2" xfId="15245"/>
    <cellStyle name="Date Feeder Field 6 4 3 2 2 2" xfId="43572"/>
    <cellStyle name="Date Feeder Field 6 4 3 2 3" xfId="15246"/>
    <cellStyle name="Date Feeder Field 6 4 3 2 3 2" xfId="43573"/>
    <cellStyle name="Date Feeder Field 6 4 3 2 4" xfId="15247"/>
    <cellStyle name="Date Feeder Field 6 4 3 2 4 2" xfId="43574"/>
    <cellStyle name="Date Feeder Field 6 4 3 2 5" xfId="15248"/>
    <cellStyle name="Date Feeder Field 6 4 3 2 5 2" xfId="43575"/>
    <cellStyle name="Date Feeder Field 6 4 3 2 6" xfId="15249"/>
    <cellStyle name="Date Feeder Field 6 4 3 2 6 2" xfId="43576"/>
    <cellStyle name="Date Feeder Field 6 4 3 2 7" xfId="15250"/>
    <cellStyle name="Date Feeder Field 6 4 3 2 7 2" xfId="43577"/>
    <cellStyle name="Date Feeder Field 6 4 3 2 8" xfId="15251"/>
    <cellStyle name="Date Feeder Field 6 4 3 2 8 2" xfId="43578"/>
    <cellStyle name="Date Feeder Field 6 4 3 2 9" xfId="15252"/>
    <cellStyle name="Date Feeder Field 6 4 3 2 9 2" xfId="43579"/>
    <cellStyle name="Date Feeder Field 6 4 3 3" xfId="15253"/>
    <cellStyle name="Date Feeder Field 6 4 3 3 10" xfId="15254"/>
    <cellStyle name="Date Feeder Field 6 4 3 3 10 2" xfId="43581"/>
    <cellStyle name="Date Feeder Field 6 4 3 3 11" xfId="15255"/>
    <cellStyle name="Date Feeder Field 6 4 3 3 11 2" xfId="43582"/>
    <cellStyle name="Date Feeder Field 6 4 3 3 12" xfId="43580"/>
    <cellStyle name="Date Feeder Field 6 4 3 3 2" xfId="15256"/>
    <cellStyle name="Date Feeder Field 6 4 3 3 2 2" xfId="43583"/>
    <cellStyle name="Date Feeder Field 6 4 3 3 3" xfId="15257"/>
    <cellStyle name="Date Feeder Field 6 4 3 3 3 2" xfId="43584"/>
    <cellStyle name="Date Feeder Field 6 4 3 3 4" xfId="15258"/>
    <cellStyle name="Date Feeder Field 6 4 3 3 4 2" xfId="43585"/>
    <cellStyle name="Date Feeder Field 6 4 3 3 5" xfId="15259"/>
    <cellStyle name="Date Feeder Field 6 4 3 3 5 2" xfId="43586"/>
    <cellStyle name="Date Feeder Field 6 4 3 3 6" xfId="15260"/>
    <cellStyle name="Date Feeder Field 6 4 3 3 6 2" xfId="43587"/>
    <cellStyle name="Date Feeder Field 6 4 3 3 7" xfId="15261"/>
    <cellStyle name="Date Feeder Field 6 4 3 3 7 2" xfId="43588"/>
    <cellStyle name="Date Feeder Field 6 4 3 3 8" xfId="15262"/>
    <cellStyle name="Date Feeder Field 6 4 3 3 8 2" xfId="43589"/>
    <cellStyle name="Date Feeder Field 6 4 3 3 9" xfId="15263"/>
    <cellStyle name="Date Feeder Field 6 4 3 3 9 2" xfId="43590"/>
    <cellStyle name="Date Feeder Field 6 4 3 4" xfId="15264"/>
    <cellStyle name="Date Feeder Field 6 4 3 4 2" xfId="43591"/>
    <cellStyle name="Date Feeder Field 6 4 3 5" xfId="15265"/>
    <cellStyle name="Date Feeder Field 6 4 3 5 2" xfId="43592"/>
    <cellStyle name="Date Feeder Field 6 4 3 6" xfId="15266"/>
    <cellStyle name="Date Feeder Field 6 4 3 6 2" xfId="43593"/>
    <cellStyle name="Date Feeder Field 6 4 3 7" xfId="15267"/>
    <cellStyle name="Date Feeder Field 6 4 3 7 2" xfId="43594"/>
    <cellStyle name="Date Feeder Field 6 4 3 8" xfId="15268"/>
    <cellStyle name="Date Feeder Field 6 4 3 8 2" xfId="43595"/>
    <cellStyle name="Date Feeder Field 6 4 3 9" xfId="15269"/>
    <cellStyle name="Date Feeder Field 6 4 3 9 2" xfId="43596"/>
    <cellStyle name="Date Feeder Field 6 4 4" xfId="15270"/>
    <cellStyle name="Date Feeder Field 6 4 4 10" xfId="15271"/>
    <cellStyle name="Date Feeder Field 6 4 4 10 2" xfId="43598"/>
    <cellStyle name="Date Feeder Field 6 4 4 11" xfId="15272"/>
    <cellStyle name="Date Feeder Field 6 4 4 11 2" xfId="43599"/>
    <cellStyle name="Date Feeder Field 6 4 4 12" xfId="43597"/>
    <cellStyle name="Date Feeder Field 6 4 4 2" xfId="15273"/>
    <cellStyle name="Date Feeder Field 6 4 4 2 2" xfId="43600"/>
    <cellStyle name="Date Feeder Field 6 4 4 3" xfId="15274"/>
    <cellStyle name="Date Feeder Field 6 4 4 3 2" xfId="43601"/>
    <cellStyle name="Date Feeder Field 6 4 4 4" xfId="15275"/>
    <cellStyle name="Date Feeder Field 6 4 4 4 2" xfId="43602"/>
    <cellStyle name="Date Feeder Field 6 4 4 5" xfId="15276"/>
    <cellStyle name="Date Feeder Field 6 4 4 5 2" xfId="43603"/>
    <cellStyle name="Date Feeder Field 6 4 4 6" xfId="15277"/>
    <cellStyle name="Date Feeder Field 6 4 4 6 2" xfId="43604"/>
    <cellStyle name="Date Feeder Field 6 4 4 7" xfId="15278"/>
    <cellStyle name="Date Feeder Field 6 4 4 7 2" xfId="43605"/>
    <cellStyle name="Date Feeder Field 6 4 4 8" xfId="15279"/>
    <cellStyle name="Date Feeder Field 6 4 4 8 2" xfId="43606"/>
    <cellStyle name="Date Feeder Field 6 4 4 9" xfId="15280"/>
    <cellStyle name="Date Feeder Field 6 4 4 9 2" xfId="43607"/>
    <cellStyle name="Date Feeder Field 6 4 5" xfId="15281"/>
    <cellStyle name="Date Feeder Field 6 4 5 10" xfId="15282"/>
    <cellStyle name="Date Feeder Field 6 4 5 10 2" xfId="43609"/>
    <cellStyle name="Date Feeder Field 6 4 5 11" xfId="15283"/>
    <cellStyle name="Date Feeder Field 6 4 5 11 2" xfId="43610"/>
    <cellStyle name="Date Feeder Field 6 4 5 12" xfId="43608"/>
    <cellStyle name="Date Feeder Field 6 4 5 2" xfId="15284"/>
    <cellStyle name="Date Feeder Field 6 4 5 2 2" xfId="43611"/>
    <cellStyle name="Date Feeder Field 6 4 5 3" xfId="15285"/>
    <cellStyle name="Date Feeder Field 6 4 5 3 2" xfId="43612"/>
    <cellStyle name="Date Feeder Field 6 4 5 4" xfId="15286"/>
    <cellStyle name="Date Feeder Field 6 4 5 4 2" xfId="43613"/>
    <cellStyle name="Date Feeder Field 6 4 5 5" xfId="15287"/>
    <cellStyle name="Date Feeder Field 6 4 5 5 2" xfId="43614"/>
    <cellStyle name="Date Feeder Field 6 4 5 6" xfId="15288"/>
    <cellStyle name="Date Feeder Field 6 4 5 6 2" xfId="43615"/>
    <cellStyle name="Date Feeder Field 6 4 5 7" xfId="15289"/>
    <cellStyle name="Date Feeder Field 6 4 5 7 2" xfId="43616"/>
    <cellStyle name="Date Feeder Field 6 4 5 8" xfId="15290"/>
    <cellStyle name="Date Feeder Field 6 4 5 8 2" xfId="43617"/>
    <cellStyle name="Date Feeder Field 6 4 5 9" xfId="15291"/>
    <cellStyle name="Date Feeder Field 6 4 5 9 2" xfId="43618"/>
    <cellStyle name="Date Feeder Field 6 4 6" xfId="15292"/>
    <cellStyle name="Date Feeder Field 6 4 6 2" xfId="43619"/>
    <cellStyle name="Date Feeder Field 6 4 7" xfId="15293"/>
    <cellStyle name="Date Feeder Field 6 4 7 2" xfId="43620"/>
    <cellStyle name="Date Feeder Field 6 4 8" xfId="15294"/>
    <cellStyle name="Date Feeder Field 6 4 8 2" xfId="43621"/>
    <cellStyle name="Date Feeder Field 6 4 9" xfId="15295"/>
    <cellStyle name="Date Feeder Field 6 4 9 2" xfId="43622"/>
    <cellStyle name="Date Feeder Field 6 5" xfId="15296"/>
    <cellStyle name="Date Feeder Field 6 5 10" xfId="15297"/>
    <cellStyle name="Date Feeder Field 6 5 10 2" xfId="43624"/>
    <cellStyle name="Date Feeder Field 6 5 11" xfId="15298"/>
    <cellStyle name="Date Feeder Field 6 5 11 2" xfId="43625"/>
    <cellStyle name="Date Feeder Field 6 5 12" xfId="15299"/>
    <cellStyle name="Date Feeder Field 6 5 12 2" xfId="43626"/>
    <cellStyle name="Date Feeder Field 6 5 13" xfId="15300"/>
    <cellStyle name="Date Feeder Field 6 5 13 2" xfId="43627"/>
    <cellStyle name="Date Feeder Field 6 5 14" xfId="15301"/>
    <cellStyle name="Date Feeder Field 6 5 14 2" xfId="43628"/>
    <cellStyle name="Date Feeder Field 6 5 15" xfId="43623"/>
    <cellStyle name="Date Feeder Field 6 5 2" xfId="15302"/>
    <cellStyle name="Date Feeder Field 6 5 2 10" xfId="15303"/>
    <cellStyle name="Date Feeder Field 6 5 2 10 2" xfId="43630"/>
    <cellStyle name="Date Feeder Field 6 5 2 11" xfId="15304"/>
    <cellStyle name="Date Feeder Field 6 5 2 11 2" xfId="43631"/>
    <cellStyle name="Date Feeder Field 6 5 2 12" xfId="15305"/>
    <cellStyle name="Date Feeder Field 6 5 2 12 2" xfId="43632"/>
    <cellStyle name="Date Feeder Field 6 5 2 13" xfId="43629"/>
    <cellStyle name="Date Feeder Field 6 5 2 2" xfId="15306"/>
    <cellStyle name="Date Feeder Field 6 5 2 2 10" xfId="15307"/>
    <cellStyle name="Date Feeder Field 6 5 2 2 10 2" xfId="43634"/>
    <cellStyle name="Date Feeder Field 6 5 2 2 11" xfId="15308"/>
    <cellStyle name="Date Feeder Field 6 5 2 2 11 2" xfId="43635"/>
    <cellStyle name="Date Feeder Field 6 5 2 2 12" xfId="43633"/>
    <cellStyle name="Date Feeder Field 6 5 2 2 2" xfId="15309"/>
    <cellStyle name="Date Feeder Field 6 5 2 2 2 2" xfId="43636"/>
    <cellStyle name="Date Feeder Field 6 5 2 2 3" xfId="15310"/>
    <cellStyle name="Date Feeder Field 6 5 2 2 3 2" xfId="43637"/>
    <cellStyle name="Date Feeder Field 6 5 2 2 4" xfId="15311"/>
    <cellStyle name="Date Feeder Field 6 5 2 2 4 2" xfId="43638"/>
    <cellStyle name="Date Feeder Field 6 5 2 2 5" xfId="15312"/>
    <cellStyle name="Date Feeder Field 6 5 2 2 5 2" xfId="43639"/>
    <cellStyle name="Date Feeder Field 6 5 2 2 6" xfId="15313"/>
    <cellStyle name="Date Feeder Field 6 5 2 2 6 2" xfId="43640"/>
    <cellStyle name="Date Feeder Field 6 5 2 2 7" xfId="15314"/>
    <cellStyle name="Date Feeder Field 6 5 2 2 7 2" xfId="43641"/>
    <cellStyle name="Date Feeder Field 6 5 2 2 8" xfId="15315"/>
    <cellStyle name="Date Feeder Field 6 5 2 2 8 2" xfId="43642"/>
    <cellStyle name="Date Feeder Field 6 5 2 2 9" xfId="15316"/>
    <cellStyle name="Date Feeder Field 6 5 2 2 9 2" xfId="43643"/>
    <cellStyle name="Date Feeder Field 6 5 2 3" xfId="15317"/>
    <cellStyle name="Date Feeder Field 6 5 2 3 10" xfId="15318"/>
    <cellStyle name="Date Feeder Field 6 5 2 3 10 2" xfId="43645"/>
    <cellStyle name="Date Feeder Field 6 5 2 3 11" xfId="15319"/>
    <cellStyle name="Date Feeder Field 6 5 2 3 11 2" xfId="43646"/>
    <cellStyle name="Date Feeder Field 6 5 2 3 12" xfId="43644"/>
    <cellStyle name="Date Feeder Field 6 5 2 3 2" xfId="15320"/>
    <cellStyle name="Date Feeder Field 6 5 2 3 2 2" xfId="43647"/>
    <cellStyle name="Date Feeder Field 6 5 2 3 3" xfId="15321"/>
    <cellStyle name="Date Feeder Field 6 5 2 3 3 2" xfId="43648"/>
    <cellStyle name="Date Feeder Field 6 5 2 3 4" xfId="15322"/>
    <cellStyle name="Date Feeder Field 6 5 2 3 4 2" xfId="43649"/>
    <cellStyle name="Date Feeder Field 6 5 2 3 5" xfId="15323"/>
    <cellStyle name="Date Feeder Field 6 5 2 3 5 2" xfId="43650"/>
    <cellStyle name="Date Feeder Field 6 5 2 3 6" xfId="15324"/>
    <cellStyle name="Date Feeder Field 6 5 2 3 6 2" xfId="43651"/>
    <cellStyle name="Date Feeder Field 6 5 2 3 7" xfId="15325"/>
    <cellStyle name="Date Feeder Field 6 5 2 3 7 2" xfId="43652"/>
    <cellStyle name="Date Feeder Field 6 5 2 3 8" xfId="15326"/>
    <cellStyle name="Date Feeder Field 6 5 2 3 8 2" xfId="43653"/>
    <cellStyle name="Date Feeder Field 6 5 2 3 9" xfId="15327"/>
    <cellStyle name="Date Feeder Field 6 5 2 3 9 2" xfId="43654"/>
    <cellStyle name="Date Feeder Field 6 5 2 4" xfId="15328"/>
    <cellStyle name="Date Feeder Field 6 5 2 4 2" xfId="43655"/>
    <cellStyle name="Date Feeder Field 6 5 2 5" xfId="15329"/>
    <cellStyle name="Date Feeder Field 6 5 2 5 2" xfId="43656"/>
    <cellStyle name="Date Feeder Field 6 5 2 6" xfId="15330"/>
    <cellStyle name="Date Feeder Field 6 5 2 6 2" xfId="43657"/>
    <cellStyle name="Date Feeder Field 6 5 2 7" xfId="15331"/>
    <cellStyle name="Date Feeder Field 6 5 2 7 2" xfId="43658"/>
    <cellStyle name="Date Feeder Field 6 5 2 8" xfId="15332"/>
    <cellStyle name="Date Feeder Field 6 5 2 8 2" xfId="43659"/>
    <cellStyle name="Date Feeder Field 6 5 2 9" xfId="15333"/>
    <cellStyle name="Date Feeder Field 6 5 2 9 2" xfId="43660"/>
    <cellStyle name="Date Feeder Field 6 5 3" xfId="15334"/>
    <cellStyle name="Date Feeder Field 6 5 3 10" xfId="15335"/>
    <cellStyle name="Date Feeder Field 6 5 3 10 2" xfId="43662"/>
    <cellStyle name="Date Feeder Field 6 5 3 11" xfId="15336"/>
    <cellStyle name="Date Feeder Field 6 5 3 11 2" xfId="43663"/>
    <cellStyle name="Date Feeder Field 6 5 3 12" xfId="15337"/>
    <cellStyle name="Date Feeder Field 6 5 3 12 2" xfId="43664"/>
    <cellStyle name="Date Feeder Field 6 5 3 13" xfId="43661"/>
    <cellStyle name="Date Feeder Field 6 5 3 2" xfId="15338"/>
    <cellStyle name="Date Feeder Field 6 5 3 2 10" xfId="15339"/>
    <cellStyle name="Date Feeder Field 6 5 3 2 10 2" xfId="43666"/>
    <cellStyle name="Date Feeder Field 6 5 3 2 11" xfId="15340"/>
    <cellStyle name="Date Feeder Field 6 5 3 2 11 2" xfId="43667"/>
    <cellStyle name="Date Feeder Field 6 5 3 2 12" xfId="43665"/>
    <cellStyle name="Date Feeder Field 6 5 3 2 2" xfId="15341"/>
    <cellStyle name="Date Feeder Field 6 5 3 2 2 2" xfId="43668"/>
    <cellStyle name="Date Feeder Field 6 5 3 2 3" xfId="15342"/>
    <cellStyle name="Date Feeder Field 6 5 3 2 3 2" xfId="43669"/>
    <cellStyle name="Date Feeder Field 6 5 3 2 4" xfId="15343"/>
    <cellStyle name="Date Feeder Field 6 5 3 2 4 2" xfId="43670"/>
    <cellStyle name="Date Feeder Field 6 5 3 2 5" xfId="15344"/>
    <cellStyle name="Date Feeder Field 6 5 3 2 5 2" xfId="43671"/>
    <cellStyle name="Date Feeder Field 6 5 3 2 6" xfId="15345"/>
    <cellStyle name="Date Feeder Field 6 5 3 2 6 2" xfId="43672"/>
    <cellStyle name="Date Feeder Field 6 5 3 2 7" xfId="15346"/>
    <cellStyle name="Date Feeder Field 6 5 3 2 7 2" xfId="43673"/>
    <cellStyle name="Date Feeder Field 6 5 3 2 8" xfId="15347"/>
    <cellStyle name="Date Feeder Field 6 5 3 2 8 2" xfId="43674"/>
    <cellStyle name="Date Feeder Field 6 5 3 2 9" xfId="15348"/>
    <cellStyle name="Date Feeder Field 6 5 3 2 9 2" xfId="43675"/>
    <cellStyle name="Date Feeder Field 6 5 3 3" xfId="15349"/>
    <cellStyle name="Date Feeder Field 6 5 3 3 10" xfId="15350"/>
    <cellStyle name="Date Feeder Field 6 5 3 3 10 2" xfId="43677"/>
    <cellStyle name="Date Feeder Field 6 5 3 3 11" xfId="15351"/>
    <cellStyle name="Date Feeder Field 6 5 3 3 11 2" xfId="43678"/>
    <cellStyle name="Date Feeder Field 6 5 3 3 12" xfId="43676"/>
    <cellStyle name="Date Feeder Field 6 5 3 3 2" xfId="15352"/>
    <cellStyle name="Date Feeder Field 6 5 3 3 2 2" xfId="43679"/>
    <cellStyle name="Date Feeder Field 6 5 3 3 3" xfId="15353"/>
    <cellStyle name="Date Feeder Field 6 5 3 3 3 2" xfId="43680"/>
    <cellStyle name="Date Feeder Field 6 5 3 3 4" xfId="15354"/>
    <cellStyle name="Date Feeder Field 6 5 3 3 4 2" xfId="43681"/>
    <cellStyle name="Date Feeder Field 6 5 3 3 5" xfId="15355"/>
    <cellStyle name="Date Feeder Field 6 5 3 3 5 2" xfId="43682"/>
    <cellStyle name="Date Feeder Field 6 5 3 3 6" xfId="15356"/>
    <cellStyle name="Date Feeder Field 6 5 3 3 6 2" xfId="43683"/>
    <cellStyle name="Date Feeder Field 6 5 3 3 7" xfId="15357"/>
    <cellStyle name="Date Feeder Field 6 5 3 3 7 2" xfId="43684"/>
    <cellStyle name="Date Feeder Field 6 5 3 3 8" xfId="15358"/>
    <cellStyle name="Date Feeder Field 6 5 3 3 8 2" xfId="43685"/>
    <cellStyle name="Date Feeder Field 6 5 3 3 9" xfId="15359"/>
    <cellStyle name="Date Feeder Field 6 5 3 3 9 2" xfId="43686"/>
    <cellStyle name="Date Feeder Field 6 5 3 4" xfId="15360"/>
    <cellStyle name="Date Feeder Field 6 5 3 4 2" xfId="43687"/>
    <cellStyle name="Date Feeder Field 6 5 3 5" xfId="15361"/>
    <cellStyle name="Date Feeder Field 6 5 3 5 2" xfId="43688"/>
    <cellStyle name="Date Feeder Field 6 5 3 6" xfId="15362"/>
    <cellStyle name="Date Feeder Field 6 5 3 6 2" xfId="43689"/>
    <cellStyle name="Date Feeder Field 6 5 3 7" xfId="15363"/>
    <cellStyle name="Date Feeder Field 6 5 3 7 2" xfId="43690"/>
    <cellStyle name="Date Feeder Field 6 5 3 8" xfId="15364"/>
    <cellStyle name="Date Feeder Field 6 5 3 8 2" xfId="43691"/>
    <cellStyle name="Date Feeder Field 6 5 3 9" xfId="15365"/>
    <cellStyle name="Date Feeder Field 6 5 3 9 2" xfId="43692"/>
    <cellStyle name="Date Feeder Field 6 5 4" xfId="15366"/>
    <cellStyle name="Date Feeder Field 6 5 4 10" xfId="15367"/>
    <cellStyle name="Date Feeder Field 6 5 4 10 2" xfId="43694"/>
    <cellStyle name="Date Feeder Field 6 5 4 11" xfId="15368"/>
    <cellStyle name="Date Feeder Field 6 5 4 11 2" xfId="43695"/>
    <cellStyle name="Date Feeder Field 6 5 4 12" xfId="43693"/>
    <cellStyle name="Date Feeder Field 6 5 4 2" xfId="15369"/>
    <cellStyle name="Date Feeder Field 6 5 4 2 2" xfId="43696"/>
    <cellStyle name="Date Feeder Field 6 5 4 3" xfId="15370"/>
    <cellStyle name="Date Feeder Field 6 5 4 3 2" xfId="43697"/>
    <cellStyle name="Date Feeder Field 6 5 4 4" xfId="15371"/>
    <cellStyle name="Date Feeder Field 6 5 4 4 2" xfId="43698"/>
    <cellStyle name="Date Feeder Field 6 5 4 5" xfId="15372"/>
    <cellStyle name="Date Feeder Field 6 5 4 5 2" xfId="43699"/>
    <cellStyle name="Date Feeder Field 6 5 4 6" xfId="15373"/>
    <cellStyle name="Date Feeder Field 6 5 4 6 2" xfId="43700"/>
    <cellStyle name="Date Feeder Field 6 5 4 7" xfId="15374"/>
    <cellStyle name="Date Feeder Field 6 5 4 7 2" xfId="43701"/>
    <cellStyle name="Date Feeder Field 6 5 4 8" xfId="15375"/>
    <cellStyle name="Date Feeder Field 6 5 4 8 2" xfId="43702"/>
    <cellStyle name="Date Feeder Field 6 5 4 9" xfId="15376"/>
    <cellStyle name="Date Feeder Field 6 5 4 9 2" xfId="43703"/>
    <cellStyle name="Date Feeder Field 6 5 5" xfId="15377"/>
    <cellStyle name="Date Feeder Field 6 5 5 10" xfId="15378"/>
    <cellStyle name="Date Feeder Field 6 5 5 10 2" xfId="43705"/>
    <cellStyle name="Date Feeder Field 6 5 5 11" xfId="15379"/>
    <cellStyle name="Date Feeder Field 6 5 5 11 2" xfId="43706"/>
    <cellStyle name="Date Feeder Field 6 5 5 12" xfId="43704"/>
    <cellStyle name="Date Feeder Field 6 5 5 2" xfId="15380"/>
    <cellStyle name="Date Feeder Field 6 5 5 2 2" xfId="43707"/>
    <cellStyle name="Date Feeder Field 6 5 5 3" xfId="15381"/>
    <cellStyle name="Date Feeder Field 6 5 5 3 2" xfId="43708"/>
    <cellStyle name="Date Feeder Field 6 5 5 4" xfId="15382"/>
    <cellStyle name="Date Feeder Field 6 5 5 4 2" xfId="43709"/>
    <cellStyle name="Date Feeder Field 6 5 5 5" xfId="15383"/>
    <cellStyle name="Date Feeder Field 6 5 5 5 2" xfId="43710"/>
    <cellStyle name="Date Feeder Field 6 5 5 6" xfId="15384"/>
    <cellStyle name="Date Feeder Field 6 5 5 6 2" xfId="43711"/>
    <cellStyle name="Date Feeder Field 6 5 5 7" xfId="15385"/>
    <cellStyle name="Date Feeder Field 6 5 5 7 2" xfId="43712"/>
    <cellStyle name="Date Feeder Field 6 5 5 8" xfId="15386"/>
    <cellStyle name="Date Feeder Field 6 5 5 8 2" xfId="43713"/>
    <cellStyle name="Date Feeder Field 6 5 5 9" xfId="15387"/>
    <cellStyle name="Date Feeder Field 6 5 5 9 2" xfId="43714"/>
    <cellStyle name="Date Feeder Field 6 5 6" xfId="15388"/>
    <cellStyle name="Date Feeder Field 6 5 6 2" xfId="43715"/>
    <cellStyle name="Date Feeder Field 6 5 7" xfId="15389"/>
    <cellStyle name="Date Feeder Field 6 5 7 2" xfId="43716"/>
    <cellStyle name="Date Feeder Field 6 5 8" xfId="15390"/>
    <cellStyle name="Date Feeder Field 6 5 8 2" xfId="43717"/>
    <cellStyle name="Date Feeder Field 6 5 9" xfId="15391"/>
    <cellStyle name="Date Feeder Field 6 5 9 2" xfId="43718"/>
    <cellStyle name="Date Feeder Field 6 6" xfId="15392"/>
    <cellStyle name="Date Feeder Field 6 6 10" xfId="15393"/>
    <cellStyle name="Date Feeder Field 6 6 10 2" xfId="43720"/>
    <cellStyle name="Date Feeder Field 6 6 11" xfId="15394"/>
    <cellStyle name="Date Feeder Field 6 6 11 2" xfId="43721"/>
    <cellStyle name="Date Feeder Field 6 6 12" xfId="15395"/>
    <cellStyle name="Date Feeder Field 6 6 12 2" xfId="43722"/>
    <cellStyle name="Date Feeder Field 6 6 13" xfId="43719"/>
    <cellStyle name="Date Feeder Field 6 6 2" xfId="15396"/>
    <cellStyle name="Date Feeder Field 6 6 2 10" xfId="15397"/>
    <cellStyle name="Date Feeder Field 6 6 2 10 2" xfId="43724"/>
    <cellStyle name="Date Feeder Field 6 6 2 11" xfId="15398"/>
    <cellStyle name="Date Feeder Field 6 6 2 11 2" xfId="43725"/>
    <cellStyle name="Date Feeder Field 6 6 2 12" xfId="43723"/>
    <cellStyle name="Date Feeder Field 6 6 2 2" xfId="15399"/>
    <cellStyle name="Date Feeder Field 6 6 2 2 2" xfId="43726"/>
    <cellStyle name="Date Feeder Field 6 6 2 3" xfId="15400"/>
    <cellStyle name="Date Feeder Field 6 6 2 3 2" xfId="43727"/>
    <cellStyle name="Date Feeder Field 6 6 2 4" xfId="15401"/>
    <cellStyle name="Date Feeder Field 6 6 2 4 2" xfId="43728"/>
    <cellStyle name="Date Feeder Field 6 6 2 5" xfId="15402"/>
    <cellStyle name="Date Feeder Field 6 6 2 5 2" xfId="43729"/>
    <cellStyle name="Date Feeder Field 6 6 2 6" xfId="15403"/>
    <cellStyle name="Date Feeder Field 6 6 2 6 2" xfId="43730"/>
    <cellStyle name="Date Feeder Field 6 6 2 7" xfId="15404"/>
    <cellStyle name="Date Feeder Field 6 6 2 7 2" xfId="43731"/>
    <cellStyle name="Date Feeder Field 6 6 2 8" xfId="15405"/>
    <cellStyle name="Date Feeder Field 6 6 2 8 2" xfId="43732"/>
    <cellStyle name="Date Feeder Field 6 6 2 9" xfId="15406"/>
    <cellStyle name="Date Feeder Field 6 6 2 9 2" xfId="43733"/>
    <cellStyle name="Date Feeder Field 6 6 3" xfId="15407"/>
    <cellStyle name="Date Feeder Field 6 6 3 10" xfId="15408"/>
    <cellStyle name="Date Feeder Field 6 6 3 10 2" xfId="43735"/>
    <cellStyle name="Date Feeder Field 6 6 3 11" xfId="15409"/>
    <cellStyle name="Date Feeder Field 6 6 3 11 2" xfId="43736"/>
    <cellStyle name="Date Feeder Field 6 6 3 12" xfId="43734"/>
    <cellStyle name="Date Feeder Field 6 6 3 2" xfId="15410"/>
    <cellStyle name="Date Feeder Field 6 6 3 2 2" xfId="43737"/>
    <cellStyle name="Date Feeder Field 6 6 3 3" xfId="15411"/>
    <cellStyle name="Date Feeder Field 6 6 3 3 2" xfId="43738"/>
    <cellStyle name="Date Feeder Field 6 6 3 4" xfId="15412"/>
    <cellStyle name="Date Feeder Field 6 6 3 4 2" xfId="43739"/>
    <cellStyle name="Date Feeder Field 6 6 3 5" xfId="15413"/>
    <cellStyle name="Date Feeder Field 6 6 3 5 2" xfId="43740"/>
    <cellStyle name="Date Feeder Field 6 6 3 6" xfId="15414"/>
    <cellStyle name="Date Feeder Field 6 6 3 6 2" xfId="43741"/>
    <cellStyle name="Date Feeder Field 6 6 3 7" xfId="15415"/>
    <cellStyle name="Date Feeder Field 6 6 3 7 2" xfId="43742"/>
    <cellStyle name="Date Feeder Field 6 6 3 8" xfId="15416"/>
    <cellStyle name="Date Feeder Field 6 6 3 8 2" xfId="43743"/>
    <cellStyle name="Date Feeder Field 6 6 3 9" xfId="15417"/>
    <cellStyle name="Date Feeder Field 6 6 3 9 2" xfId="43744"/>
    <cellStyle name="Date Feeder Field 6 6 4" xfId="15418"/>
    <cellStyle name="Date Feeder Field 6 6 4 2" xfId="43745"/>
    <cellStyle name="Date Feeder Field 6 6 5" xfId="15419"/>
    <cellStyle name="Date Feeder Field 6 6 5 2" xfId="43746"/>
    <cellStyle name="Date Feeder Field 6 6 6" xfId="15420"/>
    <cellStyle name="Date Feeder Field 6 6 6 2" xfId="43747"/>
    <cellStyle name="Date Feeder Field 6 6 7" xfId="15421"/>
    <cellStyle name="Date Feeder Field 6 6 7 2" xfId="43748"/>
    <cellStyle name="Date Feeder Field 6 6 8" xfId="15422"/>
    <cellStyle name="Date Feeder Field 6 6 8 2" xfId="43749"/>
    <cellStyle name="Date Feeder Field 6 6 9" xfId="15423"/>
    <cellStyle name="Date Feeder Field 6 6 9 2" xfId="43750"/>
    <cellStyle name="Date Feeder Field 6 7" xfId="15424"/>
    <cellStyle name="Date Feeder Field 6 7 10" xfId="15425"/>
    <cellStyle name="Date Feeder Field 6 7 10 2" xfId="43752"/>
    <cellStyle name="Date Feeder Field 6 7 11" xfId="15426"/>
    <cellStyle name="Date Feeder Field 6 7 11 2" xfId="43753"/>
    <cellStyle name="Date Feeder Field 6 7 12" xfId="15427"/>
    <cellStyle name="Date Feeder Field 6 7 12 2" xfId="43754"/>
    <cellStyle name="Date Feeder Field 6 7 13" xfId="43751"/>
    <cellStyle name="Date Feeder Field 6 7 2" xfId="15428"/>
    <cellStyle name="Date Feeder Field 6 7 2 10" xfId="15429"/>
    <cellStyle name="Date Feeder Field 6 7 2 10 2" xfId="43756"/>
    <cellStyle name="Date Feeder Field 6 7 2 11" xfId="15430"/>
    <cellStyle name="Date Feeder Field 6 7 2 11 2" xfId="43757"/>
    <cellStyle name="Date Feeder Field 6 7 2 12" xfId="43755"/>
    <cellStyle name="Date Feeder Field 6 7 2 2" xfId="15431"/>
    <cellStyle name="Date Feeder Field 6 7 2 2 2" xfId="43758"/>
    <cellStyle name="Date Feeder Field 6 7 2 3" xfId="15432"/>
    <cellStyle name="Date Feeder Field 6 7 2 3 2" xfId="43759"/>
    <cellStyle name="Date Feeder Field 6 7 2 4" xfId="15433"/>
    <cellStyle name="Date Feeder Field 6 7 2 4 2" xfId="43760"/>
    <cellStyle name="Date Feeder Field 6 7 2 5" xfId="15434"/>
    <cellStyle name="Date Feeder Field 6 7 2 5 2" xfId="43761"/>
    <cellStyle name="Date Feeder Field 6 7 2 6" xfId="15435"/>
    <cellStyle name="Date Feeder Field 6 7 2 6 2" xfId="43762"/>
    <cellStyle name="Date Feeder Field 6 7 2 7" xfId="15436"/>
    <cellStyle name="Date Feeder Field 6 7 2 7 2" xfId="43763"/>
    <cellStyle name="Date Feeder Field 6 7 2 8" xfId="15437"/>
    <cellStyle name="Date Feeder Field 6 7 2 8 2" xfId="43764"/>
    <cellStyle name="Date Feeder Field 6 7 2 9" xfId="15438"/>
    <cellStyle name="Date Feeder Field 6 7 2 9 2" xfId="43765"/>
    <cellStyle name="Date Feeder Field 6 7 3" xfId="15439"/>
    <cellStyle name="Date Feeder Field 6 7 3 10" xfId="15440"/>
    <cellStyle name="Date Feeder Field 6 7 3 10 2" xfId="43767"/>
    <cellStyle name="Date Feeder Field 6 7 3 11" xfId="15441"/>
    <cellStyle name="Date Feeder Field 6 7 3 11 2" xfId="43768"/>
    <cellStyle name="Date Feeder Field 6 7 3 12" xfId="43766"/>
    <cellStyle name="Date Feeder Field 6 7 3 2" xfId="15442"/>
    <cellStyle name="Date Feeder Field 6 7 3 2 2" xfId="43769"/>
    <cellStyle name="Date Feeder Field 6 7 3 3" xfId="15443"/>
    <cellStyle name="Date Feeder Field 6 7 3 3 2" xfId="43770"/>
    <cellStyle name="Date Feeder Field 6 7 3 4" xfId="15444"/>
    <cellStyle name="Date Feeder Field 6 7 3 4 2" xfId="43771"/>
    <cellStyle name="Date Feeder Field 6 7 3 5" xfId="15445"/>
    <cellStyle name="Date Feeder Field 6 7 3 5 2" xfId="43772"/>
    <cellStyle name="Date Feeder Field 6 7 3 6" xfId="15446"/>
    <cellStyle name="Date Feeder Field 6 7 3 6 2" xfId="43773"/>
    <cellStyle name="Date Feeder Field 6 7 3 7" xfId="15447"/>
    <cellStyle name="Date Feeder Field 6 7 3 7 2" xfId="43774"/>
    <cellStyle name="Date Feeder Field 6 7 3 8" xfId="15448"/>
    <cellStyle name="Date Feeder Field 6 7 3 8 2" xfId="43775"/>
    <cellStyle name="Date Feeder Field 6 7 3 9" xfId="15449"/>
    <cellStyle name="Date Feeder Field 6 7 3 9 2" xfId="43776"/>
    <cellStyle name="Date Feeder Field 6 7 4" xfId="15450"/>
    <cellStyle name="Date Feeder Field 6 7 4 2" xfId="43777"/>
    <cellStyle name="Date Feeder Field 6 7 5" xfId="15451"/>
    <cellStyle name="Date Feeder Field 6 7 5 2" xfId="43778"/>
    <cellStyle name="Date Feeder Field 6 7 6" xfId="15452"/>
    <cellStyle name="Date Feeder Field 6 7 6 2" xfId="43779"/>
    <cellStyle name="Date Feeder Field 6 7 7" xfId="15453"/>
    <cellStyle name="Date Feeder Field 6 7 7 2" xfId="43780"/>
    <cellStyle name="Date Feeder Field 6 7 8" xfId="15454"/>
    <cellStyle name="Date Feeder Field 6 7 8 2" xfId="43781"/>
    <cellStyle name="Date Feeder Field 6 7 9" xfId="15455"/>
    <cellStyle name="Date Feeder Field 6 7 9 2" xfId="43782"/>
    <cellStyle name="Date Feeder Field 6 8" xfId="15456"/>
    <cellStyle name="Date Feeder Field 6 8 10" xfId="15457"/>
    <cellStyle name="Date Feeder Field 6 8 10 2" xfId="43784"/>
    <cellStyle name="Date Feeder Field 6 8 11" xfId="15458"/>
    <cellStyle name="Date Feeder Field 6 8 11 2" xfId="43785"/>
    <cellStyle name="Date Feeder Field 6 8 12" xfId="43783"/>
    <cellStyle name="Date Feeder Field 6 8 2" xfId="15459"/>
    <cellStyle name="Date Feeder Field 6 8 2 2" xfId="43786"/>
    <cellStyle name="Date Feeder Field 6 8 3" xfId="15460"/>
    <cellStyle name="Date Feeder Field 6 8 3 2" xfId="43787"/>
    <cellStyle name="Date Feeder Field 6 8 4" xfId="15461"/>
    <cellStyle name="Date Feeder Field 6 8 4 2" xfId="43788"/>
    <cellStyle name="Date Feeder Field 6 8 5" xfId="15462"/>
    <cellStyle name="Date Feeder Field 6 8 5 2" xfId="43789"/>
    <cellStyle name="Date Feeder Field 6 8 6" xfId="15463"/>
    <cellStyle name="Date Feeder Field 6 8 6 2" xfId="43790"/>
    <cellStyle name="Date Feeder Field 6 8 7" xfId="15464"/>
    <cellStyle name="Date Feeder Field 6 8 7 2" xfId="43791"/>
    <cellStyle name="Date Feeder Field 6 8 8" xfId="15465"/>
    <cellStyle name="Date Feeder Field 6 8 8 2" xfId="43792"/>
    <cellStyle name="Date Feeder Field 6 8 9" xfId="15466"/>
    <cellStyle name="Date Feeder Field 6 8 9 2" xfId="43793"/>
    <cellStyle name="Date Feeder Field 6 9" xfId="15467"/>
    <cellStyle name="Date Feeder Field 6 9 10" xfId="15468"/>
    <cellStyle name="Date Feeder Field 6 9 10 2" xfId="43795"/>
    <cellStyle name="Date Feeder Field 6 9 11" xfId="15469"/>
    <cellStyle name="Date Feeder Field 6 9 11 2" xfId="43796"/>
    <cellStyle name="Date Feeder Field 6 9 12" xfId="43794"/>
    <cellStyle name="Date Feeder Field 6 9 2" xfId="15470"/>
    <cellStyle name="Date Feeder Field 6 9 2 2" xfId="43797"/>
    <cellStyle name="Date Feeder Field 6 9 3" xfId="15471"/>
    <cellStyle name="Date Feeder Field 6 9 3 2" xfId="43798"/>
    <cellStyle name="Date Feeder Field 6 9 4" xfId="15472"/>
    <cellStyle name="Date Feeder Field 6 9 4 2" xfId="43799"/>
    <cellStyle name="Date Feeder Field 6 9 5" xfId="15473"/>
    <cellStyle name="Date Feeder Field 6 9 5 2" xfId="43800"/>
    <cellStyle name="Date Feeder Field 6 9 6" xfId="15474"/>
    <cellStyle name="Date Feeder Field 6 9 6 2" xfId="43801"/>
    <cellStyle name="Date Feeder Field 6 9 7" xfId="15475"/>
    <cellStyle name="Date Feeder Field 6 9 7 2" xfId="43802"/>
    <cellStyle name="Date Feeder Field 6 9 8" xfId="15476"/>
    <cellStyle name="Date Feeder Field 6 9 8 2" xfId="43803"/>
    <cellStyle name="Date Feeder Field 6 9 9" xfId="15477"/>
    <cellStyle name="Date Feeder Field 6 9 9 2" xfId="43804"/>
    <cellStyle name="Date Feeder Field 7" xfId="15478"/>
    <cellStyle name="Date Feeder Field 7 10" xfId="15479"/>
    <cellStyle name="Date Feeder Field 7 10 2" xfId="43806"/>
    <cellStyle name="Date Feeder Field 7 11" xfId="15480"/>
    <cellStyle name="Date Feeder Field 7 11 2" xfId="43807"/>
    <cellStyle name="Date Feeder Field 7 12" xfId="15481"/>
    <cellStyle name="Date Feeder Field 7 12 2" xfId="43808"/>
    <cellStyle name="Date Feeder Field 7 13" xfId="15482"/>
    <cellStyle name="Date Feeder Field 7 13 2" xfId="43809"/>
    <cellStyle name="Date Feeder Field 7 14" xfId="15483"/>
    <cellStyle name="Date Feeder Field 7 14 2" xfId="43810"/>
    <cellStyle name="Date Feeder Field 7 15" xfId="15484"/>
    <cellStyle name="Date Feeder Field 7 15 2" xfId="43811"/>
    <cellStyle name="Date Feeder Field 7 16" xfId="15485"/>
    <cellStyle name="Date Feeder Field 7 16 2" xfId="43812"/>
    <cellStyle name="Date Feeder Field 7 17" xfId="15486"/>
    <cellStyle name="Date Feeder Field 7 17 2" xfId="43813"/>
    <cellStyle name="Date Feeder Field 7 18" xfId="43805"/>
    <cellStyle name="Date Feeder Field 7 2" xfId="15487"/>
    <cellStyle name="Date Feeder Field 7 2 10" xfId="15488"/>
    <cellStyle name="Date Feeder Field 7 2 10 2" xfId="43815"/>
    <cellStyle name="Date Feeder Field 7 2 11" xfId="15489"/>
    <cellStyle name="Date Feeder Field 7 2 11 2" xfId="43816"/>
    <cellStyle name="Date Feeder Field 7 2 12" xfId="15490"/>
    <cellStyle name="Date Feeder Field 7 2 12 2" xfId="43817"/>
    <cellStyle name="Date Feeder Field 7 2 13" xfId="15491"/>
    <cellStyle name="Date Feeder Field 7 2 13 2" xfId="43818"/>
    <cellStyle name="Date Feeder Field 7 2 14" xfId="15492"/>
    <cellStyle name="Date Feeder Field 7 2 14 2" xfId="43819"/>
    <cellStyle name="Date Feeder Field 7 2 15" xfId="43814"/>
    <cellStyle name="Date Feeder Field 7 2 2" xfId="15493"/>
    <cellStyle name="Date Feeder Field 7 2 2 10" xfId="15494"/>
    <cellStyle name="Date Feeder Field 7 2 2 10 2" xfId="43821"/>
    <cellStyle name="Date Feeder Field 7 2 2 11" xfId="15495"/>
    <cellStyle name="Date Feeder Field 7 2 2 11 2" xfId="43822"/>
    <cellStyle name="Date Feeder Field 7 2 2 12" xfId="15496"/>
    <cellStyle name="Date Feeder Field 7 2 2 12 2" xfId="43823"/>
    <cellStyle name="Date Feeder Field 7 2 2 13" xfId="43820"/>
    <cellStyle name="Date Feeder Field 7 2 2 2" xfId="15497"/>
    <cellStyle name="Date Feeder Field 7 2 2 2 10" xfId="15498"/>
    <cellStyle name="Date Feeder Field 7 2 2 2 10 2" xfId="43825"/>
    <cellStyle name="Date Feeder Field 7 2 2 2 11" xfId="15499"/>
    <cellStyle name="Date Feeder Field 7 2 2 2 11 2" xfId="43826"/>
    <cellStyle name="Date Feeder Field 7 2 2 2 12" xfId="43824"/>
    <cellStyle name="Date Feeder Field 7 2 2 2 2" xfId="15500"/>
    <cellStyle name="Date Feeder Field 7 2 2 2 2 2" xfId="43827"/>
    <cellStyle name="Date Feeder Field 7 2 2 2 3" xfId="15501"/>
    <cellStyle name="Date Feeder Field 7 2 2 2 3 2" xfId="43828"/>
    <cellStyle name="Date Feeder Field 7 2 2 2 4" xfId="15502"/>
    <cellStyle name="Date Feeder Field 7 2 2 2 4 2" xfId="43829"/>
    <cellStyle name="Date Feeder Field 7 2 2 2 5" xfId="15503"/>
    <cellStyle name="Date Feeder Field 7 2 2 2 5 2" xfId="43830"/>
    <cellStyle name="Date Feeder Field 7 2 2 2 6" xfId="15504"/>
    <cellStyle name="Date Feeder Field 7 2 2 2 6 2" xfId="43831"/>
    <cellStyle name="Date Feeder Field 7 2 2 2 7" xfId="15505"/>
    <cellStyle name="Date Feeder Field 7 2 2 2 7 2" xfId="43832"/>
    <cellStyle name="Date Feeder Field 7 2 2 2 8" xfId="15506"/>
    <cellStyle name="Date Feeder Field 7 2 2 2 8 2" xfId="43833"/>
    <cellStyle name="Date Feeder Field 7 2 2 2 9" xfId="15507"/>
    <cellStyle name="Date Feeder Field 7 2 2 2 9 2" xfId="43834"/>
    <cellStyle name="Date Feeder Field 7 2 2 3" xfId="15508"/>
    <cellStyle name="Date Feeder Field 7 2 2 3 10" xfId="15509"/>
    <cellStyle name="Date Feeder Field 7 2 2 3 10 2" xfId="43836"/>
    <cellStyle name="Date Feeder Field 7 2 2 3 11" xfId="15510"/>
    <cellStyle name="Date Feeder Field 7 2 2 3 11 2" xfId="43837"/>
    <cellStyle name="Date Feeder Field 7 2 2 3 12" xfId="43835"/>
    <cellStyle name="Date Feeder Field 7 2 2 3 2" xfId="15511"/>
    <cellStyle name="Date Feeder Field 7 2 2 3 2 2" xfId="43838"/>
    <cellStyle name="Date Feeder Field 7 2 2 3 3" xfId="15512"/>
    <cellStyle name="Date Feeder Field 7 2 2 3 3 2" xfId="43839"/>
    <cellStyle name="Date Feeder Field 7 2 2 3 4" xfId="15513"/>
    <cellStyle name="Date Feeder Field 7 2 2 3 4 2" xfId="43840"/>
    <cellStyle name="Date Feeder Field 7 2 2 3 5" xfId="15514"/>
    <cellStyle name="Date Feeder Field 7 2 2 3 5 2" xfId="43841"/>
    <cellStyle name="Date Feeder Field 7 2 2 3 6" xfId="15515"/>
    <cellStyle name="Date Feeder Field 7 2 2 3 6 2" xfId="43842"/>
    <cellStyle name="Date Feeder Field 7 2 2 3 7" xfId="15516"/>
    <cellStyle name="Date Feeder Field 7 2 2 3 7 2" xfId="43843"/>
    <cellStyle name="Date Feeder Field 7 2 2 3 8" xfId="15517"/>
    <cellStyle name="Date Feeder Field 7 2 2 3 8 2" xfId="43844"/>
    <cellStyle name="Date Feeder Field 7 2 2 3 9" xfId="15518"/>
    <cellStyle name="Date Feeder Field 7 2 2 3 9 2" xfId="43845"/>
    <cellStyle name="Date Feeder Field 7 2 2 4" xfId="15519"/>
    <cellStyle name="Date Feeder Field 7 2 2 4 2" xfId="43846"/>
    <cellStyle name="Date Feeder Field 7 2 2 5" xfId="15520"/>
    <cellStyle name="Date Feeder Field 7 2 2 5 2" xfId="43847"/>
    <cellStyle name="Date Feeder Field 7 2 2 6" xfId="15521"/>
    <cellStyle name="Date Feeder Field 7 2 2 6 2" xfId="43848"/>
    <cellStyle name="Date Feeder Field 7 2 2 7" xfId="15522"/>
    <cellStyle name="Date Feeder Field 7 2 2 7 2" xfId="43849"/>
    <cellStyle name="Date Feeder Field 7 2 2 8" xfId="15523"/>
    <cellStyle name="Date Feeder Field 7 2 2 8 2" xfId="43850"/>
    <cellStyle name="Date Feeder Field 7 2 2 9" xfId="15524"/>
    <cellStyle name="Date Feeder Field 7 2 2 9 2" xfId="43851"/>
    <cellStyle name="Date Feeder Field 7 2 3" xfId="15525"/>
    <cellStyle name="Date Feeder Field 7 2 3 10" xfId="15526"/>
    <cellStyle name="Date Feeder Field 7 2 3 10 2" xfId="43853"/>
    <cellStyle name="Date Feeder Field 7 2 3 11" xfId="15527"/>
    <cellStyle name="Date Feeder Field 7 2 3 11 2" xfId="43854"/>
    <cellStyle name="Date Feeder Field 7 2 3 12" xfId="15528"/>
    <cellStyle name="Date Feeder Field 7 2 3 12 2" xfId="43855"/>
    <cellStyle name="Date Feeder Field 7 2 3 13" xfId="43852"/>
    <cellStyle name="Date Feeder Field 7 2 3 2" xfId="15529"/>
    <cellStyle name="Date Feeder Field 7 2 3 2 10" xfId="15530"/>
    <cellStyle name="Date Feeder Field 7 2 3 2 10 2" xfId="43857"/>
    <cellStyle name="Date Feeder Field 7 2 3 2 11" xfId="15531"/>
    <cellStyle name="Date Feeder Field 7 2 3 2 11 2" xfId="43858"/>
    <cellStyle name="Date Feeder Field 7 2 3 2 12" xfId="43856"/>
    <cellStyle name="Date Feeder Field 7 2 3 2 2" xfId="15532"/>
    <cellStyle name="Date Feeder Field 7 2 3 2 2 2" xfId="43859"/>
    <cellStyle name="Date Feeder Field 7 2 3 2 3" xfId="15533"/>
    <cellStyle name="Date Feeder Field 7 2 3 2 3 2" xfId="43860"/>
    <cellStyle name="Date Feeder Field 7 2 3 2 4" xfId="15534"/>
    <cellStyle name="Date Feeder Field 7 2 3 2 4 2" xfId="43861"/>
    <cellStyle name="Date Feeder Field 7 2 3 2 5" xfId="15535"/>
    <cellStyle name="Date Feeder Field 7 2 3 2 5 2" xfId="43862"/>
    <cellStyle name="Date Feeder Field 7 2 3 2 6" xfId="15536"/>
    <cellStyle name="Date Feeder Field 7 2 3 2 6 2" xfId="43863"/>
    <cellStyle name="Date Feeder Field 7 2 3 2 7" xfId="15537"/>
    <cellStyle name="Date Feeder Field 7 2 3 2 7 2" xfId="43864"/>
    <cellStyle name="Date Feeder Field 7 2 3 2 8" xfId="15538"/>
    <cellStyle name="Date Feeder Field 7 2 3 2 8 2" xfId="43865"/>
    <cellStyle name="Date Feeder Field 7 2 3 2 9" xfId="15539"/>
    <cellStyle name="Date Feeder Field 7 2 3 2 9 2" xfId="43866"/>
    <cellStyle name="Date Feeder Field 7 2 3 3" xfId="15540"/>
    <cellStyle name="Date Feeder Field 7 2 3 3 10" xfId="15541"/>
    <cellStyle name="Date Feeder Field 7 2 3 3 10 2" xfId="43868"/>
    <cellStyle name="Date Feeder Field 7 2 3 3 11" xfId="15542"/>
    <cellStyle name="Date Feeder Field 7 2 3 3 11 2" xfId="43869"/>
    <cellStyle name="Date Feeder Field 7 2 3 3 12" xfId="43867"/>
    <cellStyle name="Date Feeder Field 7 2 3 3 2" xfId="15543"/>
    <cellStyle name="Date Feeder Field 7 2 3 3 2 2" xfId="43870"/>
    <cellStyle name="Date Feeder Field 7 2 3 3 3" xfId="15544"/>
    <cellStyle name="Date Feeder Field 7 2 3 3 3 2" xfId="43871"/>
    <cellStyle name="Date Feeder Field 7 2 3 3 4" xfId="15545"/>
    <cellStyle name="Date Feeder Field 7 2 3 3 4 2" xfId="43872"/>
    <cellStyle name="Date Feeder Field 7 2 3 3 5" xfId="15546"/>
    <cellStyle name="Date Feeder Field 7 2 3 3 5 2" xfId="43873"/>
    <cellStyle name="Date Feeder Field 7 2 3 3 6" xfId="15547"/>
    <cellStyle name="Date Feeder Field 7 2 3 3 6 2" xfId="43874"/>
    <cellStyle name="Date Feeder Field 7 2 3 3 7" xfId="15548"/>
    <cellStyle name="Date Feeder Field 7 2 3 3 7 2" xfId="43875"/>
    <cellStyle name="Date Feeder Field 7 2 3 3 8" xfId="15549"/>
    <cellStyle name="Date Feeder Field 7 2 3 3 8 2" xfId="43876"/>
    <cellStyle name="Date Feeder Field 7 2 3 3 9" xfId="15550"/>
    <cellStyle name="Date Feeder Field 7 2 3 3 9 2" xfId="43877"/>
    <cellStyle name="Date Feeder Field 7 2 3 4" xfId="15551"/>
    <cellStyle name="Date Feeder Field 7 2 3 4 2" xfId="43878"/>
    <cellStyle name="Date Feeder Field 7 2 3 5" xfId="15552"/>
    <cellStyle name="Date Feeder Field 7 2 3 5 2" xfId="43879"/>
    <cellStyle name="Date Feeder Field 7 2 3 6" xfId="15553"/>
    <cellStyle name="Date Feeder Field 7 2 3 6 2" xfId="43880"/>
    <cellStyle name="Date Feeder Field 7 2 3 7" xfId="15554"/>
    <cellStyle name="Date Feeder Field 7 2 3 7 2" xfId="43881"/>
    <cellStyle name="Date Feeder Field 7 2 3 8" xfId="15555"/>
    <cellStyle name="Date Feeder Field 7 2 3 8 2" xfId="43882"/>
    <cellStyle name="Date Feeder Field 7 2 3 9" xfId="15556"/>
    <cellStyle name="Date Feeder Field 7 2 3 9 2" xfId="43883"/>
    <cellStyle name="Date Feeder Field 7 2 4" xfId="15557"/>
    <cellStyle name="Date Feeder Field 7 2 4 10" xfId="15558"/>
    <cellStyle name="Date Feeder Field 7 2 4 10 2" xfId="43885"/>
    <cellStyle name="Date Feeder Field 7 2 4 11" xfId="15559"/>
    <cellStyle name="Date Feeder Field 7 2 4 11 2" xfId="43886"/>
    <cellStyle name="Date Feeder Field 7 2 4 12" xfId="43884"/>
    <cellStyle name="Date Feeder Field 7 2 4 2" xfId="15560"/>
    <cellStyle name="Date Feeder Field 7 2 4 2 2" xfId="43887"/>
    <cellStyle name="Date Feeder Field 7 2 4 3" xfId="15561"/>
    <cellStyle name="Date Feeder Field 7 2 4 3 2" xfId="43888"/>
    <cellStyle name="Date Feeder Field 7 2 4 4" xfId="15562"/>
    <cellStyle name="Date Feeder Field 7 2 4 4 2" xfId="43889"/>
    <cellStyle name="Date Feeder Field 7 2 4 5" xfId="15563"/>
    <cellStyle name="Date Feeder Field 7 2 4 5 2" xfId="43890"/>
    <cellStyle name="Date Feeder Field 7 2 4 6" xfId="15564"/>
    <cellStyle name="Date Feeder Field 7 2 4 6 2" xfId="43891"/>
    <cellStyle name="Date Feeder Field 7 2 4 7" xfId="15565"/>
    <cellStyle name="Date Feeder Field 7 2 4 7 2" xfId="43892"/>
    <cellStyle name="Date Feeder Field 7 2 4 8" xfId="15566"/>
    <cellStyle name="Date Feeder Field 7 2 4 8 2" xfId="43893"/>
    <cellStyle name="Date Feeder Field 7 2 4 9" xfId="15567"/>
    <cellStyle name="Date Feeder Field 7 2 4 9 2" xfId="43894"/>
    <cellStyle name="Date Feeder Field 7 2 5" xfId="15568"/>
    <cellStyle name="Date Feeder Field 7 2 5 10" xfId="15569"/>
    <cellStyle name="Date Feeder Field 7 2 5 10 2" xfId="43896"/>
    <cellStyle name="Date Feeder Field 7 2 5 11" xfId="15570"/>
    <cellStyle name="Date Feeder Field 7 2 5 11 2" xfId="43897"/>
    <cellStyle name="Date Feeder Field 7 2 5 12" xfId="43895"/>
    <cellStyle name="Date Feeder Field 7 2 5 2" xfId="15571"/>
    <cellStyle name="Date Feeder Field 7 2 5 2 2" xfId="43898"/>
    <cellStyle name="Date Feeder Field 7 2 5 3" xfId="15572"/>
    <cellStyle name="Date Feeder Field 7 2 5 3 2" xfId="43899"/>
    <cellStyle name="Date Feeder Field 7 2 5 4" xfId="15573"/>
    <cellStyle name="Date Feeder Field 7 2 5 4 2" xfId="43900"/>
    <cellStyle name="Date Feeder Field 7 2 5 5" xfId="15574"/>
    <cellStyle name="Date Feeder Field 7 2 5 5 2" xfId="43901"/>
    <cellStyle name="Date Feeder Field 7 2 5 6" xfId="15575"/>
    <cellStyle name="Date Feeder Field 7 2 5 6 2" xfId="43902"/>
    <cellStyle name="Date Feeder Field 7 2 5 7" xfId="15576"/>
    <cellStyle name="Date Feeder Field 7 2 5 7 2" xfId="43903"/>
    <cellStyle name="Date Feeder Field 7 2 5 8" xfId="15577"/>
    <cellStyle name="Date Feeder Field 7 2 5 8 2" xfId="43904"/>
    <cellStyle name="Date Feeder Field 7 2 5 9" xfId="15578"/>
    <cellStyle name="Date Feeder Field 7 2 5 9 2" xfId="43905"/>
    <cellStyle name="Date Feeder Field 7 2 6" xfId="15579"/>
    <cellStyle name="Date Feeder Field 7 2 6 2" xfId="43906"/>
    <cellStyle name="Date Feeder Field 7 2 7" xfId="15580"/>
    <cellStyle name="Date Feeder Field 7 2 7 2" xfId="43907"/>
    <cellStyle name="Date Feeder Field 7 2 8" xfId="15581"/>
    <cellStyle name="Date Feeder Field 7 2 8 2" xfId="43908"/>
    <cellStyle name="Date Feeder Field 7 2 9" xfId="15582"/>
    <cellStyle name="Date Feeder Field 7 2 9 2" xfId="43909"/>
    <cellStyle name="Date Feeder Field 7 3" xfId="15583"/>
    <cellStyle name="Date Feeder Field 7 3 10" xfId="15584"/>
    <cellStyle name="Date Feeder Field 7 3 10 2" xfId="43911"/>
    <cellStyle name="Date Feeder Field 7 3 11" xfId="15585"/>
    <cellStyle name="Date Feeder Field 7 3 11 2" xfId="43912"/>
    <cellStyle name="Date Feeder Field 7 3 12" xfId="15586"/>
    <cellStyle name="Date Feeder Field 7 3 12 2" xfId="43913"/>
    <cellStyle name="Date Feeder Field 7 3 13" xfId="15587"/>
    <cellStyle name="Date Feeder Field 7 3 13 2" xfId="43914"/>
    <cellStyle name="Date Feeder Field 7 3 14" xfId="15588"/>
    <cellStyle name="Date Feeder Field 7 3 14 2" xfId="43915"/>
    <cellStyle name="Date Feeder Field 7 3 15" xfId="43910"/>
    <cellStyle name="Date Feeder Field 7 3 2" xfId="15589"/>
    <cellStyle name="Date Feeder Field 7 3 2 10" xfId="15590"/>
    <cellStyle name="Date Feeder Field 7 3 2 10 2" xfId="43917"/>
    <cellStyle name="Date Feeder Field 7 3 2 11" xfId="15591"/>
    <cellStyle name="Date Feeder Field 7 3 2 11 2" xfId="43918"/>
    <cellStyle name="Date Feeder Field 7 3 2 12" xfId="15592"/>
    <cellStyle name="Date Feeder Field 7 3 2 12 2" xfId="43919"/>
    <cellStyle name="Date Feeder Field 7 3 2 13" xfId="43916"/>
    <cellStyle name="Date Feeder Field 7 3 2 2" xfId="15593"/>
    <cellStyle name="Date Feeder Field 7 3 2 2 10" xfId="15594"/>
    <cellStyle name="Date Feeder Field 7 3 2 2 10 2" xfId="43921"/>
    <cellStyle name="Date Feeder Field 7 3 2 2 11" xfId="15595"/>
    <cellStyle name="Date Feeder Field 7 3 2 2 11 2" xfId="43922"/>
    <cellStyle name="Date Feeder Field 7 3 2 2 12" xfId="43920"/>
    <cellStyle name="Date Feeder Field 7 3 2 2 2" xfId="15596"/>
    <cellStyle name="Date Feeder Field 7 3 2 2 2 2" xfId="43923"/>
    <cellStyle name="Date Feeder Field 7 3 2 2 3" xfId="15597"/>
    <cellStyle name="Date Feeder Field 7 3 2 2 3 2" xfId="43924"/>
    <cellStyle name="Date Feeder Field 7 3 2 2 4" xfId="15598"/>
    <cellStyle name="Date Feeder Field 7 3 2 2 4 2" xfId="43925"/>
    <cellStyle name="Date Feeder Field 7 3 2 2 5" xfId="15599"/>
    <cellStyle name="Date Feeder Field 7 3 2 2 5 2" xfId="43926"/>
    <cellStyle name="Date Feeder Field 7 3 2 2 6" xfId="15600"/>
    <cellStyle name="Date Feeder Field 7 3 2 2 6 2" xfId="43927"/>
    <cellStyle name="Date Feeder Field 7 3 2 2 7" xfId="15601"/>
    <cellStyle name="Date Feeder Field 7 3 2 2 7 2" xfId="43928"/>
    <cellStyle name="Date Feeder Field 7 3 2 2 8" xfId="15602"/>
    <cellStyle name="Date Feeder Field 7 3 2 2 8 2" xfId="43929"/>
    <cellStyle name="Date Feeder Field 7 3 2 2 9" xfId="15603"/>
    <cellStyle name="Date Feeder Field 7 3 2 2 9 2" xfId="43930"/>
    <cellStyle name="Date Feeder Field 7 3 2 3" xfId="15604"/>
    <cellStyle name="Date Feeder Field 7 3 2 3 10" xfId="15605"/>
    <cellStyle name="Date Feeder Field 7 3 2 3 10 2" xfId="43932"/>
    <cellStyle name="Date Feeder Field 7 3 2 3 11" xfId="15606"/>
    <cellStyle name="Date Feeder Field 7 3 2 3 11 2" xfId="43933"/>
    <cellStyle name="Date Feeder Field 7 3 2 3 12" xfId="43931"/>
    <cellStyle name="Date Feeder Field 7 3 2 3 2" xfId="15607"/>
    <cellStyle name="Date Feeder Field 7 3 2 3 2 2" xfId="43934"/>
    <cellStyle name="Date Feeder Field 7 3 2 3 3" xfId="15608"/>
    <cellStyle name="Date Feeder Field 7 3 2 3 3 2" xfId="43935"/>
    <cellStyle name="Date Feeder Field 7 3 2 3 4" xfId="15609"/>
    <cellStyle name="Date Feeder Field 7 3 2 3 4 2" xfId="43936"/>
    <cellStyle name="Date Feeder Field 7 3 2 3 5" xfId="15610"/>
    <cellStyle name="Date Feeder Field 7 3 2 3 5 2" xfId="43937"/>
    <cellStyle name="Date Feeder Field 7 3 2 3 6" xfId="15611"/>
    <cellStyle name="Date Feeder Field 7 3 2 3 6 2" xfId="43938"/>
    <cellStyle name="Date Feeder Field 7 3 2 3 7" xfId="15612"/>
    <cellStyle name="Date Feeder Field 7 3 2 3 7 2" xfId="43939"/>
    <cellStyle name="Date Feeder Field 7 3 2 3 8" xfId="15613"/>
    <cellStyle name="Date Feeder Field 7 3 2 3 8 2" xfId="43940"/>
    <cellStyle name="Date Feeder Field 7 3 2 3 9" xfId="15614"/>
    <cellStyle name="Date Feeder Field 7 3 2 3 9 2" xfId="43941"/>
    <cellStyle name="Date Feeder Field 7 3 2 4" xfId="15615"/>
    <cellStyle name="Date Feeder Field 7 3 2 4 2" xfId="43942"/>
    <cellStyle name="Date Feeder Field 7 3 2 5" xfId="15616"/>
    <cellStyle name="Date Feeder Field 7 3 2 5 2" xfId="43943"/>
    <cellStyle name="Date Feeder Field 7 3 2 6" xfId="15617"/>
    <cellStyle name="Date Feeder Field 7 3 2 6 2" xfId="43944"/>
    <cellStyle name="Date Feeder Field 7 3 2 7" xfId="15618"/>
    <cellStyle name="Date Feeder Field 7 3 2 7 2" xfId="43945"/>
    <cellStyle name="Date Feeder Field 7 3 2 8" xfId="15619"/>
    <cellStyle name="Date Feeder Field 7 3 2 8 2" xfId="43946"/>
    <cellStyle name="Date Feeder Field 7 3 2 9" xfId="15620"/>
    <cellStyle name="Date Feeder Field 7 3 2 9 2" xfId="43947"/>
    <cellStyle name="Date Feeder Field 7 3 3" xfId="15621"/>
    <cellStyle name="Date Feeder Field 7 3 3 10" xfId="15622"/>
    <cellStyle name="Date Feeder Field 7 3 3 10 2" xfId="43949"/>
    <cellStyle name="Date Feeder Field 7 3 3 11" xfId="15623"/>
    <cellStyle name="Date Feeder Field 7 3 3 11 2" xfId="43950"/>
    <cellStyle name="Date Feeder Field 7 3 3 12" xfId="15624"/>
    <cellStyle name="Date Feeder Field 7 3 3 12 2" xfId="43951"/>
    <cellStyle name="Date Feeder Field 7 3 3 13" xfId="43948"/>
    <cellStyle name="Date Feeder Field 7 3 3 2" xfId="15625"/>
    <cellStyle name="Date Feeder Field 7 3 3 2 10" xfId="15626"/>
    <cellStyle name="Date Feeder Field 7 3 3 2 10 2" xfId="43953"/>
    <cellStyle name="Date Feeder Field 7 3 3 2 11" xfId="15627"/>
    <cellStyle name="Date Feeder Field 7 3 3 2 11 2" xfId="43954"/>
    <cellStyle name="Date Feeder Field 7 3 3 2 12" xfId="43952"/>
    <cellStyle name="Date Feeder Field 7 3 3 2 2" xfId="15628"/>
    <cellStyle name="Date Feeder Field 7 3 3 2 2 2" xfId="43955"/>
    <cellStyle name="Date Feeder Field 7 3 3 2 3" xfId="15629"/>
    <cellStyle name="Date Feeder Field 7 3 3 2 3 2" xfId="43956"/>
    <cellStyle name="Date Feeder Field 7 3 3 2 4" xfId="15630"/>
    <cellStyle name="Date Feeder Field 7 3 3 2 4 2" xfId="43957"/>
    <cellStyle name="Date Feeder Field 7 3 3 2 5" xfId="15631"/>
    <cellStyle name="Date Feeder Field 7 3 3 2 5 2" xfId="43958"/>
    <cellStyle name="Date Feeder Field 7 3 3 2 6" xfId="15632"/>
    <cellStyle name="Date Feeder Field 7 3 3 2 6 2" xfId="43959"/>
    <cellStyle name="Date Feeder Field 7 3 3 2 7" xfId="15633"/>
    <cellStyle name="Date Feeder Field 7 3 3 2 7 2" xfId="43960"/>
    <cellStyle name="Date Feeder Field 7 3 3 2 8" xfId="15634"/>
    <cellStyle name="Date Feeder Field 7 3 3 2 8 2" xfId="43961"/>
    <cellStyle name="Date Feeder Field 7 3 3 2 9" xfId="15635"/>
    <cellStyle name="Date Feeder Field 7 3 3 2 9 2" xfId="43962"/>
    <cellStyle name="Date Feeder Field 7 3 3 3" xfId="15636"/>
    <cellStyle name="Date Feeder Field 7 3 3 3 10" xfId="15637"/>
    <cellStyle name="Date Feeder Field 7 3 3 3 10 2" xfId="43964"/>
    <cellStyle name="Date Feeder Field 7 3 3 3 11" xfId="15638"/>
    <cellStyle name="Date Feeder Field 7 3 3 3 11 2" xfId="43965"/>
    <cellStyle name="Date Feeder Field 7 3 3 3 12" xfId="43963"/>
    <cellStyle name="Date Feeder Field 7 3 3 3 2" xfId="15639"/>
    <cellStyle name="Date Feeder Field 7 3 3 3 2 2" xfId="43966"/>
    <cellStyle name="Date Feeder Field 7 3 3 3 3" xfId="15640"/>
    <cellStyle name="Date Feeder Field 7 3 3 3 3 2" xfId="43967"/>
    <cellStyle name="Date Feeder Field 7 3 3 3 4" xfId="15641"/>
    <cellStyle name="Date Feeder Field 7 3 3 3 4 2" xfId="43968"/>
    <cellStyle name="Date Feeder Field 7 3 3 3 5" xfId="15642"/>
    <cellStyle name="Date Feeder Field 7 3 3 3 5 2" xfId="43969"/>
    <cellStyle name="Date Feeder Field 7 3 3 3 6" xfId="15643"/>
    <cellStyle name="Date Feeder Field 7 3 3 3 6 2" xfId="43970"/>
    <cellStyle name="Date Feeder Field 7 3 3 3 7" xfId="15644"/>
    <cellStyle name="Date Feeder Field 7 3 3 3 7 2" xfId="43971"/>
    <cellStyle name="Date Feeder Field 7 3 3 3 8" xfId="15645"/>
    <cellStyle name="Date Feeder Field 7 3 3 3 8 2" xfId="43972"/>
    <cellStyle name="Date Feeder Field 7 3 3 3 9" xfId="15646"/>
    <cellStyle name="Date Feeder Field 7 3 3 3 9 2" xfId="43973"/>
    <cellStyle name="Date Feeder Field 7 3 3 4" xfId="15647"/>
    <cellStyle name="Date Feeder Field 7 3 3 4 2" xfId="43974"/>
    <cellStyle name="Date Feeder Field 7 3 3 5" xfId="15648"/>
    <cellStyle name="Date Feeder Field 7 3 3 5 2" xfId="43975"/>
    <cellStyle name="Date Feeder Field 7 3 3 6" xfId="15649"/>
    <cellStyle name="Date Feeder Field 7 3 3 6 2" xfId="43976"/>
    <cellStyle name="Date Feeder Field 7 3 3 7" xfId="15650"/>
    <cellStyle name="Date Feeder Field 7 3 3 7 2" xfId="43977"/>
    <cellStyle name="Date Feeder Field 7 3 3 8" xfId="15651"/>
    <cellStyle name="Date Feeder Field 7 3 3 8 2" xfId="43978"/>
    <cellStyle name="Date Feeder Field 7 3 3 9" xfId="15652"/>
    <cellStyle name="Date Feeder Field 7 3 3 9 2" xfId="43979"/>
    <cellStyle name="Date Feeder Field 7 3 4" xfId="15653"/>
    <cellStyle name="Date Feeder Field 7 3 4 10" xfId="15654"/>
    <cellStyle name="Date Feeder Field 7 3 4 10 2" xfId="43981"/>
    <cellStyle name="Date Feeder Field 7 3 4 11" xfId="15655"/>
    <cellStyle name="Date Feeder Field 7 3 4 11 2" xfId="43982"/>
    <cellStyle name="Date Feeder Field 7 3 4 12" xfId="43980"/>
    <cellStyle name="Date Feeder Field 7 3 4 2" xfId="15656"/>
    <cellStyle name="Date Feeder Field 7 3 4 2 2" xfId="43983"/>
    <cellStyle name="Date Feeder Field 7 3 4 3" xfId="15657"/>
    <cellStyle name="Date Feeder Field 7 3 4 3 2" xfId="43984"/>
    <cellStyle name="Date Feeder Field 7 3 4 4" xfId="15658"/>
    <cellStyle name="Date Feeder Field 7 3 4 4 2" xfId="43985"/>
    <cellStyle name="Date Feeder Field 7 3 4 5" xfId="15659"/>
    <cellStyle name="Date Feeder Field 7 3 4 5 2" xfId="43986"/>
    <cellStyle name="Date Feeder Field 7 3 4 6" xfId="15660"/>
    <cellStyle name="Date Feeder Field 7 3 4 6 2" xfId="43987"/>
    <cellStyle name="Date Feeder Field 7 3 4 7" xfId="15661"/>
    <cellStyle name="Date Feeder Field 7 3 4 7 2" xfId="43988"/>
    <cellStyle name="Date Feeder Field 7 3 4 8" xfId="15662"/>
    <cellStyle name="Date Feeder Field 7 3 4 8 2" xfId="43989"/>
    <cellStyle name="Date Feeder Field 7 3 4 9" xfId="15663"/>
    <cellStyle name="Date Feeder Field 7 3 4 9 2" xfId="43990"/>
    <cellStyle name="Date Feeder Field 7 3 5" xfId="15664"/>
    <cellStyle name="Date Feeder Field 7 3 5 10" xfId="15665"/>
    <cellStyle name="Date Feeder Field 7 3 5 10 2" xfId="43992"/>
    <cellStyle name="Date Feeder Field 7 3 5 11" xfId="15666"/>
    <cellStyle name="Date Feeder Field 7 3 5 11 2" xfId="43993"/>
    <cellStyle name="Date Feeder Field 7 3 5 12" xfId="43991"/>
    <cellStyle name="Date Feeder Field 7 3 5 2" xfId="15667"/>
    <cellStyle name="Date Feeder Field 7 3 5 2 2" xfId="43994"/>
    <cellStyle name="Date Feeder Field 7 3 5 3" xfId="15668"/>
    <cellStyle name="Date Feeder Field 7 3 5 3 2" xfId="43995"/>
    <cellStyle name="Date Feeder Field 7 3 5 4" xfId="15669"/>
    <cellStyle name="Date Feeder Field 7 3 5 4 2" xfId="43996"/>
    <cellStyle name="Date Feeder Field 7 3 5 5" xfId="15670"/>
    <cellStyle name="Date Feeder Field 7 3 5 5 2" xfId="43997"/>
    <cellStyle name="Date Feeder Field 7 3 5 6" xfId="15671"/>
    <cellStyle name="Date Feeder Field 7 3 5 6 2" xfId="43998"/>
    <cellStyle name="Date Feeder Field 7 3 5 7" xfId="15672"/>
    <cellStyle name="Date Feeder Field 7 3 5 7 2" xfId="43999"/>
    <cellStyle name="Date Feeder Field 7 3 5 8" xfId="15673"/>
    <cellStyle name="Date Feeder Field 7 3 5 8 2" xfId="44000"/>
    <cellStyle name="Date Feeder Field 7 3 5 9" xfId="15674"/>
    <cellStyle name="Date Feeder Field 7 3 5 9 2" xfId="44001"/>
    <cellStyle name="Date Feeder Field 7 3 6" xfId="15675"/>
    <cellStyle name="Date Feeder Field 7 3 6 2" xfId="44002"/>
    <cellStyle name="Date Feeder Field 7 3 7" xfId="15676"/>
    <cellStyle name="Date Feeder Field 7 3 7 2" xfId="44003"/>
    <cellStyle name="Date Feeder Field 7 3 8" xfId="15677"/>
    <cellStyle name="Date Feeder Field 7 3 8 2" xfId="44004"/>
    <cellStyle name="Date Feeder Field 7 3 9" xfId="15678"/>
    <cellStyle name="Date Feeder Field 7 3 9 2" xfId="44005"/>
    <cellStyle name="Date Feeder Field 7 4" xfId="15679"/>
    <cellStyle name="Date Feeder Field 7 4 10" xfId="15680"/>
    <cellStyle name="Date Feeder Field 7 4 10 2" xfId="44007"/>
    <cellStyle name="Date Feeder Field 7 4 11" xfId="15681"/>
    <cellStyle name="Date Feeder Field 7 4 11 2" xfId="44008"/>
    <cellStyle name="Date Feeder Field 7 4 12" xfId="15682"/>
    <cellStyle name="Date Feeder Field 7 4 12 2" xfId="44009"/>
    <cellStyle name="Date Feeder Field 7 4 13" xfId="15683"/>
    <cellStyle name="Date Feeder Field 7 4 13 2" xfId="44010"/>
    <cellStyle name="Date Feeder Field 7 4 14" xfId="15684"/>
    <cellStyle name="Date Feeder Field 7 4 14 2" xfId="44011"/>
    <cellStyle name="Date Feeder Field 7 4 15" xfId="44006"/>
    <cellStyle name="Date Feeder Field 7 4 2" xfId="15685"/>
    <cellStyle name="Date Feeder Field 7 4 2 10" xfId="15686"/>
    <cellStyle name="Date Feeder Field 7 4 2 10 2" xfId="44013"/>
    <cellStyle name="Date Feeder Field 7 4 2 11" xfId="15687"/>
    <cellStyle name="Date Feeder Field 7 4 2 11 2" xfId="44014"/>
    <cellStyle name="Date Feeder Field 7 4 2 12" xfId="15688"/>
    <cellStyle name="Date Feeder Field 7 4 2 12 2" xfId="44015"/>
    <cellStyle name="Date Feeder Field 7 4 2 13" xfId="44012"/>
    <cellStyle name="Date Feeder Field 7 4 2 2" xfId="15689"/>
    <cellStyle name="Date Feeder Field 7 4 2 2 10" xfId="15690"/>
    <cellStyle name="Date Feeder Field 7 4 2 2 10 2" xfId="44017"/>
    <cellStyle name="Date Feeder Field 7 4 2 2 11" xfId="15691"/>
    <cellStyle name="Date Feeder Field 7 4 2 2 11 2" xfId="44018"/>
    <cellStyle name="Date Feeder Field 7 4 2 2 12" xfId="44016"/>
    <cellStyle name="Date Feeder Field 7 4 2 2 2" xfId="15692"/>
    <cellStyle name="Date Feeder Field 7 4 2 2 2 2" xfId="44019"/>
    <cellStyle name="Date Feeder Field 7 4 2 2 3" xfId="15693"/>
    <cellStyle name="Date Feeder Field 7 4 2 2 3 2" xfId="44020"/>
    <cellStyle name="Date Feeder Field 7 4 2 2 4" xfId="15694"/>
    <cellStyle name="Date Feeder Field 7 4 2 2 4 2" xfId="44021"/>
    <cellStyle name="Date Feeder Field 7 4 2 2 5" xfId="15695"/>
    <cellStyle name="Date Feeder Field 7 4 2 2 5 2" xfId="44022"/>
    <cellStyle name="Date Feeder Field 7 4 2 2 6" xfId="15696"/>
    <cellStyle name="Date Feeder Field 7 4 2 2 6 2" xfId="44023"/>
    <cellStyle name="Date Feeder Field 7 4 2 2 7" xfId="15697"/>
    <cellStyle name="Date Feeder Field 7 4 2 2 7 2" xfId="44024"/>
    <cellStyle name="Date Feeder Field 7 4 2 2 8" xfId="15698"/>
    <cellStyle name="Date Feeder Field 7 4 2 2 8 2" xfId="44025"/>
    <cellStyle name="Date Feeder Field 7 4 2 2 9" xfId="15699"/>
    <cellStyle name="Date Feeder Field 7 4 2 2 9 2" xfId="44026"/>
    <cellStyle name="Date Feeder Field 7 4 2 3" xfId="15700"/>
    <cellStyle name="Date Feeder Field 7 4 2 3 10" xfId="15701"/>
    <cellStyle name="Date Feeder Field 7 4 2 3 10 2" xfId="44028"/>
    <cellStyle name="Date Feeder Field 7 4 2 3 11" xfId="15702"/>
    <cellStyle name="Date Feeder Field 7 4 2 3 11 2" xfId="44029"/>
    <cellStyle name="Date Feeder Field 7 4 2 3 12" xfId="44027"/>
    <cellStyle name="Date Feeder Field 7 4 2 3 2" xfId="15703"/>
    <cellStyle name="Date Feeder Field 7 4 2 3 2 2" xfId="44030"/>
    <cellStyle name="Date Feeder Field 7 4 2 3 3" xfId="15704"/>
    <cellStyle name="Date Feeder Field 7 4 2 3 3 2" xfId="44031"/>
    <cellStyle name="Date Feeder Field 7 4 2 3 4" xfId="15705"/>
    <cellStyle name="Date Feeder Field 7 4 2 3 4 2" xfId="44032"/>
    <cellStyle name="Date Feeder Field 7 4 2 3 5" xfId="15706"/>
    <cellStyle name="Date Feeder Field 7 4 2 3 5 2" xfId="44033"/>
    <cellStyle name="Date Feeder Field 7 4 2 3 6" xfId="15707"/>
    <cellStyle name="Date Feeder Field 7 4 2 3 6 2" xfId="44034"/>
    <cellStyle name="Date Feeder Field 7 4 2 3 7" xfId="15708"/>
    <cellStyle name="Date Feeder Field 7 4 2 3 7 2" xfId="44035"/>
    <cellStyle name="Date Feeder Field 7 4 2 3 8" xfId="15709"/>
    <cellStyle name="Date Feeder Field 7 4 2 3 8 2" xfId="44036"/>
    <cellStyle name="Date Feeder Field 7 4 2 3 9" xfId="15710"/>
    <cellStyle name="Date Feeder Field 7 4 2 3 9 2" xfId="44037"/>
    <cellStyle name="Date Feeder Field 7 4 2 4" xfId="15711"/>
    <cellStyle name="Date Feeder Field 7 4 2 4 2" xfId="44038"/>
    <cellStyle name="Date Feeder Field 7 4 2 5" xfId="15712"/>
    <cellStyle name="Date Feeder Field 7 4 2 5 2" xfId="44039"/>
    <cellStyle name="Date Feeder Field 7 4 2 6" xfId="15713"/>
    <cellStyle name="Date Feeder Field 7 4 2 6 2" xfId="44040"/>
    <cellStyle name="Date Feeder Field 7 4 2 7" xfId="15714"/>
    <cellStyle name="Date Feeder Field 7 4 2 7 2" xfId="44041"/>
    <cellStyle name="Date Feeder Field 7 4 2 8" xfId="15715"/>
    <cellStyle name="Date Feeder Field 7 4 2 8 2" xfId="44042"/>
    <cellStyle name="Date Feeder Field 7 4 2 9" xfId="15716"/>
    <cellStyle name="Date Feeder Field 7 4 2 9 2" xfId="44043"/>
    <cellStyle name="Date Feeder Field 7 4 3" xfId="15717"/>
    <cellStyle name="Date Feeder Field 7 4 3 10" xfId="15718"/>
    <cellStyle name="Date Feeder Field 7 4 3 10 2" xfId="44045"/>
    <cellStyle name="Date Feeder Field 7 4 3 11" xfId="15719"/>
    <cellStyle name="Date Feeder Field 7 4 3 11 2" xfId="44046"/>
    <cellStyle name="Date Feeder Field 7 4 3 12" xfId="15720"/>
    <cellStyle name="Date Feeder Field 7 4 3 12 2" xfId="44047"/>
    <cellStyle name="Date Feeder Field 7 4 3 13" xfId="44044"/>
    <cellStyle name="Date Feeder Field 7 4 3 2" xfId="15721"/>
    <cellStyle name="Date Feeder Field 7 4 3 2 10" xfId="15722"/>
    <cellStyle name="Date Feeder Field 7 4 3 2 10 2" xfId="44049"/>
    <cellStyle name="Date Feeder Field 7 4 3 2 11" xfId="15723"/>
    <cellStyle name="Date Feeder Field 7 4 3 2 11 2" xfId="44050"/>
    <cellStyle name="Date Feeder Field 7 4 3 2 12" xfId="44048"/>
    <cellStyle name="Date Feeder Field 7 4 3 2 2" xfId="15724"/>
    <cellStyle name="Date Feeder Field 7 4 3 2 2 2" xfId="44051"/>
    <cellStyle name="Date Feeder Field 7 4 3 2 3" xfId="15725"/>
    <cellStyle name="Date Feeder Field 7 4 3 2 3 2" xfId="44052"/>
    <cellStyle name="Date Feeder Field 7 4 3 2 4" xfId="15726"/>
    <cellStyle name="Date Feeder Field 7 4 3 2 4 2" xfId="44053"/>
    <cellStyle name="Date Feeder Field 7 4 3 2 5" xfId="15727"/>
    <cellStyle name="Date Feeder Field 7 4 3 2 5 2" xfId="44054"/>
    <cellStyle name="Date Feeder Field 7 4 3 2 6" xfId="15728"/>
    <cellStyle name="Date Feeder Field 7 4 3 2 6 2" xfId="44055"/>
    <cellStyle name="Date Feeder Field 7 4 3 2 7" xfId="15729"/>
    <cellStyle name="Date Feeder Field 7 4 3 2 7 2" xfId="44056"/>
    <cellStyle name="Date Feeder Field 7 4 3 2 8" xfId="15730"/>
    <cellStyle name="Date Feeder Field 7 4 3 2 8 2" xfId="44057"/>
    <cellStyle name="Date Feeder Field 7 4 3 2 9" xfId="15731"/>
    <cellStyle name="Date Feeder Field 7 4 3 2 9 2" xfId="44058"/>
    <cellStyle name="Date Feeder Field 7 4 3 3" xfId="15732"/>
    <cellStyle name="Date Feeder Field 7 4 3 3 10" xfId="15733"/>
    <cellStyle name="Date Feeder Field 7 4 3 3 10 2" xfId="44060"/>
    <cellStyle name="Date Feeder Field 7 4 3 3 11" xfId="15734"/>
    <cellStyle name="Date Feeder Field 7 4 3 3 11 2" xfId="44061"/>
    <cellStyle name="Date Feeder Field 7 4 3 3 12" xfId="44059"/>
    <cellStyle name="Date Feeder Field 7 4 3 3 2" xfId="15735"/>
    <cellStyle name="Date Feeder Field 7 4 3 3 2 2" xfId="44062"/>
    <cellStyle name="Date Feeder Field 7 4 3 3 3" xfId="15736"/>
    <cellStyle name="Date Feeder Field 7 4 3 3 3 2" xfId="44063"/>
    <cellStyle name="Date Feeder Field 7 4 3 3 4" xfId="15737"/>
    <cellStyle name="Date Feeder Field 7 4 3 3 4 2" xfId="44064"/>
    <cellStyle name="Date Feeder Field 7 4 3 3 5" xfId="15738"/>
    <cellStyle name="Date Feeder Field 7 4 3 3 5 2" xfId="44065"/>
    <cellStyle name="Date Feeder Field 7 4 3 3 6" xfId="15739"/>
    <cellStyle name="Date Feeder Field 7 4 3 3 6 2" xfId="44066"/>
    <cellStyle name="Date Feeder Field 7 4 3 3 7" xfId="15740"/>
    <cellStyle name="Date Feeder Field 7 4 3 3 7 2" xfId="44067"/>
    <cellStyle name="Date Feeder Field 7 4 3 3 8" xfId="15741"/>
    <cellStyle name="Date Feeder Field 7 4 3 3 8 2" xfId="44068"/>
    <cellStyle name="Date Feeder Field 7 4 3 3 9" xfId="15742"/>
    <cellStyle name="Date Feeder Field 7 4 3 3 9 2" xfId="44069"/>
    <cellStyle name="Date Feeder Field 7 4 3 4" xfId="15743"/>
    <cellStyle name="Date Feeder Field 7 4 3 4 2" xfId="44070"/>
    <cellStyle name="Date Feeder Field 7 4 3 5" xfId="15744"/>
    <cellStyle name="Date Feeder Field 7 4 3 5 2" xfId="44071"/>
    <cellStyle name="Date Feeder Field 7 4 3 6" xfId="15745"/>
    <cellStyle name="Date Feeder Field 7 4 3 6 2" xfId="44072"/>
    <cellStyle name="Date Feeder Field 7 4 3 7" xfId="15746"/>
    <cellStyle name="Date Feeder Field 7 4 3 7 2" xfId="44073"/>
    <cellStyle name="Date Feeder Field 7 4 3 8" xfId="15747"/>
    <cellStyle name="Date Feeder Field 7 4 3 8 2" xfId="44074"/>
    <cellStyle name="Date Feeder Field 7 4 3 9" xfId="15748"/>
    <cellStyle name="Date Feeder Field 7 4 3 9 2" xfId="44075"/>
    <cellStyle name="Date Feeder Field 7 4 4" xfId="15749"/>
    <cellStyle name="Date Feeder Field 7 4 4 10" xfId="15750"/>
    <cellStyle name="Date Feeder Field 7 4 4 10 2" xfId="44077"/>
    <cellStyle name="Date Feeder Field 7 4 4 11" xfId="15751"/>
    <cellStyle name="Date Feeder Field 7 4 4 11 2" xfId="44078"/>
    <cellStyle name="Date Feeder Field 7 4 4 12" xfId="44076"/>
    <cellStyle name="Date Feeder Field 7 4 4 2" xfId="15752"/>
    <cellStyle name="Date Feeder Field 7 4 4 2 2" xfId="44079"/>
    <cellStyle name="Date Feeder Field 7 4 4 3" xfId="15753"/>
    <cellStyle name="Date Feeder Field 7 4 4 3 2" xfId="44080"/>
    <cellStyle name="Date Feeder Field 7 4 4 4" xfId="15754"/>
    <cellStyle name="Date Feeder Field 7 4 4 4 2" xfId="44081"/>
    <cellStyle name="Date Feeder Field 7 4 4 5" xfId="15755"/>
    <cellStyle name="Date Feeder Field 7 4 4 5 2" xfId="44082"/>
    <cellStyle name="Date Feeder Field 7 4 4 6" xfId="15756"/>
    <cellStyle name="Date Feeder Field 7 4 4 6 2" xfId="44083"/>
    <cellStyle name="Date Feeder Field 7 4 4 7" xfId="15757"/>
    <cellStyle name="Date Feeder Field 7 4 4 7 2" xfId="44084"/>
    <cellStyle name="Date Feeder Field 7 4 4 8" xfId="15758"/>
    <cellStyle name="Date Feeder Field 7 4 4 8 2" xfId="44085"/>
    <cellStyle name="Date Feeder Field 7 4 4 9" xfId="15759"/>
    <cellStyle name="Date Feeder Field 7 4 4 9 2" xfId="44086"/>
    <cellStyle name="Date Feeder Field 7 4 5" xfId="15760"/>
    <cellStyle name="Date Feeder Field 7 4 5 10" xfId="15761"/>
    <cellStyle name="Date Feeder Field 7 4 5 10 2" xfId="44088"/>
    <cellStyle name="Date Feeder Field 7 4 5 11" xfId="15762"/>
    <cellStyle name="Date Feeder Field 7 4 5 11 2" xfId="44089"/>
    <cellStyle name="Date Feeder Field 7 4 5 12" xfId="44087"/>
    <cellStyle name="Date Feeder Field 7 4 5 2" xfId="15763"/>
    <cellStyle name="Date Feeder Field 7 4 5 2 2" xfId="44090"/>
    <cellStyle name="Date Feeder Field 7 4 5 3" xfId="15764"/>
    <cellStyle name="Date Feeder Field 7 4 5 3 2" xfId="44091"/>
    <cellStyle name="Date Feeder Field 7 4 5 4" xfId="15765"/>
    <cellStyle name="Date Feeder Field 7 4 5 4 2" xfId="44092"/>
    <cellStyle name="Date Feeder Field 7 4 5 5" xfId="15766"/>
    <cellStyle name="Date Feeder Field 7 4 5 5 2" xfId="44093"/>
    <cellStyle name="Date Feeder Field 7 4 5 6" xfId="15767"/>
    <cellStyle name="Date Feeder Field 7 4 5 6 2" xfId="44094"/>
    <cellStyle name="Date Feeder Field 7 4 5 7" xfId="15768"/>
    <cellStyle name="Date Feeder Field 7 4 5 7 2" xfId="44095"/>
    <cellStyle name="Date Feeder Field 7 4 5 8" xfId="15769"/>
    <cellStyle name="Date Feeder Field 7 4 5 8 2" xfId="44096"/>
    <cellStyle name="Date Feeder Field 7 4 5 9" xfId="15770"/>
    <cellStyle name="Date Feeder Field 7 4 5 9 2" xfId="44097"/>
    <cellStyle name="Date Feeder Field 7 4 6" xfId="15771"/>
    <cellStyle name="Date Feeder Field 7 4 6 2" xfId="44098"/>
    <cellStyle name="Date Feeder Field 7 4 7" xfId="15772"/>
    <cellStyle name="Date Feeder Field 7 4 7 2" xfId="44099"/>
    <cellStyle name="Date Feeder Field 7 4 8" xfId="15773"/>
    <cellStyle name="Date Feeder Field 7 4 8 2" xfId="44100"/>
    <cellStyle name="Date Feeder Field 7 4 9" xfId="15774"/>
    <cellStyle name="Date Feeder Field 7 4 9 2" xfId="44101"/>
    <cellStyle name="Date Feeder Field 7 5" xfId="15775"/>
    <cellStyle name="Date Feeder Field 7 5 10" xfId="15776"/>
    <cellStyle name="Date Feeder Field 7 5 10 2" xfId="44103"/>
    <cellStyle name="Date Feeder Field 7 5 11" xfId="15777"/>
    <cellStyle name="Date Feeder Field 7 5 11 2" xfId="44104"/>
    <cellStyle name="Date Feeder Field 7 5 12" xfId="15778"/>
    <cellStyle name="Date Feeder Field 7 5 12 2" xfId="44105"/>
    <cellStyle name="Date Feeder Field 7 5 13" xfId="15779"/>
    <cellStyle name="Date Feeder Field 7 5 13 2" xfId="44106"/>
    <cellStyle name="Date Feeder Field 7 5 14" xfId="15780"/>
    <cellStyle name="Date Feeder Field 7 5 14 2" xfId="44107"/>
    <cellStyle name="Date Feeder Field 7 5 15" xfId="44102"/>
    <cellStyle name="Date Feeder Field 7 5 2" xfId="15781"/>
    <cellStyle name="Date Feeder Field 7 5 2 10" xfId="15782"/>
    <cellStyle name="Date Feeder Field 7 5 2 10 2" xfId="44109"/>
    <cellStyle name="Date Feeder Field 7 5 2 11" xfId="15783"/>
    <cellStyle name="Date Feeder Field 7 5 2 11 2" xfId="44110"/>
    <cellStyle name="Date Feeder Field 7 5 2 12" xfId="15784"/>
    <cellStyle name="Date Feeder Field 7 5 2 12 2" xfId="44111"/>
    <cellStyle name="Date Feeder Field 7 5 2 13" xfId="44108"/>
    <cellStyle name="Date Feeder Field 7 5 2 2" xfId="15785"/>
    <cellStyle name="Date Feeder Field 7 5 2 2 10" xfId="15786"/>
    <cellStyle name="Date Feeder Field 7 5 2 2 10 2" xfId="44113"/>
    <cellStyle name="Date Feeder Field 7 5 2 2 11" xfId="15787"/>
    <cellStyle name="Date Feeder Field 7 5 2 2 11 2" xfId="44114"/>
    <cellStyle name="Date Feeder Field 7 5 2 2 12" xfId="44112"/>
    <cellStyle name="Date Feeder Field 7 5 2 2 2" xfId="15788"/>
    <cellStyle name="Date Feeder Field 7 5 2 2 2 2" xfId="44115"/>
    <cellStyle name="Date Feeder Field 7 5 2 2 3" xfId="15789"/>
    <cellStyle name="Date Feeder Field 7 5 2 2 3 2" xfId="44116"/>
    <cellStyle name="Date Feeder Field 7 5 2 2 4" xfId="15790"/>
    <cellStyle name="Date Feeder Field 7 5 2 2 4 2" xfId="44117"/>
    <cellStyle name="Date Feeder Field 7 5 2 2 5" xfId="15791"/>
    <cellStyle name="Date Feeder Field 7 5 2 2 5 2" xfId="44118"/>
    <cellStyle name="Date Feeder Field 7 5 2 2 6" xfId="15792"/>
    <cellStyle name="Date Feeder Field 7 5 2 2 6 2" xfId="44119"/>
    <cellStyle name="Date Feeder Field 7 5 2 2 7" xfId="15793"/>
    <cellStyle name="Date Feeder Field 7 5 2 2 7 2" xfId="44120"/>
    <cellStyle name="Date Feeder Field 7 5 2 2 8" xfId="15794"/>
    <cellStyle name="Date Feeder Field 7 5 2 2 8 2" xfId="44121"/>
    <cellStyle name="Date Feeder Field 7 5 2 2 9" xfId="15795"/>
    <cellStyle name="Date Feeder Field 7 5 2 2 9 2" xfId="44122"/>
    <cellStyle name="Date Feeder Field 7 5 2 3" xfId="15796"/>
    <cellStyle name="Date Feeder Field 7 5 2 3 10" xfId="15797"/>
    <cellStyle name="Date Feeder Field 7 5 2 3 10 2" xfId="44124"/>
    <cellStyle name="Date Feeder Field 7 5 2 3 11" xfId="15798"/>
    <cellStyle name="Date Feeder Field 7 5 2 3 11 2" xfId="44125"/>
    <cellStyle name="Date Feeder Field 7 5 2 3 12" xfId="44123"/>
    <cellStyle name="Date Feeder Field 7 5 2 3 2" xfId="15799"/>
    <cellStyle name="Date Feeder Field 7 5 2 3 2 2" xfId="44126"/>
    <cellStyle name="Date Feeder Field 7 5 2 3 3" xfId="15800"/>
    <cellStyle name="Date Feeder Field 7 5 2 3 3 2" xfId="44127"/>
    <cellStyle name="Date Feeder Field 7 5 2 3 4" xfId="15801"/>
    <cellStyle name="Date Feeder Field 7 5 2 3 4 2" xfId="44128"/>
    <cellStyle name="Date Feeder Field 7 5 2 3 5" xfId="15802"/>
    <cellStyle name="Date Feeder Field 7 5 2 3 5 2" xfId="44129"/>
    <cellStyle name="Date Feeder Field 7 5 2 3 6" xfId="15803"/>
    <cellStyle name="Date Feeder Field 7 5 2 3 6 2" xfId="44130"/>
    <cellStyle name="Date Feeder Field 7 5 2 3 7" xfId="15804"/>
    <cellStyle name="Date Feeder Field 7 5 2 3 7 2" xfId="44131"/>
    <cellStyle name="Date Feeder Field 7 5 2 3 8" xfId="15805"/>
    <cellStyle name="Date Feeder Field 7 5 2 3 8 2" xfId="44132"/>
    <cellStyle name="Date Feeder Field 7 5 2 3 9" xfId="15806"/>
    <cellStyle name="Date Feeder Field 7 5 2 3 9 2" xfId="44133"/>
    <cellStyle name="Date Feeder Field 7 5 2 4" xfId="15807"/>
    <cellStyle name="Date Feeder Field 7 5 2 4 2" xfId="44134"/>
    <cellStyle name="Date Feeder Field 7 5 2 5" xfId="15808"/>
    <cellStyle name="Date Feeder Field 7 5 2 5 2" xfId="44135"/>
    <cellStyle name="Date Feeder Field 7 5 2 6" xfId="15809"/>
    <cellStyle name="Date Feeder Field 7 5 2 6 2" xfId="44136"/>
    <cellStyle name="Date Feeder Field 7 5 2 7" xfId="15810"/>
    <cellStyle name="Date Feeder Field 7 5 2 7 2" xfId="44137"/>
    <cellStyle name="Date Feeder Field 7 5 2 8" xfId="15811"/>
    <cellStyle name="Date Feeder Field 7 5 2 8 2" xfId="44138"/>
    <cellStyle name="Date Feeder Field 7 5 2 9" xfId="15812"/>
    <cellStyle name="Date Feeder Field 7 5 2 9 2" xfId="44139"/>
    <cellStyle name="Date Feeder Field 7 5 3" xfId="15813"/>
    <cellStyle name="Date Feeder Field 7 5 3 10" xfId="15814"/>
    <cellStyle name="Date Feeder Field 7 5 3 10 2" xfId="44141"/>
    <cellStyle name="Date Feeder Field 7 5 3 11" xfId="15815"/>
    <cellStyle name="Date Feeder Field 7 5 3 11 2" xfId="44142"/>
    <cellStyle name="Date Feeder Field 7 5 3 12" xfId="15816"/>
    <cellStyle name="Date Feeder Field 7 5 3 12 2" xfId="44143"/>
    <cellStyle name="Date Feeder Field 7 5 3 13" xfId="44140"/>
    <cellStyle name="Date Feeder Field 7 5 3 2" xfId="15817"/>
    <cellStyle name="Date Feeder Field 7 5 3 2 10" xfId="15818"/>
    <cellStyle name="Date Feeder Field 7 5 3 2 10 2" xfId="44145"/>
    <cellStyle name="Date Feeder Field 7 5 3 2 11" xfId="15819"/>
    <cellStyle name="Date Feeder Field 7 5 3 2 11 2" xfId="44146"/>
    <cellStyle name="Date Feeder Field 7 5 3 2 12" xfId="44144"/>
    <cellStyle name="Date Feeder Field 7 5 3 2 2" xfId="15820"/>
    <cellStyle name="Date Feeder Field 7 5 3 2 2 2" xfId="44147"/>
    <cellStyle name="Date Feeder Field 7 5 3 2 3" xfId="15821"/>
    <cellStyle name="Date Feeder Field 7 5 3 2 3 2" xfId="44148"/>
    <cellStyle name="Date Feeder Field 7 5 3 2 4" xfId="15822"/>
    <cellStyle name="Date Feeder Field 7 5 3 2 4 2" xfId="44149"/>
    <cellStyle name="Date Feeder Field 7 5 3 2 5" xfId="15823"/>
    <cellStyle name="Date Feeder Field 7 5 3 2 5 2" xfId="44150"/>
    <cellStyle name="Date Feeder Field 7 5 3 2 6" xfId="15824"/>
    <cellStyle name="Date Feeder Field 7 5 3 2 6 2" xfId="44151"/>
    <cellStyle name="Date Feeder Field 7 5 3 2 7" xfId="15825"/>
    <cellStyle name="Date Feeder Field 7 5 3 2 7 2" xfId="44152"/>
    <cellStyle name="Date Feeder Field 7 5 3 2 8" xfId="15826"/>
    <cellStyle name="Date Feeder Field 7 5 3 2 8 2" xfId="44153"/>
    <cellStyle name="Date Feeder Field 7 5 3 2 9" xfId="15827"/>
    <cellStyle name="Date Feeder Field 7 5 3 2 9 2" xfId="44154"/>
    <cellStyle name="Date Feeder Field 7 5 3 3" xfId="15828"/>
    <cellStyle name="Date Feeder Field 7 5 3 3 10" xfId="15829"/>
    <cellStyle name="Date Feeder Field 7 5 3 3 10 2" xfId="44156"/>
    <cellStyle name="Date Feeder Field 7 5 3 3 11" xfId="15830"/>
    <cellStyle name="Date Feeder Field 7 5 3 3 11 2" xfId="44157"/>
    <cellStyle name="Date Feeder Field 7 5 3 3 12" xfId="44155"/>
    <cellStyle name="Date Feeder Field 7 5 3 3 2" xfId="15831"/>
    <cellStyle name="Date Feeder Field 7 5 3 3 2 2" xfId="44158"/>
    <cellStyle name="Date Feeder Field 7 5 3 3 3" xfId="15832"/>
    <cellStyle name="Date Feeder Field 7 5 3 3 3 2" xfId="44159"/>
    <cellStyle name="Date Feeder Field 7 5 3 3 4" xfId="15833"/>
    <cellStyle name="Date Feeder Field 7 5 3 3 4 2" xfId="44160"/>
    <cellStyle name="Date Feeder Field 7 5 3 3 5" xfId="15834"/>
    <cellStyle name="Date Feeder Field 7 5 3 3 5 2" xfId="44161"/>
    <cellStyle name="Date Feeder Field 7 5 3 3 6" xfId="15835"/>
    <cellStyle name="Date Feeder Field 7 5 3 3 6 2" xfId="44162"/>
    <cellStyle name="Date Feeder Field 7 5 3 3 7" xfId="15836"/>
    <cellStyle name="Date Feeder Field 7 5 3 3 7 2" xfId="44163"/>
    <cellStyle name="Date Feeder Field 7 5 3 3 8" xfId="15837"/>
    <cellStyle name="Date Feeder Field 7 5 3 3 8 2" xfId="44164"/>
    <cellStyle name="Date Feeder Field 7 5 3 3 9" xfId="15838"/>
    <cellStyle name="Date Feeder Field 7 5 3 3 9 2" xfId="44165"/>
    <cellStyle name="Date Feeder Field 7 5 3 4" xfId="15839"/>
    <cellStyle name="Date Feeder Field 7 5 3 4 2" xfId="44166"/>
    <cellStyle name="Date Feeder Field 7 5 3 5" xfId="15840"/>
    <cellStyle name="Date Feeder Field 7 5 3 5 2" xfId="44167"/>
    <cellStyle name="Date Feeder Field 7 5 3 6" xfId="15841"/>
    <cellStyle name="Date Feeder Field 7 5 3 6 2" xfId="44168"/>
    <cellStyle name="Date Feeder Field 7 5 3 7" xfId="15842"/>
    <cellStyle name="Date Feeder Field 7 5 3 7 2" xfId="44169"/>
    <cellStyle name="Date Feeder Field 7 5 3 8" xfId="15843"/>
    <cellStyle name="Date Feeder Field 7 5 3 8 2" xfId="44170"/>
    <cellStyle name="Date Feeder Field 7 5 3 9" xfId="15844"/>
    <cellStyle name="Date Feeder Field 7 5 3 9 2" xfId="44171"/>
    <cellStyle name="Date Feeder Field 7 5 4" xfId="15845"/>
    <cellStyle name="Date Feeder Field 7 5 4 10" xfId="15846"/>
    <cellStyle name="Date Feeder Field 7 5 4 10 2" xfId="44173"/>
    <cellStyle name="Date Feeder Field 7 5 4 11" xfId="15847"/>
    <cellStyle name="Date Feeder Field 7 5 4 11 2" xfId="44174"/>
    <cellStyle name="Date Feeder Field 7 5 4 12" xfId="44172"/>
    <cellStyle name="Date Feeder Field 7 5 4 2" xfId="15848"/>
    <cellStyle name="Date Feeder Field 7 5 4 2 2" xfId="44175"/>
    <cellStyle name="Date Feeder Field 7 5 4 3" xfId="15849"/>
    <cellStyle name="Date Feeder Field 7 5 4 3 2" xfId="44176"/>
    <cellStyle name="Date Feeder Field 7 5 4 4" xfId="15850"/>
    <cellStyle name="Date Feeder Field 7 5 4 4 2" xfId="44177"/>
    <cellStyle name="Date Feeder Field 7 5 4 5" xfId="15851"/>
    <cellStyle name="Date Feeder Field 7 5 4 5 2" xfId="44178"/>
    <cellStyle name="Date Feeder Field 7 5 4 6" xfId="15852"/>
    <cellStyle name="Date Feeder Field 7 5 4 6 2" xfId="44179"/>
    <cellStyle name="Date Feeder Field 7 5 4 7" xfId="15853"/>
    <cellStyle name="Date Feeder Field 7 5 4 7 2" xfId="44180"/>
    <cellStyle name="Date Feeder Field 7 5 4 8" xfId="15854"/>
    <cellStyle name="Date Feeder Field 7 5 4 8 2" xfId="44181"/>
    <cellStyle name="Date Feeder Field 7 5 4 9" xfId="15855"/>
    <cellStyle name="Date Feeder Field 7 5 4 9 2" xfId="44182"/>
    <cellStyle name="Date Feeder Field 7 5 5" xfId="15856"/>
    <cellStyle name="Date Feeder Field 7 5 5 10" xfId="15857"/>
    <cellStyle name="Date Feeder Field 7 5 5 10 2" xfId="44184"/>
    <cellStyle name="Date Feeder Field 7 5 5 11" xfId="15858"/>
    <cellStyle name="Date Feeder Field 7 5 5 11 2" xfId="44185"/>
    <cellStyle name="Date Feeder Field 7 5 5 12" xfId="44183"/>
    <cellStyle name="Date Feeder Field 7 5 5 2" xfId="15859"/>
    <cellStyle name="Date Feeder Field 7 5 5 2 2" xfId="44186"/>
    <cellStyle name="Date Feeder Field 7 5 5 3" xfId="15860"/>
    <cellStyle name="Date Feeder Field 7 5 5 3 2" xfId="44187"/>
    <cellStyle name="Date Feeder Field 7 5 5 4" xfId="15861"/>
    <cellStyle name="Date Feeder Field 7 5 5 4 2" xfId="44188"/>
    <cellStyle name="Date Feeder Field 7 5 5 5" xfId="15862"/>
    <cellStyle name="Date Feeder Field 7 5 5 5 2" xfId="44189"/>
    <cellStyle name="Date Feeder Field 7 5 5 6" xfId="15863"/>
    <cellStyle name="Date Feeder Field 7 5 5 6 2" xfId="44190"/>
    <cellStyle name="Date Feeder Field 7 5 5 7" xfId="15864"/>
    <cellStyle name="Date Feeder Field 7 5 5 7 2" xfId="44191"/>
    <cellStyle name="Date Feeder Field 7 5 5 8" xfId="15865"/>
    <cellStyle name="Date Feeder Field 7 5 5 8 2" xfId="44192"/>
    <cellStyle name="Date Feeder Field 7 5 5 9" xfId="15866"/>
    <cellStyle name="Date Feeder Field 7 5 5 9 2" xfId="44193"/>
    <cellStyle name="Date Feeder Field 7 5 6" xfId="15867"/>
    <cellStyle name="Date Feeder Field 7 5 6 2" xfId="44194"/>
    <cellStyle name="Date Feeder Field 7 5 7" xfId="15868"/>
    <cellStyle name="Date Feeder Field 7 5 7 2" xfId="44195"/>
    <cellStyle name="Date Feeder Field 7 5 8" xfId="15869"/>
    <cellStyle name="Date Feeder Field 7 5 8 2" xfId="44196"/>
    <cellStyle name="Date Feeder Field 7 5 9" xfId="15870"/>
    <cellStyle name="Date Feeder Field 7 5 9 2" xfId="44197"/>
    <cellStyle name="Date Feeder Field 7 6" xfId="15871"/>
    <cellStyle name="Date Feeder Field 7 6 10" xfId="15872"/>
    <cellStyle name="Date Feeder Field 7 6 10 2" xfId="44199"/>
    <cellStyle name="Date Feeder Field 7 6 11" xfId="15873"/>
    <cellStyle name="Date Feeder Field 7 6 11 2" xfId="44200"/>
    <cellStyle name="Date Feeder Field 7 6 12" xfId="15874"/>
    <cellStyle name="Date Feeder Field 7 6 12 2" xfId="44201"/>
    <cellStyle name="Date Feeder Field 7 6 13" xfId="44198"/>
    <cellStyle name="Date Feeder Field 7 6 2" xfId="15875"/>
    <cellStyle name="Date Feeder Field 7 6 2 10" xfId="15876"/>
    <cellStyle name="Date Feeder Field 7 6 2 10 2" xfId="44203"/>
    <cellStyle name="Date Feeder Field 7 6 2 11" xfId="15877"/>
    <cellStyle name="Date Feeder Field 7 6 2 11 2" xfId="44204"/>
    <cellStyle name="Date Feeder Field 7 6 2 12" xfId="44202"/>
    <cellStyle name="Date Feeder Field 7 6 2 2" xfId="15878"/>
    <cellStyle name="Date Feeder Field 7 6 2 2 2" xfId="44205"/>
    <cellStyle name="Date Feeder Field 7 6 2 3" xfId="15879"/>
    <cellStyle name="Date Feeder Field 7 6 2 3 2" xfId="44206"/>
    <cellStyle name="Date Feeder Field 7 6 2 4" xfId="15880"/>
    <cellStyle name="Date Feeder Field 7 6 2 4 2" xfId="44207"/>
    <cellStyle name="Date Feeder Field 7 6 2 5" xfId="15881"/>
    <cellStyle name="Date Feeder Field 7 6 2 5 2" xfId="44208"/>
    <cellStyle name="Date Feeder Field 7 6 2 6" xfId="15882"/>
    <cellStyle name="Date Feeder Field 7 6 2 6 2" xfId="44209"/>
    <cellStyle name="Date Feeder Field 7 6 2 7" xfId="15883"/>
    <cellStyle name="Date Feeder Field 7 6 2 7 2" xfId="44210"/>
    <cellStyle name="Date Feeder Field 7 6 2 8" xfId="15884"/>
    <cellStyle name="Date Feeder Field 7 6 2 8 2" xfId="44211"/>
    <cellStyle name="Date Feeder Field 7 6 2 9" xfId="15885"/>
    <cellStyle name="Date Feeder Field 7 6 2 9 2" xfId="44212"/>
    <cellStyle name="Date Feeder Field 7 6 3" xfId="15886"/>
    <cellStyle name="Date Feeder Field 7 6 3 10" xfId="15887"/>
    <cellStyle name="Date Feeder Field 7 6 3 10 2" xfId="44214"/>
    <cellStyle name="Date Feeder Field 7 6 3 11" xfId="15888"/>
    <cellStyle name="Date Feeder Field 7 6 3 11 2" xfId="44215"/>
    <cellStyle name="Date Feeder Field 7 6 3 12" xfId="44213"/>
    <cellStyle name="Date Feeder Field 7 6 3 2" xfId="15889"/>
    <cellStyle name="Date Feeder Field 7 6 3 2 2" xfId="44216"/>
    <cellStyle name="Date Feeder Field 7 6 3 3" xfId="15890"/>
    <cellStyle name="Date Feeder Field 7 6 3 3 2" xfId="44217"/>
    <cellStyle name="Date Feeder Field 7 6 3 4" xfId="15891"/>
    <cellStyle name="Date Feeder Field 7 6 3 4 2" xfId="44218"/>
    <cellStyle name="Date Feeder Field 7 6 3 5" xfId="15892"/>
    <cellStyle name="Date Feeder Field 7 6 3 5 2" xfId="44219"/>
    <cellStyle name="Date Feeder Field 7 6 3 6" xfId="15893"/>
    <cellStyle name="Date Feeder Field 7 6 3 6 2" xfId="44220"/>
    <cellStyle name="Date Feeder Field 7 6 3 7" xfId="15894"/>
    <cellStyle name="Date Feeder Field 7 6 3 7 2" xfId="44221"/>
    <cellStyle name="Date Feeder Field 7 6 3 8" xfId="15895"/>
    <cellStyle name="Date Feeder Field 7 6 3 8 2" xfId="44222"/>
    <cellStyle name="Date Feeder Field 7 6 3 9" xfId="15896"/>
    <cellStyle name="Date Feeder Field 7 6 3 9 2" xfId="44223"/>
    <cellStyle name="Date Feeder Field 7 6 4" xfId="15897"/>
    <cellStyle name="Date Feeder Field 7 6 4 2" xfId="44224"/>
    <cellStyle name="Date Feeder Field 7 6 5" xfId="15898"/>
    <cellStyle name="Date Feeder Field 7 6 5 2" xfId="44225"/>
    <cellStyle name="Date Feeder Field 7 6 6" xfId="15899"/>
    <cellStyle name="Date Feeder Field 7 6 6 2" xfId="44226"/>
    <cellStyle name="Date Feeder Field 7 6 7" xfId="15900"/>
    <cellStyle name="Date Feeder Field 7 6 7 2" xfId="44227"/>
    <cellStyle name="Date Feeder Field 7 6 8" xfId="15901"/>
    <cellStyle name="Date Feeder Field 7 6 8 2" xfId="44228"/>
    <cellStyle name="Date Feeder Field 7 6 9" xfId="15902"/>
    <cellStyle name="Date Feeder Field 7 6 9 2" xfId="44229"/>
    <cellStyle name="Date Feeder Field 7 7" xfId="15903"/>
    <cellStyle name="Date Feeder Field 7 7 10" xfId="15904"/>
    <cellStyle name="Date Feeder Field 7 7 10 2" xfId="44231"/>
    <cellStyle name="Date Feeder Field 7 7 11" xfId="15905"/>
    <cellStyle name="Date Feeder Field 7 7 11 2" xfId="44232"/>
    <cellStyle name="Date Feeder Field 7 7 12" xfId="15906"/>
    <cellStyle name="Date Feeder Field 7 7 12 2" xfId="44233"/>
    <cellStyle name="Date Feeder Field 7 7 13" xfId="44230"/>
    <cellStyle name="Date Feeder Field 7 7 2" xfId="15907"/>
    <cellStyle name="Date Feeder Field 7 7 2 10" xfId="15908"/>
    <cellStyle name="Date Feeder Field 7 7 2 10 2" xfId="44235"/>
    <cellStyle name="Date Feeder Field 7 7 2 11" xfId="15909"/>
    <cellStyle name="Date Feeder Field 7 7 2 11 2" xfId="44236"/>
    <cellStyle name="Date Feeder Field 7 7 2 12" xfId="44234"/>
    <cellStyle name="Date Feeder Field 7 7 2 2" xfId="15910"/>
    <cellStyle name="Date Feeder Field 7 7 2 2 2" xfId="44237"/>
    <cellStyle name="Date Feeder Field 7 7 2 3" xfId="15911"/>
    <cellStyle name="Date Feeder Field 7 7 2 3 2" xfId="44238"/>
    <cellStyle name="Date Feeder Field 7 7 2 4" xfId="15912"/>
    <cellStyle name="Date Feeder Field 7 7 2 4 2" xfId="44239"/>
    <cellStyle name="Date Feeder Field 7 7 2 5" xfId="15913"/>
    <cellStyle name="Date Feeder Field 7 7 2 5 2" xfId="44240"/>
    <cellStyle name="Date Feeder Field 7 7 2 6" xfId="15914"/>
    <cellStyle name="Date Feeder Field 7 7 2 6 2" xfId="44241"/>
    <cellStyle name="Date Feeder Field 7 7 2 7" xfId="15915"/>
    <cellStyle name="Date Feeder Field 7 7 2 7 2" xfId="44242"/>
    <cellStyle name="Date Feeder Field 7 7 2 8" xfId="15916"/>
    <cellStyle name="Date Feeder Field 7 7 2 8 2" xfId="44243"/>
    <cellStyle name="Date Feeder Field 7 7 2 9" xfId="15917"/>
    <cellStyle name="Date Feeder Field 7 7 2 9 2" xfId="44244"/>
    <cellStyle name="Date Feeder Field 7 7 3" xfId="15918"/>
    <cellStyle name="Date Feeder Field 7 7 3 10" xfId="15919"/>
    <cellStyle name="Date Feeder Field 7 7 3 10 2" xfId="44246"/>
    <cellStyle name="Date Feeder Field 7 7 3 11" xfId="15920"/>
    <cellStyle name="Date Feeder Field 7 7 3 11 2" xfId="44247"/>
    <cellStyle name="Date Feeder Field 7 7 3 12" xfId="44245"/>
    <cellStyle name="Date Feeder Field 7 7 3 2" xfId="15921"/>
    <cellStyle name="Date Feeder Field 7 7 3 2 2" xfId="44248"/>
    <cellStyle name="Date Feeder Field 7 7 3 3" xfId="15922"/>
    <cellStyle name="Date Feeder Field 7 7 3 3 2" xfId="44249"/>
    <cellStyle name="Date Feeder Field 7 7 3 4" xfId="15923"/>
    <cellStyle name="Date Feeder Field 7 7 3 4 2" xfId="44250"/>
    <cellStyle name="Date Feeder Field 7 7 3 5" xfId="15924"/>
    <cellStyle name="Date Feeder Field 7 7 3 5 2" xfId="44251"/>
    <cellStyle name="Date Feeder Field 7 7 3 6" xfId="15925"/>
    <cellStyle name="Date Feeder Field 7 7 3 6 2" xfId="44252"/>
    <cellStyle name="Date Feeder Field 7 7 3 7" xfId="15926"/>
    <cellStyle name="Date Feeder Field 7 7 3 7 2" xfId="44253"/>
    <cellStyle name="Date Feeder Field 7 7 3 8" xfId="15927"/>
    <cellStyle name="Date Feeder Field 7 7 3 8 2" xfId="44254"/>
    <cellStyle name="Date Feeder Field 7 7 3 9" xfId="15928"/>
    <cellStyle name="Date Feeder Field 7 7 3 9 2" xfId="44255"/>
    <cellStyle name="Date Feeder Field 7 7 4" xfId="15929"/>
    <cellStyle name="Date Feeder Field 7 7 4 2" xfId="44256"/>
    <cellStyle name="Date Feeder Field 7 7 5" xfId="15930"/>
    <cellStyle name="Date Feeder Field 7 7 5 2" xfId="44257"/>
    <cellStyle name="Date Feeder Field 7 7 6" xfId="15931"/>
    <cellStyle name="Date Feeder Field 7 7 6 2" xfId="44258"/>
    <cellStyle name="Date Feeder Field 7 7 7" xfId="15932"/>
    <cellStyle name="Date Feeder Field 7 7 7 2" xfId="44259"/>
    <cellStyle name="Date Feeder Field 7 7 8" xfId="15933"/>
    <cellStyle name="Date Feeder Field 7 7 8 2" xfId="44260"/>
    <cellStyle name="Date Feeder Field 7 7 9" xfId="15934"/>
    <cellStyle name="Date Feeder Field 7 7 9 2" xfId="44261"/>
    <cellStyle name="Date Feeder Field 7 8" xfId="15935"/>
    <cellStyle name="Date Feeder Field 7 8 10" xfId="15936"/>
    <cellStyle name="Date Feeder Field 7 8 10 2" xfId="44263"/>
    <cellStyle name="Date Feeder Field 7 8 11" xfId="15937"/>
    <cellStyle name="Date Feeder Field 7 8 11 2" xfId="44264"/>
    <cellStyle name="Date Feeder Field 7 8 12" xfId="44262"/>
    <cellStyle name="Date Feeder Field 7 8 2" xfId="15938"/>
    <cellStyle name="Date Feeder Field 7 8 2 2" xfId="44265"/>
    <cellStyle name="Date Feeder Field 7 8 3" xfId="15939"/>
    <cellStyle name="Date Feeder Field 7 8 3 2" xfId="44266"/>
    <cellStyle name="Date Feeder Field 7 8 4" xfId="15940"/>
    <cellStyle name="Date Feeder Field 7 8 4 2" xfId="44267"/>
    <cellStyle name="Date Feeder Field 7 8 5" xfId="15941"/>
    <cellStyle name="Date Feeder Field 7 8 5 2" xfId="44268"/>
    <cellStyle name="Date Feeder Field 7 8 6" xfId="15942"/>
    <cellStyle name="Date Feeder Field 7 8 6 2" xfId="44269"/>
    <cellStyle name="Date Feeder Field 7 8 7" xfId="15943"/>
    <cellStyle name="Date Feeder Field 7 8 7 2" xfId="44270"/>
    <cellStyle name="Date Feeder Field 7 8 8" xfId="15944"/>
    <cellStyle name="Date Feeder Field 7 8 8 2" xfId="44271"/>
    <cellStyle name="Date Feeder Field 7 8 9" xfId="15945"/>
    <cellStyle name="Date Feeder Field 7 8 9 2" xfId="44272"/>
    <cellStyle name="Date Feeder Field 7 9" xfId="15946"/>
    <cellStyle name="Date Feeder Field 7 9 10" xfId="15947"/>
    <cellStyle name="Date Feeder Field 7 9 10 2" xfId="44274"/>
    <cellStyle name="Date Feeder Field 7 9 11" xfId="15948"/>
    <cellStyle name="Date Feeder Field 7 9 11 2" xfId="44275"/>
    <cellStyle name="Date Feeder Field 7 9 12" xfId="44273"/>
    <cellStyle name="Date Feeder Field 7 9 2" xfId="15949"/>
    <cellStyle name="Date Feeder Field 7 9 2 2" xfId="44276"/>
    <cellStyle name="Date Feeder Field 7 9 3" xfId="15950"/>
    <cellStyle name="Date Feeder Field 7 9 3 2" xfId="44277"/>
    <cellStyle name="Date Feeder Field 7 9 4" xfId="15951"/>
    <cellStyle name="Date Feeder Field 7 9 4 2" xfId="44278"/>
    <cellStyle name="Date Feeder Field 7 9 5" xfId="15952"/>
    <cellStyle name="Date Feeder Field 7 9 5 2" xfId="44279"/>
    <cellStyle name="Date Feeder Field 7 9 6" xfId="15953"/>
    <cellStyle name="Date Feeder Field 7 9 6 2" xfId="44280"/>
    <cellStyle name="Date Feeder Field 7 9 7" xfId="15954"/>
    <cellStyle name="Date Feeder Field 7 9 7 2" xfId="44281"/>
    <cellStyle name="Date Feeder Field 7 9 8" xfId="15955"/>
    <cellStyle name="Date Feeder Field 7 9 8 2" xfId="44282"/>
    <cellStyle name="Date Feeder Field 7 9 9" xfId="15956"/>
    <cellStyle name="Date Feeder Field 7 9 9 2" xfId="44283"/>
    <cellStyle name="Date Feeder Field 8" xfId="15957"/>
    <cellStyle name="Date Feeder Field 8 10" xfId="15958"/>
    <cellStyle name="Date Feeder Field 8 10 2" xfId="44285"/>
    <cellStyle name="Date Feeder Field 8 11" xfId="15959"/>
    <cellStyle name="Date Feeder Field 8 11 2" xfId="44286"/>
    <cellStyle name="Date Feeder Field 8 12" xfId="15960"/>
    <cellStyle name="Date Feeder Field 8 12 2" xfId="44287"/>
    <cellStyle name="Date Feeder Field 8 13" xfId="15961"/>
    <cellStyle name="Date Feeder Field 8 13 2" xfId="44288"/>
    <cellStyle name="Date Feeder Field 8 14" xfId="15962"/>
    <cellStyle name="Date Feeder Field 8 14 2" xfId="44289"/>
    <cellStyle name="Date Feeder Field 8 15" xfId="15963"/>
    <cellStyle name="Date Feeder Field 8 15 2" xfId="44290"/>
    <cellStyle name="Date Feeder Field 8 16" xfId="15964"/>
    <cellStyle name="Date Feeder Field 8 16 2" xfId="44291"/>
    <cellStyle name="Date Feeder Field 8 17" xfId="15965"/>
    <cellStyle name="Date Feeder Field 8 17 2" xfId="44292"/>
    <cellStyle name="Date Feeder Field 8 18" xfId="44284"/>
    <cellStyle name="Date Feeder Field 8 2" xfId="15966"/>
    <cellStyle name="Date Feeder Field 8 2 10" xfId="15967"/>
    <cellStyle name="Date Feeder Field 8 2 10 2" xfId="44294"/>
    <cellStyle name="Date Feeder Field 8 2 11" xfId="15968"/>
    <cellStyle name="Date Feeder Field 8 2 11 2" xfId="44295"/>
    <cellStyle name="Date Feeder Field 8 2 12" xfId="15969"/>
    <cellStyle name="Date Feeder Field 8 2 12 2" xfId="44296"/>
    <cellStyle name="Date Feeder Field 8 2 13" xfId="15970"/>
    <cellStyle name="Date Feeder Field 8 2 13 2" xfId="44297"/>
    <cellStyle name="Date Feeder Field 8 2 14" xfId="15971"/>
    <cellStyle name="Date Feeder Field 8 2 14 2" xfId="44298"/>
    <cellStyle name="Date Feeder Field 8 2 15" xfId="44293"/>
    <cellStyle name="Date Feeder Field 8 2 2" xfId="15972"/>
    <cellStyle name="Date Feeder Field 8 2 2 10" xfId="15973"/>
    <cellStyle name="Date Feeder Field 8 2 2 10 2" xfId="44300"/>
    <cellStyle name="Date Feeder Field 8 2 2 11" xfId="15974"/>
    <cellStyle name="Date Feeder Field 8 2 2 11 2" xfId="44301"/>
    <cellStyle name="Date Feeder Field 8 2 2 12" xfId="15975"/>
    <cellStyle name="Date Feeder Field 8 2 2 12 2" xfId="44302"/>
    <cellStyle name="Date Feeder Field 8 2 2 13" xfId="44299"/>
    <cellStyle name="Date Feeder Field 8 2 2 2" xfId="15976"/>
    <cellStyle name="Date Feeder Field 8 2 2 2 10" xfId="15977"/>
    <cellStyle name="Date Feeder Field 8 2 2 2 10 2" xfId="44304"/>
    <cellStyle name="Date Feeder Field 8 2 2 2 11" xfId="15978"/>
    <cellStyle name="Date Feeder Field 8 2 2 2 11 2" xfId="44305"/>
    <cellStyle name="Date Feeder Field 8 2 2 2 12" xfId="44303"/>
    <cellStyle name="Date Feeder Field 8 2 2 2 2" xfId="15979"/>
    <cellStyle name="Date Feeder Field 8 2 2 2 2 2" xfId="44306"/>
    <cellStyle name="Date Feeder Field 8 2 2 2 3" xfId="15980"/>
    <cellStyle name="Date Feeder Field 8 2 2 2 3 2" xfId="44307"/>
    <cellStyle name="Date Feeder Field 8 2 2 2 4" xfId="15981"/>
    <cellStyle name="Date Feeder Field 8 2 2 2 4 2" xfId="44308"/>
    <cellStyle name="Date Feeder Field 8 2 2 2 5" xfId="15982"/>
    <cellStyle name="Date Feeder Field 8 2 2 2 5 2" xfId="44309"/>
    <cellStyle name="Date Feeder Field 8 2 2 2 6" xfId="15983"/>
    <cellStyle name="Date Feeder Field 8 2 2 2 6 2" xfId="44310"/>
    <cellStyle name="Date Feeder Field 8 2 2 2 7" xfId="15984"/>
    <cellStyle name="Date Feeder Field 8 2 2 2 7 2" xfId="44311"/>
    <cellStyle name="Date Feeder Field 8 2 2 2 8" xfId="15985"/>
    <cellStyle name="Date Feeder Field 8 2 2 2 8 2" xfId="44312"/>
    <cellStyle name="Date Feeder Field 8 2 2 2 9" xfId="15986"/>
    <cellStyle name="Date Feeder Field 8 2 2 2 9 2" xfId="44313"/>
    <cellStyle name="Date Feeder Field 8 2 2 3" xfId="15987"/>
    <cellStyle name="Date Feeder Field 8 2 2 3 10" xfId="15988"/>
    <cellStyle name="Date Feeder Field 8 2 2 3 10 2" xfId="44315"/>
    <cellStyle name="Date Feeder Field 8 2 2 3 11" xfId="15989"/>
    <cellStyle name="Date Feeder Field 8 2 2 3 11 2" xfId="44316"/>
    <cellStyle name="Date Feeder Field 8 2 2 3 12" xfId="44314"/>
    <cellStyle name="Date Feeder Field 8 2 2 3 2" xfId="15990"/>
    <cellStyle name="Date Feeder Field 8 2 2 3 2 2" xfId="44317"/>
    <cellStyle name="Date Feeder Field 8 2 2 3 3" xfId="15991"/>
    <cellStyle name="Date Feeder Field 8 2 2 3 3 2" xfId="44318"/>
    <cellStyle name="Date Feeder Field 8 2 2 3 4" xfId="15992"/>
    <cellStyle name="Date Feeder Field 8 2 2 3 4 2" xfId="44319"/>
    <cellStyle name="Date Feeder Field 8 2 2 3 5" xfId="15993"/>
    <cellStyle name="Date Feeder Field 8 2 2 3 5 2" xfId="44320"/>
    <cellStyle name="Date Feeder Field 8 2 2 3 6" xfId="15994"/>
    <cellStyle name="Date Feeder Field 8 2 2 3 6 2" xfId="44321"/>
    <cellStyle name="Date Feeder Field 8 2 2 3 7" xfId="15995"/>
    <cellStyle name="Date Feeder Field 8 2 2 3 7 2" xfId="44322"/>
    <cellStyle name="Date Feeder Field 8 2 2 3 8" xfId="15996"/>
    <cellStyle name="Date Feeder Field 8 2 2 3 8 2" xfId="44323"/>
    <cellStyle name="Date Feeder Field 8 2 2 3 9" xfId="15997"/>
    <cellStyle name="Date Feeder Field 8 2 2 3 9 2" xfId="44324"/>
    <cellStyle name="Date Feeder Field 8 2 2 4" xfId="15998"/>
    <cellStyle name="Date Feeder Field 8 2 2 4 2" xfId="44325"/>
    <cellStyle name="Date Feeder Field 8 2 2 5" xfId="15999"/>
    <cellStyle name="Date Feeder Field 8 2 2 5 2" xfId="44326"/>
    <cellStyle name="Date Feeder Field 8 2 2 6" xfId="16000"/>
    <cellStyle name="Date Feeder Field 8 2 2 6 2" xfId="44327"/>
    <cellStyle name="Date Feeder Field 8 2 2 7" xfId="16001"/>
    <cellStyle name="Date Feeder Field 8 2 2 7 2" xfId="44328"/>
    <cellStyle name="Date Feeder Field 8 2 2 8" xfId="16002"/>
    <cellStyle name="Date Feeder Field 8 2 2 8 2" xfId="44329"/>
    <cellStyle name="Date Feeder Field 8 2 2 9" xfId="16003"/>
    <cellStyle name="Date Feeder Field 8 2 2 9 2" xfId="44330"/>
    <cellStyle name="Date Feeder Field 8 2 3" xfId="16004"/>
    <cellStyle name="Date Feeder Field 8 2 3 10" xfId="16005"/>
    <cellStyle name="Date Feeder Field 8 2 3 10 2" xfId="44332"/>
    <cellStyle name="Date Feeder Field 8 2 3 11" xfId="16006"/>
    <cellStyle name="Date Feeder Field 8 2 3 11 2" xfId="44333"/>
    <cellStyle name="Date Feeder Field 8 2 3 12" xfId="16007"/>
    <cellStyle name="Date Feeder Field 8 2 3 12 2" xfId="44334"/>
    <cellStyle name="Date Feeder Field 8 2 3 13" xfId="44331"/>
    <cellStyle name="Date Feeder Field 8 2 3 2" xfId="16008"/>
    <cellStyle name="Date Feeder Field 8 2 3 2 10" xfId="16009"/>
    <cellStyle name="Date Feeder Field 8 2 3 2 10 2" xfId="44336"/>
    <cellStyle name="Date Feeder Field 8 2 3 2 11" xfId="16010"/>
    <cellStyle name="Date Feeder Field 8 2 3 2 11 2" xfId="44337"/>
    <cellStyle name="Date Feeder Field 8 2 3 2 12" xfId="44335"/>
    <cellStyle name="Date Feeder Field 8 2 3 2 2" xfId="16011"/>
    <cellStyle name="Date Feeder Field 8 2 3 2 2 2" xfId="44338"/>
    <cellStyle name="Date Feeder Field 8 2 3 2 3" xfId="16012"/>
    <cellStyle name="Date Feeder Field 8 2 3 2 3 2" xfId="44339"/>
    <cellStyle name="Date Feeder Field 8 2 3 2 4" xfId="16013"/>
    <cellStyle name="Date Feeder Field 8 2 3 2 4 2" xfId="44340"/>
    <cellStyle name="Date Feeder Field 8 2 3 2 5" xfId="16014"/>
    <cellStyle name="Date Feeder Field 8 2 3 2 5 2" xfId="44341"/>
    <cellStyle name="Date Feeder Field 8 2 3 2 6" xfId="16015"/>
    <cellStyle name="Date Feeder Field 8 2 3 2 6 2" xfId="44342"/>
    <cellStyle name="Date Feeder Field 8 2 3 2 7" xfId="16016"/>
    <cellStyle name="Date Feeder Field 8 2 3 2 7 2" xfId="44343"/>
    <cellStyle name="Date Feeder Field 8 2 3 2 8" xfId="16017"/>
    <cellStyle name="Date Feeder Field 8 2 3 2 8 2" xfId="44344"/>
    <cellStyle name="Date Feeder Field 8 2 3 2 9" xfId="16018"/>
    <cellStyle name="Date Feeder Field 8 2 3 2 9 2" xfId="44345"/>
    <cellStyle name="Date Feeder Field 8 2 3 3" xfId="16019"/>
    <cellStyle name="Date Feeder Field 8 2 3 3 10" xfId="16020"/>
    <cellStyle name="Date Feeder Field 8 2 3 3 10 2" xfId="44347"/>
    <cellStyle name="Date Feeder Field 8 2 3 3 11" xfId="16021"/>
    <cellStyle name="Date Feeder Field 8 2 3 3 11 2" xfId="44348"/>
    <cellStyle name="Date Feeder Field 8 2 3 3 12" xfId="44346"/>
    <cellStyle name="Date Feeder Field 8 2 3 3 2" xfId="16022"/>
    <cellStyle name="Date Feeder Field 8 2 3 3 2 2" xfId="44349"/>
    <cellStyle name="Date Feeder Field 8 2 3 3 3" xfId="16023"/>
    <cellStyle name="Date Feeder Field 8 2 3 3 3 2" xfId="44350"/>
    <cellStyle name="Date Feeder Field 8 2 3 3 4" xfId="16024"/>
    <cellStyle name="Date Feeder Field 8 2 3 3 4 2" xfId="44351"/>
    <cellStyle name="Date Feeder Field 8 2 3 3 5" xfId="16025"/>
    <cellStyle name="Date Feeder Field 8 2 3 3 5 2" xfId="44352"/>
    <cellStyle name="Date Feeder Field 8 2 3 3 6" xfId="16026"/>
    <cellStyle name="Date Feeder Field 8 2 3 3 6 2" xfId="44353"/>
    <cellStyle name="Date Feeder Field 8 2 3 3 7" xfId="16027"/>
    <cellStyle name="Date Feeder Field 8 2 3 3 7 2" xfId="44354"/>
    <cellStyle name="Date Feeder Field 8 2 3 3 8" xfId="16028"/>
    <cellStyle name="Date Feeder Field 8 2 3 3 8 2" xfId="44355"/>
    <cellStyle name="Date Feeder Field 8 2 3 3 9" xfId="16029"/>
    <cellStyle name="Date Feeder Field 8 2 3 3 9 2" xfId="44356"/>
    <cellStyle name="Date Feeder Field 8 2 3 4" xfId="16030"/>
    <cellStyle name="Date Feeder Field 8 2 3 4 2" xfId="44357"/>
    <cellStyle name="Date Feeder Field 8 2 3 5" xfId="16031"/>
    <cellStyle name="Date Feeder Field 8 2 3 5 2" xfId="44358"/>
    <cellStyle name="Date Feeder Field 8 2 3 6" xfId="16032"/>
    <cellStyle name="Date Feeder Field 8 2 3 6 2" xfId="44359"/>
    <cellStyle name="Date Feeder Field 8 2 3 7" xfId="16033"/>
    <cellStyle name="Date Feeder Field 8 2 3 7 2" xfId="44360"/>
    <cellStyle name="Date Feeder Field 8 2 3 8" xfId="16034"/>
    <cellStyle name="Date Feeder Field 8 2 3 8 2" xfId="44361"/>
    <cellStyle name="Date Feeder Field 8 2 3 9" xfId="16035"/>
    <cellStyle name="Date Feeder Field 8 2 3 9 2" xfId="44362"/>
    <cellStyle name="Date Feeder Field 8 2 4" xfId="16036"/>
    <cellStyle name="Date Feeder Field 8 2 4 10" xfId="16037"/>
    <cellStyle name="Date Feeder Field 8 2 4 10 2" xfId="44364"/>
    <cellStyle name="Date Feeder Field 8 2 4 11" xfId="16038"/>
    <cellStyle name="Date Feeder Field 8 2 4 11 2" xfId="44365"/>
    <cellStyle name="Date Feeder Field 8 2 4 12" xfId="44363"/>
    <cellStyle name="Date Feeder Field 8 2 4 2" xfId="16039"/>
    <cellStyle name="Date Feeder Field 8 2 4 2 2" xfId="44366"/>
    <cellStyle name="Date Feeder Field 8 2 4 3" xfId="16040"/>
    <cellStyle name="Date Feeder Field 8 2 4 3 2" xfId="44367"/>
    <cellStyle name="Date Feeder Field 8 2 4 4" xfId="16041"/>
    <cellStyle name="Date Feeder Field 8 2 4 4 2" xfId="44368"/>
    <cellStyle name="Date Feeder Field 8 2 4 5" xfId="16042"/>
    <cellStyle name="Date Feeder Field 8 2 4 5 2" xfId="44369"/>
    <cellStyle name="Date Feeder Field 8 2 4 6" xfId="16043"/>
    <cellStyle name="Date Feeder Field 8 2 4 6 2" xfId="44370"/>
    <cellStyle name="Date Feeder Field 8 2 4 7" xfId="16044"/>
    <cellStyle name="Date Feeder Field 8 2 4 7 2" xfId="44371"/>
    <cellStyle name="Date Feeder Field 8 2 4 8" xfId="16045"/>
    <cellStyle name="Date Feeder Field 8 2 4 8 2" xfId="44372"/>
    <cellStyle name="Date Feeder Field 8 2 4 9" xfId="16046"/>
    <cellStyle name="Date Feeder Field 8 2 4 9 2" xfId="44373"/>
    <cellStyle name="Date Feeder Field 8 2 5" xfId="16047"/>
    <cellStyle name="Date Feeder Field 8 2 5 10" xfId="16048"/>
    <cellStyle name="Date Feeder Field 8 2 5 10 2" xfId="44375"/>
    <cellStyle name="Date Feeder Field 8 2 5 11" xfId="16049"/>
    <cellStyle name="Date Feeder Field 8 2 5 11 2" xfId="44376"/>
    <cellStyle name="Date Feeder Field 8 2 5 12" xfId="44374"/>
    <cellStyle name="Date Feeder Field 8 2 5 2" xfId="16050"/>
    <cellStyle name="Date Feeder Field 8 2 5 2 2" xfId="44377"/>
    <cellStyle name="Date Feeder Field 8 2 5 3" xfId="16051"/>
    <cellStyle name="Date Feeder Field 8 2 5 3 2" xfId="44378"/>
    <cellStyle name="Date Feeder Field 8 2 5 4" xfId="16052"/>
    <cellStyle name="Date Feeder Field 8 2 5 4 2" xfId="44379"/>
    <cellStyle name="Date Feeder Field 8 2 5 5" xfId="16053"/>
    <cellStyle name="Date Feeder Field 8 2 5 5 2" xfId="44380"/>
    <cellStyle name="Date Feeder Field 8 2 5 6" xfId="16054"/>
    <cellStyle name="Date Feeder Field 8 2 5 6 2" xfId="44381"/>
    <cellStyle name="Date Feeder Field 8 2 5 7" xfId="16055"/>
    <cellStyle name="Date Feeder Field 8 2 5 7 2" xfId="44382"/>
    <cellStyle name="Date Feeder Field 8 2 5 8" xfId="16056"/>
    <cellStyle name="Date Feeder Field 8 2 5 8 2" xfId="44383"/>
    <cellStyle name="Date Feeder Field 8 2 5 9" xfId="16057"/>
    <cellStyle name="Date Feeder Field 8 2 5 9 2" xfId="44384"/>
    <cellStyle name="Date Feeder Field 8 2 6" xfId="16058"/>
    <cellStyle name="Date Feeder Field 8 2 6 2" xfId="44385"/>
    <cellStyle name="Date Feeder Field 8 2 7" xfId="16059"/>
    <cellStyle name="Date Feeder Field 8 2 7 2" xfId="44386"/>
    <cellStyle name="Date Feeder Field 8 2 8" xfId="16060"/>
    <cellStyle name="Date Feeder Field 8 2 8 2" xfId="44387"/>
    <cellStyle name="Date Feeder Field 8 2 9" xfId="16061"/>
    <cellStyle name="Date Feeder Field 8 2 9 2" xfId="44388"/>
    <cellStyle name="Date Feeder Field 8 3" xfId="16062"/>
    <cellStyle name="Date Feeder Field 8 3 10" xfId="16063"/>
    <cellStyle name="Date Feeder Field 8 3 10 2" xfId="44390"/>
    <cellStyle name="Date Feeder Field 8 3 11" xfId="16064"/>
    <cellStyle name="Date Feeder Field 8 3 11 2" xfId="44391"/>
    <cellStyle name="Date Feeder Field 8 3 12" xfId="16065"/>
    <cellStyle name="Date Feeder Field 8 3 12 2" xfId="44392"/>
    <cellStyle name="Date Feeder Field 8 3 13" xfId="16066"/>
    <cellStyle name="Date Feeder Field 8 3 13 2" xfId="44393"/>
    <cellStyle name="Date Feeder Field 8 3 14" xfId="16067"/>
    <cellStyle name="Date Feeder Field 8 3 14 2" xfId="44394"/>
    <cellStyle name="Date Feeder Field 8 3 15" xfId="44389"/>
    <cellStyle name="Date Feeder Field 8 3 2" xfId="16068"/>
    <cellStyle name="Date Feeder Field 8 3 2 10" xfId="16069"/>
    <cellStyle name="Date Feeder Field 8 3 2 10 2" xfId="44396"/>
    <cellStyle name="Date Feeder Field 8 3 2 11" xfId="16070"/>
    <cellStyle name="Date Feeder Field 8 3 2 11 2" xfId="44397"/>
    <cellStyle name="Date Feeder Field 8 3 2 12" xfId="16071"/>
    <cellStyle name="Date Feeder Field 8 3 2 12 2" xfId="44398"/>
    <cellStyle name="Date Feeder Field 8 3 2 13" xfId="44395"/>
    <cellStyle name="Date Feeder Field 8 3 2 2" xfId="16072"/>
    <cellStyle name="Date Feeder Field 8 3 2 2 10" xfId="16073"/>
    <cellStyle name="Date Feeder Field 8 3 2 2 10 2" xfId="44400"/>
    <cellStyle name="Date Feeder Field 8 3 2 2 11" xfId="16074"/>
    <cellStyle name="Date Feeder Field 8 3 2 2 11 2" xfId="44401"/>
    <cellStyle name="Date Feeder Field 8 3 2 2 12" xfId="44399"/>
    <cellStyle name="Date Feeder Field 8 3 2 2 2" xfId="16075"/>
    <cellStyle name="Date Feeder Field 8 3 2 2 2 2" xfId="44402"/>
    <cellStyle name="Date Feeder Field 8 3 2 2 3" xfId="16076"/>
    <cellStyle name="Date Feeder Field 8 3 2 2 3 2" xfId="44403"/>
    <cellStyle name="Date Feeder Field 8 3 2 2 4" xfId="16077"/>
    <cellStyle name="Date Feeder Field 8 3 2 2 4 2" xfId="44404"/>
    <cellStyle name="Date Feeder Field 8 3 2 2 5" xfId="16078"/>
    <cellStyle name="Date Feeder Field 8 3 2 2 5 2" xfId="44405"/>
    <cellStyle name="Date Feeder Field 8 3 2 2 6" xfId="16079"/>
    <cellStyle name="Date Feeder Field 8 3 2 2 6 2" xfId="44406"/>
    <cellStyle name="Date Feeder Field 8 3 2 2 7" xfId="16080"/>
    <cellStyle name="Date Feeder Field 8 3 2 2 7 2" xfId="44407"/>
    <cellStyle name="Date Feeder Field 8 3 2 2 8" xfId="16081"/>
    <cellStyle name="Date Feeder Field 8 3 2 2 8 2" xfId="44408"/>
    <cellStyle name="Date Feeder Field 8 3 2 2 9" xfId="16082"/>
    <cellStyle name="Date Feeder Field 8 3 2 2 9 2" xfId="44409"/>
    <cellStyle name="Date Feeder Field 8 3 2 3" xfId="16083"/>
    <cellStyle name="Date Feeder Field 8 3 2 3 10" xfId="16084"/>
    <cellStyle name="Date Feeder Field 8 3 2 3 10 2" xfId="44411"/>
    <cellStyle name="Date Feeder Field 8 3 2 3 11" xfId="16085"/>
    <cellStyle name="Date Feeder Field 8 3 2 3 11 2" xfId="44412"/>
    <cellStyle name="Date Feeder Field 8 3 2 3 12" xfId="44410"/>
    <cellStyle name="Date Feeder Field 8 3 2 3 2" xfId="16086"/>
    <cellStyle name="Date Feeder Field 8 3 2 3 2 2" xfId="44413"/>
    <cellStyle name="Date Feeder Field 8 3 2 3 3" xfId="16087"/>
    <cellStyle name="Date Feeder Field 8 3 2 3 3 2" xfId="44414"/>
    <cellStyle name="Date Feeder Field 8 3 2 3 4" xfId="16088"/>
    <cellStyle name="Date Feeder Field 8 3 2 3 4 2" xfId="44415"/>
    <cellStyle name="Date Feeder Field 8 3 2 3 5" xfId="16089"/>
    <cellStyle name="Date Feeder Field 8 3 2 3 5 2" xfId="44416"/>
    <cellStyle name="Date Feeder Field 8 3 2 3 6" xfId="16090"/>
    <cellStyle name="Date Feeder Field 8 3 2 3 6 2" xfId="44417"/>
    <cellStyle name="Date Feeder Field 8 3 2 3 7" xfId="16091"/>
    <cellStyle name="Date Feeder Field 8 3 2 3 7 2" xfId="44418"/>
    <cellStyle name="Date Feeder Field 8 3 2 3 8" xfId="16092"/>
    <cellStyle name="Date Feeder Field 8 3 2 3 8 2" xfId="44419"/>
    <cellStyle name="Date Feeder Field 8 3 2 3 9" xfId="16093"/>
    <cellStyle name="Date Feeder Field 8 3 2 3 9 2" xfId="44420"/>
    <cellStyle name="Date Feeder Field 8 3 2 4" xfId="16094"/>
    <cellStyle name="Date Feeder Field 8 3 2 4 2" xfId="44421"/>
    <cellStyle name="Date Feeder Field 8 3 2 5" xfId="16095"/>
    <cellStyle name="Date Feeder Field 8 3 2 5 2" xfId="44422"/>
    <cellStyle name="Date Feeder Field 8 3 2 6" xfId="16096"/>
    <cellStyle name="Date Feeder Field 8 3 2 6 2" xfId="44423"/>
    <cellStyle name="Date Feeder Field 8 3 2 7" xfId="16097"/>
    <cellStyle name="Date Feeder Field 8 3 2 7 2" xfId="44424"/>
    <cellStyle name="Date Feeder Field 8 3 2 8" xfId="16098"/>
    <cellStyle name="Date Feeder Field 8 3 2 8 2" xfId="44425"/>
    <cellStyle name="Date Feeder Field 8 3 2 9" xfId="16099"/>
    <cellStyle name="Date Feeder Field 8 3 2 9 2" xfId="44426"/>
    <cellStyle name="Date Feeder Field 8 3 3" xfId="16100"/>
    <cellStyle name="Date Feeder Field 8 3 3 10" xfId="16101"/>
    <cellStyle name="Date Feeder Field 8 3 3 10 2" xfId="44428"/>
    <cellStyle name="Date Feeder Field 8 3 3 11" xfId="16102"/>
    <cellStyle name="Date Feeder Field 8 3 3 11 2" xfId="44429"/>
    <cellStyle name="Date Feeder Field 8 3 3 12" xfId="16103"/>
    <cellStyle name="Date Feeder Field 8 3 3 12 2" xfId="44430"/>
    <cellStyle name="Date Feeder Field 8 3 3 13" xfId="44427"/>
    <cellStyle name="Date Feeder Field 8 3 3 2" xfId="16104"/>
    <cellStyle name="Date Feeder Field 8 3 3 2 10" xfId="16105"/>
    <cellStyle name="Date Feeder Field 8 3 3 2 10 2" xfId="44432"/>
    <cellStyle name="Date Feeder Field 8 3 3 2 11" xfId="16106"/>
    <cellStyle name="Date Feeder Field 8 3 3 2 11 2" xfId="44433"/>
    <cellStyle name="Date Feeder Field 8 3 3 2 12" xfId="44431"/>
    <cellStyle name="Date Feeder Field 8 3 3 2 2" xfId="16107"/>
    <cellStyle name="Date Feeder Field 8 3 3 2 2 2" xfId="44434"/>
    <cellStyle name="Date Feeder Field 8 3 3 2 3" xfId="16108"/>
    <cellStyle name="Date Feeder Field 8 3 3 2 3 2" xfId="44435"/>
    <cellStyle name="Date Feeder Field 8 3 3 2 4" xfId="16109"/>
    <cellStyle name="Date Feeder Field 8 3 3 2 4 2" xfId="44436"/>
    <cellStyle name="Date Feeder Field 8 3 3 2 5" xfId="16110"/>
    <cellStyle name="Date Feeder Field 8 3 3 2 5 2" xfId="44437"/>
    <cellStyle name="Date Feeder Field 8 3 3 2 6" xfId="16111"/>
    <cellStyle name="Date Feeder Field 8 3 3 2 6 2" xfId="44438"/>
    <cellStyle name="Date Feeder Field 8 3 3 2 7" xfId="16112"/>
    <cellStyle name="Date Feeder Field 8 3 3 2 7 2" xfId="44439"/>
    <cellStyle name="Date Feeder Field 8 3 3 2 8" xfId="16113"/>
    <cellStyle name="Date Feeder Field 8 3 3 2 8 2" xfId="44440"/>
    <cellStyle name="Date Feeder Field 8 3 3 2 9" xfId="16114"/>
    <cellStyle name="Date Feeder Field 8 3 3 2 9 2" xfId="44441"/>
    <cellStyle name="Date Feeder Field 8 3 3 3" xfId="16115"/>
    <cellStyle name="Date Feeder Field 8 3 3 3 10" xfId="16116"/>
    <cellStyle name="Date Feeder Field 8 3 3 3 10 2" xfId="44443"/>
    <cellStyle name="Date Feeder Field 8 3 3 3 11" xfId="16117"/>
    <cellStyle name="Date Feeder Field 8 3 3 3 11 2" xfId="44444"/>
    <cellStyle name="Date Feeder Field 8 3 3 3 12" xfId="44442"/>
    <cellStyle name="Date Feeder Field 8 3 3 3 2" xfId="16118"/>
    <cellStyle name="Date Feeder Field 8 3 3 3 2 2" xfId="44445"/>
    <cellStyle name="Date Feeder Field 8 3 3 3 3" xfId="16119"/>
    <cellStyle name="Date Feeder Field 8 3 3 3 3 2" xfId="44446"/>
    <cellStyle name="Date Feeder Field 8 3 3 3 4" xfId="16120"/>
    <cellStyle name="Date Feeder Field 8 3 3 3 4 2" xfId="44447"/>
    <cellStyle name="Date Feeder Field 8 3 3 3 5" xfId="16121"/>
    <cellStyle name="Date Feeder Field 8 3 3 3 5 2" xfId="44448"/>
    <cellStyle name="Date Feeder Field 8 3 3 3 6" xfId="16122"/>
    <cellStyle name="Date Feeder Field 8 3 3 3 6 2" xfId="44449"/>
    <cellStyle name="Date Feeder Field 8 3 3 3 7" xfId="16123"/>
    <cellStyle name="Date Feeder Field 8 3 3 3 7 2" xfId="44450"/>
    <cellStyle name="Date Feeder Field 8 3 3 3 8" xfId="16124"/>
    <cellStyle name="Date Feeder Field 8 3 3 3 8 2" xfId="44451"/>
    <cellStyle name="Date Feeder Field 8 3 3 3 9" xfId="16125"/>
    <cellStyle name="Date Feeder Field 8 3 3 3 9 2" xfId="44452"/>
    <cellStyle name="Date Feeder Field 8 3 3 4" xfId="16126"/>
    <cellStyle name="Date Feeder Field 8 3 3 4 2" xfId="44453"/>
    <cellStyle name="Date Feeder Field 8 3 3 5" xfId="16127"/>
    <cellStyle name="Date Feeder Field 8 3 3 5 2" xfId="44454"/>
    <cellStyle name="Date Feeder Field 8 3 3 6" xfId="16128"/>
    <cellStyle name="Date Feeder Field 8 3 3 6 2" xfId="44455"/>
    <cellStyle name="Date Feeder Field 8 3 3 7" xfId="16129"/>
    <cellStyle name="Date Feeder Field 8 3 3 7 2" xfId="44456"/>
    <cellStyle name="Date Feeder Field 8 3 3 8" xfId="16130"/>
    <cellStyle name="Date Feeder Field 8 3 3 8 2" xfId="44457"/>
    <cellStyle name="Date Feeder Field 8 3 3 9" xfId="16131"/>
    <cellStyle name="Date Feeder Field 8 3 3 9 2" xfId="44458"/>
    <cellStyle name="Date Feeder Field 8 3 4" xfId="16132"/>
    <cellStyle name="Date Feeder Field 8 3 4 10" xfId="16133"/>
    <cellStyle name="Date Feeder Field 8 3 4 10 2" xfId="44460"/>
    <cellStyle name="Date Feeder Field 8 3 4 11" xfId="16134"/>
    <cellStyle name="Date Feeder Field 8 3 4 11 2" xfId="44461"/>
    <cellStyle name="Date Feeder Field 8 3 4 12" xfId="44459"/>
    <cellStyle name="Date Feeder Field 8 3 4 2" xfId="16135"/>
    <cellStyle name="Date Feeder Field 8 3 4 2 2" xfId="44462"/>
    <cellStyle name="Date Feeder Field 8 3 4 3" xfId="16136"/>
    <cellStyle name="Date Feeder Field 8 3 4 3 2" xfId="44463"/>
    <cellStyle name="Date Feeder Field 8 3 4 4" xfId="16137"/>
    <cellStyle name="Date Feeder Field 8 3 4 4 2" xfId="44464"/>
    <cellStyle name="Date Feeder Field 8 3 4 5" xfId="16138"/>
    <cellStyle name="Date Feeder Field 8 3 4 5 2" xfId="44465"/>
    <cellStyle name="Date Feeder Field 8 3 4 6" xfId="16139"/>
    <cellStyle name="Date Feeder Field 8 3 4 6 2" xfId="44466"/>
    <cellStyle name="Date Feeder Field 8 3 4 7" xfId="16140"/>
    <cellStyle name="Date Feeder Field 8 3 4 7 2" xfId="44467"/>
    <cellStyle name="Date Feeder Field 8 3 4 8" xfId="16141"/>
    <cellStyle name="Date Feeder Field 8 3 4 8 2" xfId="44468"/>
    <cellStyle name="Date Feeder Field 8 3 4 9" xfId="16142"/>
    <cellStyle name="Date Feeder Field 8 3 4 9 2" xfId="44469"/>
    <cellStyle name="Date Feeder Field 8 3 5" xfId="16143"/>
    <cellStyle name="Date Feeder Field 8 3 5 10" xfId="16144"/>
    <cellStyle name="Date Feeder Field 8 3 5 10 2" xfId="44471"/>
    <cellStyle name="Date Feeder Field 8 3 5 11" xfId="16145"/>
    <cellStyle name="Date Feeder Field 8 3 5 11 2" xfId="44472"/>
    <cellStyle name="Date Feeder Field 8 3 5 12" xfId="44470"/>
    <cellStyle name="Date Feeder Field 8 3 5 2" xfId="16146"/>
    <cellStyle name="Date Feeder Field 8 3 5 2 2" xfId="44473"/>
    <cellStyle name="Date Feeder Field 8 3 5 3" xfId="16147"/>
    <cellStyle name="Date Feeder Field 8 3 5 3 2" xfId="44474"/>
    <cellStyle name="Date Feeder Field 8 3 5 4" xfId="16148"/>
    <cellStyle name="Date Feeder Field 8 3 5 4 2" xfId="44475"/>
    <cellStyle name="Date Feeder Field 8 3 5 5" xfId="16149"/>
    <cellStyle name="Date Feeder Field 8 3 5 5 2" xfId="44476"/>
    <cellStyle name="Date Feeder Field 8 3 5 6" xfId="16150"/>
    <cellStyle name="Date Feeder Field 8 3 5 6 2" xfId="44477"/>
    <cellStyle name="Date Feeder Field 8 3 5 7" xfId="16151"/>
    <cellStyle name="Date Feeder Field 8 3 5 7 2" xfId="44478"/>
    <cellStyle name="Date Feeder Field 8 3 5 8" xfId="16152"/>
    <cellStyle name="Date Feeder Field 8 3 5 8 2" xfId="44479"/>
    <cellStyle name="Date Feeder Field 8 3 5 9" xfId="16153"/>
    <cellStyle name="Date Feeder Field 8 3 5 9 2" xfId="44480"/>
    <cellStyle name="Date Feeder Field 8 3 6" xfId="16154"/>
    <cellStyle name="Date Feeder Field 8 3 6 2" xfId="44481"/>
    <cellStyle name="Date Feeder Field 8 3 7" xfId="16155"/>
    <cellStyle name="Date Feeder Field 8 3 7 2" xfId="44482"/>
    <cellStyle name="Date Feeder Field 8 3 8" xfId="16156"/>
    <cellStyle name="Date Feeder Field 8 3 8 2" xfId="44483"/>
    <cellStyle name="Date Feeder Field 8 3 9" xfId="16157"/>
    <cellStyle name="Date Feeder Field 8 3 9 2" xfId="44484"/>
    <cellStyle name="Date Feeder Field 8 4" xfId="16158"/>
    <cellStyle name="Date Feeder Field 8 4 10" xfId="16159"/>
    <cellStyle name="Date Feeder Field 8 4 10 2" xfId="44486"/>
    <cellStyle name="Date Feeder Field 8 4 11" xfId="16160"/>
    <cellStyle name="Date Feeder Field 8 4 11 2" xfId="44487"/>
    <cellStyle name="Date Feeder Field 8 4 12" xfId="16161"/>
    <cellStyle name="Date Feeder Field 8 4 12 2" xfId="44488"/>
    <cellStyle name="Date Feeder Field 8 4 13" xfId="16162"/>
    <cellStyle name="Date Feeder Field 8 4 13 2" xfId="44489"/>
    <cellStyle name="Date Feeder Field 8 4 14" xfId="16163"/>
    <cellStyle name="Date Feeder Field 8 4 14 2" xfId="44490"/>
    <cellStyle name="Date Feeder Field 8 4 15" xfId="44485"/>
    <cellStyle name="Date Feeder Field 8 4 2" xfId="16164"/>
    <cellStyle name="Date Feeder Field 8 4 2 10" xfId="16165"/>
    <cellStyle name="Date Feeder Field 8 4 2 10 2" xfId="44492"/>
    <cellStyle name="Date Feeder Field 8 4 2 11" xfId="16166"/>
    <cellStyle name="Date Feeder Field 8 4 2 11 2" xfId="44493"/>
    <cellStyle name="Date Feeder Field 8 4 2 12" xfId="16167"/>
    <cellStyle name="Date Feeder Field 8 4 2 12 2" xfId="44494"/>
    <cellStyle name="Date Feeder Field 8 4 2 13" xfId="44491"/>
    <cellStyle name="Date Feeder Field 8 4 2 2" xfId="16168"/>
    <cellStyle name="Date Feeder Field 8 4 2 2 10" xfId="16169"/>
    <cellStyle name="Date Feeder Field 8 4 2 2 10 2" xfId="44496"/>
    <cellStyle name="Date Feeder Field 8 4 2 2 11" xfId="16170"/>
    <cellStyle name="Date Feeder Field 8 4 2 2 11 2" xfId="44497"/>
    <cellStyle name="Date Feeder Field 8 4 2 2 12" xfId="44495"/>
    <cellStyle name="Date Feeder Field 8 4 2 2 2" xfId="16171"/>
    <cellStyle name="Date Feeder Field 8 4 2 2 2 2" xfId="44498"/>
    <cellStyle name="Date Feeder Field 8 4 2 2 3" xfId="16172"/>
    <cellStyle name="Date Feeder Field 8 4 2 2 3 2" xfId="44499"/>
    <cellStyle name="Date Feeder Field 8 4 2 2 4" xfId="16173"/>
    <cellStyle name="Date Feeder Field 8 4 2 2 4 2" xfId="44500"/>
    <cellStyle name="Date Feeder Field 8 4 2 2 5" xfId="16174"/>
    <cellStyle name="Date Feeder Field 8 4 2 2 5 2" xfId="44501"/>
    <cellStyle name="Date Feeder Field 8 4 2 2 6" xfId="16175"/>
    <cellStyle name="Date Feeder Field 8 4 2 2 6 2" xfId="44502"/>
    <cellStyle name="Date Feeder Field 8 4 2 2 7" xfId="16176"/>
    <cellStyle name="Date Feeder Field 8 4 2 2 7 2" xfId="44503"/>
    <cellStyle name="Date Feeder Field 8 4 2 2 8" xfId="16177"/>
    <cellStyle name="Date Feeder Field 8 4 2 2 8 2" xfId="44504"/>
    <cellStyle name="Date Feeder Field 8 4 2 2 9" xfId="16178"/>
    <cellStyle name="Date Feeder Field 8 4 2 2 9 2" xfId="44505"/>
    <cellStyle name="Date Feeder Field 8 4 2 3" xfId="16179"/>
    <cellStyle name="Date Feeder Field 8 4 2 3 10" xfId="16180"/>
    <cellStyle name="Date Feeder Field 8 4 2 3 10 2" xfId="44507"/>
    <cellStyle name="Date Feeder Field 8 4 2 3 11" xfId="16181"/>
    <cellStyle name="Date Feeder Field 8 4 2 3 11 2" xfId="44508"/>
    <cellStyle name="Date Feeder Field 8 4 2 3 12" xfId="44506"/>
    <cellStyle name="Date Feeder Field 8 4 2 3 2" xfId="16182"/>
    <cellStyle name="Date Feeder Field 8 4 2 3 2 2" xfId="44509"/>
    <cellStyle name="Date Feeder Field 8 4 2 3 3" xfId="16183"/>
    <cellStyle name="Date Feeder Field 8 4 2 3 3 2" xfId="44510"/>
    <cellStyle name="Date Feeder Field 8 4 2 3 4" xfId="16184"/>
    <cellStyle name="Date Feeder Field 8 4 2 3 4 2" xfId="44511"/>
    <cellStyle name="Date Feeder Field 8 4 2 3 5" xfId="16185"/>
    <cellStyle name="Date Feeder Field 8 4 2 3 5 2" xfId="44512"/>
    <cellStyle name="Date Feeder Field 8 4 2 3 6" xfId="16186"/>
    <cellStyle name="Date Feeder Field 8 4 2 3 6 2" xfId="44513"/>
    <cellStyle name="Date Feeder Field 8 4 2 3 7" xfId="16187"/>
    <cellStyle name="Date Feeder Field 8 4 2 3 7 2" xfId="44514"/>
    <cellStyle name="Date Feeder Field 8 4 2 3 8" xfId="16188"/>
    <cellStyle name="Date Feeder Field 8 4 2 3 8 2" xfId="44515"/>
    <cellStyle name="Date Feeder Field 8 4 2 3 9" xfId="16189"/>
    <cellStyle name="Date Feeder Field 8 4 2 3 9 2" xfId="44516"/>
    <cellStyle name="Date Feeder Field 8 4 2 4" xfId="16190"/>
    <cellStyle name="Date Feeder Field 8 4 2 4 2" xfId="44517"/>
    <cellStyle name="Date Feeder Field 8 4 2 5" xfId="16191"/>
    <cellStyle name="Date Feeder Field 8 4 2 5 2" xfId="44518"/>
    <cellStyle name="Date Feeder Field 8 4 2 6" xfId="16192"/>
    <cellStyle name="Date Feeder Field 8 4 2 6 2" xfId="44519"/>
    <cellStyle name="Date Feeder Field 8 4 2 7" xfId="16193"/>
    <cellStyle name="Date Feeder Field 8 4 2 7 2" xfId="44520"/>
    <cellStyle name="Date Feeder Field 8 4 2 8" xfId="16194"/>
    <cellStyle name="Date Feeder Field 8 4 2 8 2" xfId="44521"/>
    <cellStyle name="Date Feeder Field 8 4 2 9" xfId="16195"/>
    <cellStyle name="Date Feeder Field 8 4 2 9 2" xfId="44522"/>
    <cellStyle name="Date Feeder Field 8 4 3" xfId="16196"/>
    <cellStyle name="Date Feeder Field 8 4 3 10" xfId="16197"/>
    <cellStyle name="Date Feeder Field 8 4 3 10 2" xfId="44524"/>
    <cellStyle name="Date Feeder Field 8 4 3 11" xfId="16198"/>
    <cellStyle name="Date Feeder Field 8 4 3 11 2" xfId="44525"/>
    <cellStyle name="Date Feeder Field 8 4 3 12" xfId="16199"/>
    <cellStyle name="Date Feeder Field 8 4 3 12 2" xfId="44526"/>
    <cellStyle name="Date Feeder Field 8 4 3 13" xfId="44523"/>
    <cellStyle name="Date Feeder Field 8 4 3 2" xfId="16200"/>
    <cellStyle name="Date Feeder Field 8 4 3 2 10" xfId="16201"/>
    <cellStyle name="Date Feeder Field 8 4 3 2 10 2" xfId="44528"/>
    <cellStyle name="Date Feeder Field 8 4 3 2 11" xfId="16202"/>
    <cellStyle name="Date Feeder Field 8 4 3 2 11 2" xfId="44529"/>
    <cellStyle name="Date Feeder Field 8 4 3 2 12" xfId="44527"/>
    <cellStyle name="Date Feeder Field 8 4 3 2 2" xfId="16203"/>
    <cellStyle name="Date Feeder Field 8 4 3 2 2 2" xfId="44530"/>
    <cellStyle name="Date Feeder Field 8 4 3 2 3" xfId="16204"/>
    <cellStyle name="Date Feeder Field 8 4 3 2 3 2" xfId="44531"/>
    <cellStyle name="Date Feeder Field 8 4 3 2 4" xfId="16205"/>
    <cellStyle name="Date Feeder Field 8 4 3 2 4 2" xfId="44532"/>
    <cellStyle name="Date Feeder Field 8 4 3 2 5" xfId="16206"/>
    <cellStyle name="Date Feeder Field 8 4 3 2 5 2" xfId="44533"/>
    <cellStyle name="Date Feeder Field 8 4 3 2 6" xfId="16207"/>
    <cellStyle name="Date Feeder Field 8 4 3 2 6 2" xfId="44534"/>
    <cellStyle name="Date Feeder Field 8 4 3 2 7" xfId="16208"/>
    <cellStyle name="Date Feeder Field 8 4 3 2 7 2" xfId="44535"/>
    <cellStyle name="Date Feeder Field 8 4 3 2 8" xfId="16209"/>
    <cellStyle name="Date Feeder Field 8 4 3 2 8 2" xfId="44536"/>
    <cellStyle name="Date Feeder Field 8 4 3 2 9" xfId="16210"/>
    <cellStyle name="Date Feeder Field 8 4 3 2 9 2" xfId="44537"/>
    <cellStyle name="Date Feeder Field 8 4 3 3" xfId="16211"/>
    <cellStyle name="Date Feeder Field 8 4 3 3 10" xfId="16212"/>
    <cellStyle name="Date Feeder Field 8 4 3 3 10 2" xfId="44539"/>
    <cellStyle name="Date Feeder Field 8 4 3 3 11" xfId="16213"/>
    <cellStyle name="Date Feeder Field 8 4 3 3 11 2" xfId="44540"/>
    <cellStyle name="Date Feeder Field 8 4 3 3 12" xfId="44538"/>
    <cellStyle name="Date Feeder Field 8 4 3 3 2" xfId="16214"/>
    <cellStyle name="Date Feeder Field 8 4 3 3 2 2" xfId="44541"/>
    <cellStyle name="Date Feeder Field 8 4 3 3 3" xfId="16215"/>
    <cellStyle name="Date Feeder Field 8 4 3 3 3 2" xfId="44542"/>
    <cellStyle name="Date Feeder Field 8 4 3 3 4" xfId="16216"/>
    <cellStyle name="Date Feeder Field 8 4 3 3 4 2" xfId="44543"/>
    <cellStyle name="Date Feeder Field 8 4 3 3 5" xfId="16217"/>
    <cellStyle name="Date Feeder Field 8 4 3 3 5 2" xfId="44544"/>
    <cellStyle name="Date Feeder Field 8 4 3 3 6" xfId="16218"/>
    <cellStyle name="Date Feeder Field 8 4 3 3 6 2" xfId="44545"/>
    <cellStyle name="Date Feeder Field 8 4 3 3 7" xfId="16219"/>
    <cellStyle name="Date Feeder Field 8 4 3 3 7 2" xfId="44546"/>
    <cellStyle name="Date Feeder Field 8 4 3 3 8" xfId="16220"/>
    <cellStyle name="Date Feeder Field 8 4 3 3 8 2" xfId="44547"/>
    <cellStyle name="Date Feeder Field 8 4 3 3 9" xfId="16221"/>
    <cellStyle name="Date Feeder Field 8 4 3 3 9 2" xfId="44548"/>
    <cellStyle name="Date Feeder Field 8 4 3 4" xfId="16222"/>
    <cellStyle name="Date Feeder Field 8 4 3 4 2" xfId="44549"/>
    <cellStyle name="Date Feeder Field 8 4 3 5" xfId="16223"/>
    <cellStyle name="Date Feeder Field 8 4 3 5 2" xfId="44550"/>
    <cellStyle name="Date Feeder Field 8 4 3 6" xfId="16224"/>
    <cellStyle name="Date Feeder Field 8 4 3 6 2" xfId="44551"/>
    <cellStyle name="Date Feeder Field 8 4 3 7" xfId="16225"/>
    <cellStyle name="Date Feeder Field 8 4 3 7 2" xfId="44552"/>
    <cellStyle name="Date Feeder Field 8 4 3 8" xfId="16226"/>
    <cellStyle name="Date Feeder Field 8 4 3 8 2" xfId="44553"/>
    <cellStyle name="Date Feeder Field 8 4 3 9" xfId="16227"/>
    <cellStyle name="Date Feeder Field 8 4 3 9 2" xfId="44554"/>
    <cellStyle name="Date Feeder Field 8 4 4" xfId="16228"/>
    <cellStyle name="Date Feeder Field 8 4 4 10" xfId="16229"/>
    <cellStyle name="Date Feeder Field 8 4 4 10 2" xfId="44556"/>
    <cellStyle name="Date Feeder Field 8 4 4 11" xfId="16230"/>
    <cellStyle name="Date Feeder Field 8 4 4 11 2" xfId="44557"/>
    <cellStyle name="Date Feeder Field 8 4 4 12" xfId="44555"/>
    <cellStyle name="Date Feeder Field 8 4 4 2" xfId="16231"/>
    <cellStyle name="Date Feeder Field 8 4 4 2 2" xfId="44558"/>
    <cellStyle name="Date Feeder Field 8 4 4 3" xfId="16232"/>
    <cellStyle name="Date Feeder Field 8 4 4 3 2" xfId="44559"/>
    <cellStyle name="Date Feeder Field 8 4 4 4" xfId="16233"/>
    <cellStyle name="Date Feeder Field 8 4 4 4 2" xfId="44560"/>
    <cellStyle name="Date Feeder Field 8 4 4 5" xfId="16234"/>
    <cellStyle name="Date Feeder Field 8 4 4 5 2" xfId="44561"/>
    <cellStyle name="Date Feeder Field 8 4 4 6" xfId="16235"/>
    <cellStyle name="Date Feeder Field 8 4 4 6 2" xfId="44562"/>
    <cellStyle name="Date Feeder Field 8 4 4 7" xfId="16236"/>
    <cellStyle name="Date Feeder Field 8 4 4 7 2" xfId="44563"/>
    <cellStyle name="Date Feeder Field 8 4 4 8" xfId="16237"/>
    <cellStyle name="Date Feeder Field 8 4 4 8 2" xfId="44564"/>
    <cellStyle name="Date Feeder Field 8 4 4 9" xfId="16238"/>
    <cellStyle name="Date Feeder Field 8 4 4 9 2" xfId="44565"/>
    <cellStyle name="Date Feeder Field 8 4 5" xfId="16239"/>
    <cellStyle name="Date Feeder Field 8 4 5 10" xfId="16240"/>
    <cellStyle name="Date Feeder Field 8 4 5 10 2" xfId="44567"/>
    <cellStyle name="Date Feeder Field 8 4 5 11" xfId="16241"/>
    <cellStyle name="Date Feeder Field 8 4 5 11 2" xfId="44568"/>
    <cellStyle name="Date Feeder Field 8 4 5 12" xfId="44566"/>
    <cellStyle name="Date Feeder Field 8 4 5 2" xfId="16242"/>
    <cellStyle name="Date Feeder Field 8 4 5 2 2" xfId="44569"/>
    <cellStyle name="Date Feeder Field 8 4 5 3" xfId="16243"/>
    <cellStyle name="Date Feeder Field 8 4 5 3 2" xfId="44570"/>
    <cellStyle name="Date Feeder Field 8 4 5 4" xfId="16244"/>
    <cellStyle name="Date Feeder Field 8 4 5 4 2" xfId="44571"/>
    <cellStyle name="Date Feeder Field 8 4 5 5" xfId="16245"/>
    <cellStyle name="Date Feeder Field 8 4 5 5 2" xfId="44572"/>
    <cellStyle name="Date Feeder Field 8 4 5 6" xfId="16246"/>
    <cellStyle name="Date Feeder Field 8 4 5 6 2" xfId="44573"/>
    <cellStyle name="Date Feeder Field 8 4 5 7" xfId="16247"/>
    <cellStyle name="Date Feeder Field 8 4 5 7 2" xfId="44574"/>
    <cellStyle name="Date Feeder Field 8 4 5 8" xfId="16248"/>
    <cellStyle name="Date Feeder Field 8 4 5 8 2" xfId="44575"/>
    <cellStyle name="Date Feeder Field 8 4 5 9" xfId="16249"/>
    <cellStyle name="Date Feeder Field 8 4 5 9 2" xfId="44576"/>
    <cellStyle name="Date Feeder Field 8 4 6" xfId="16250"/>
    <cellStyle name="Date Feeder Field 8 4 6 2" xfId="44577"/>
    <cellStyle name="Date Feeder Field 8 4 7" xfId="16251"/>
    <cellStyle name="Date Feeder Field 8 4 7 2" xfId="44578"/>
    <cellStyle name="Date Feeder Field 8 4 8" xfId="16252"/>
    <cellStyle name="Date Feeder Field 8 4 8 2" xfId="44579"/>
    <cellStyle name="Date Feeder Field 8 4 9" xfId="16253"/>
    <cellStyle name="Date Feeder Field 8 4 9 2" xfId="44580"/>
    <cellStyle name="Date Feeder Field 8 5" xfId="16254"/>
    <cellStyle name="Date Feeder Field 8 5 10" xfId="16255"/>
    <cellStyle name="Date Feeder Field 8 5 10 2" xfId="44582"/>
    <cellStyle name="Date Feeder Field 8 5 11" xfId="16256"/>
    <cellStyle name="Date Feeder Field 8 5 11 2" xfId="44583"/>
    <cellStyle name="Date Feeder Field 8 5 12" xfId="16257"/>
    <cellStyle name="Date Feeder Field 8 5 12 2" xfId="44584"/>
    <cellStyle name="Date Feeder Field 8 5 13" xfId="16258"/>
    <cellStyle name="Date Feeder Field 8 5 13 2" xfId="44585"/>
    <cellStyle name="Date Feeder Field 8 5 14" xfId="16259"/>
    <cellStyle name="Date Feeder Field 8 5 14 2" xfId="44586"/>
    <cellStyle name="Date Feeder Field 8 5 15" xfId="44581"/>
    <cellStyle name="Date Feeder Field 8 5 2" xfId="16260"/>
    <cellStyle name="Date Feeder Field 8 5 2 10" xfId="16261"/>
    <cellStyle name="Date Feeder Field 8 5 2 10 2" xfId="44588"/>
    <cellStyle name="Date Feeder Field 8 5 2 11" xfId="16262"/>
    <cellStyle name="Date Feeder Field 8 5 2 11 2" xfId="44589"/>
    <cellStyle name="Date Feeder Field 8 5 2 12" xfId="16263"/>
    <cellStyle name="Date Feeder Field 8 5 2 12 2" xfId="44590"/>
    <cellStyle name="Date Feeder Field 8 5 2 13" xfId="44587"/>
    <cellStyle name="Date Feeder Field 8 5 2 2" xfId="16264"/>
    <cellStyle name="Date Feeder Field 8 5 2 2 10" xfId="16265"/>
    <cellStyle name="Date Feeder Field 8 5 2 2 10 2" xfId="44592"/>
    <cellStyle name="Date Feeder Field 8 5 2 2 11" xfId="16266"/>
    <cellStyle name="Date Feeder Field 8 5 2 2 11 2" xfId="44593"/>
    <cellStyle name="Date Feeder Field 8 5 2 2 12" xfId="44591"/>
    <cellStyle name="Date Feeder Field 8 5 2 2 2" xfId="16267"/>
    <cellStyle name="Date Feeder Field 8 5 2 2 2 2" xfId="44594"/>
    <cellStyle name="Date Feeder Field 8 5 2 2 3" xfId="16268"/>
    <cellStyle name="Date Feeder Field 8 5 2 2 3 2" xfId="44595"/>
    <cellStyle name="Date Feeder Field 8 5 2 2 4" xfId="16269"/>
    <cellStyle name="Date Feeder Field 8 5 2 2 4 2" xfId="44596"/>
    <cellStyle name="Date Feeder Field 8 5 2 2 5" xfId="16270"/>
    <cellStyle name="Date Feeder Field 8 5 2 2 5 2" xfId="44597"/>
    <cellStyle name="Date Feeder Field 8 5 2 2 6" xfId="16271"/>
    <cellStyle name="Date Feeder Field 8 5 2 2 6 2" xfId="44598"/>
    <cellStyle name="Date Feeder Field 8 5 2 2 7" xfId="16272"/>
    <cellStyle name="Date Feeder Field 8 5 2 2 7 2" xfId="44599"/>
    <cellStyle name="Date Feeder Field 8 5 2 2 8" xfId="16273"/>
    <cellStyle name="Date Feeder Field 8 5 2 2 8 2" xfId="44600"/>
    <cellStyle name="Date Feeder Field 8 5 2 2 9" xfId="16274"/>
    <cellStyle name="Date Feeder Field 8 5 2 2 9 2" xfId="44601"/>
    <cellStyle name="Date Feeder Field 8 5 2 3" xfId="16275"/>
    <cellStyle name="Date Feeder Field 8 5 2 3 10" xfId="16276"/>
    <cellStyle name="Date Feeder Field 8 5 2 3 10 2" xfId="44603"/>
    <cellStyle name="Date Feeder Field 8 5 2 3 11" xfId="16277"/>
    <cellStyle name="Date Feeder Field 8 5 2 3 11 2" xfId="44604"/>
    <cellStyle name="Date Feeder Field 8 5 2 3 12" xfId="44602"/>
    <cellStyle name="Date Feeder Field 8 5 2 3 2" xfId="16278"/>
    <cellStyle name="Date Feeder Field 8 5 2 3 2 2" xfId="44605"/>
    <cellStyle name="Date Feeder Field 8 5 2 3 3" xfId="16279"/>
    <cellStyle name="Date Feeder Field 8 5 2 3 3 2" xfId="44606"/>
    <cellStyle name="Date Feeder Field 8 5 2 3 4" xfId="16280"/>
    <cellStyle name="Date Feeder Field 8 5 2 3 4 2" xfId="44607"/>
    <cellStyle name="Date Feeder Field 8 5 2 3 5" xfId="16281"/>
    <cellStyle name="Date Feeder Field 8 5 2 3 5 2" xfId="44608"/>
    <cellStyle name="Date Feeder Field 8 5 2 3 6" xfId="16282"/>
    <cellStyle name="Date Feeder Field 8 5 2 3 6 2" xfId="44609"/>
    <cellStyle name="Date Feeder Field 8 5 2 3 7" xfId="16283"/>
    <cellStyle name="Date Feeder Field 8 5 2 3 7 2" xfId="44610"/>
    <cellStyle name="Date Feeder Field 8 5 2 3 8" xfId="16284"/>
    <cellStyle name="Date Feeder Field 8 5 2 3 8 2" xfId="44611"/>
    <cellStyle name="Date Feeder Field 8 5 2 3 9" xfId="16285"/>
    <cellStyle name="Date Feeder Field 8 5 2 3 9 2" xfId="44612"/>
    <cellStyle name="Date Feeder Field 8 5 2 4" xfId="16286"/>
    <cellStyle name="Date Feeder Field 8 5 2 4 2" xfId="44613"/>
    <cellStyle name="Date Feeder Field 8 5 2 5" xfId="16287"/>
    <cellStyle name="Date Feeder Field 8 5 2 5 2" xfId="44614"/>
    <cellStyle name="Date Feeder Field 8 5 2 6" xfId="16288"/>
    <cellStyle name="Date Feeder Field 8 5 2 6 2" xfId="44615"/>
    <cellStyle name="Date Feeder Field 8 5 2 7" xfId="16289"/>
    <cellStyle name="Date Feeder Field 8 5 2 7 2" xfId="44616"/>
    <cellStyle name="Date Feeder Field 8 5 2 8" xfId="16290"/>
    <cellStyle name="Date Feeder Field 8 5 2 8 2" xfId="44617"/>
    <cellStyle name="Date Feeder Field 8 5 2 9" xfId="16291"/>
    <cellStyle name="Date Feeder Field 8 5 2 9 2" xfId="44618"/>
    <cellStyle name="Date Feeder Field 8 5 3" xfId="16292"/>
    <cellStyle name="Date Feeder Field 8 5 3 10" xfId="16293"/>
    <cellStyle name="Date Feeder Field 8 5 3 10 2" xfId="44620"/>
    <cellStyle name="Date Feeder Field 8 5 3 11" xfId="16294"/>
    <cellStyle name="Date Feeder Field 8 5 3 11 2" xfId="44621"/>
    <cellStyle name="Date Feeder Field 8 5 3 12" xfId="16295"/>
    <cellStyle name="Date Feeder Field 8 5 3 12 2" xfId="44622"/>
    <cellStyle name="Date Feeder Field 8 5 3 13" xfId="44619"/>
    <cellStyle name="Date Feeder Field 8 5 3 2" xfId="16296"/>
    <cellStyle name="Date Feeder Field 8 5 3 2 10" xfId="16297"/>
    <cellStyle name="Date Feeder Field 8 5 3 2 10 2" xfId="44624"/>
    <cellStyle name="Date Feeder Field 8 5 3 2 11" xfId="16298"/>
    <cellStyle name="Date Feeder Field 8 5 3 2 11 2" xfId="44625"/>
    <cellStyle name="Date Feeder Field 8 5 3 2 12" xfId="44623"/>
    <cellStyle name="Date Feeder Field 8 5 3 2 2" xfId="16299"/>
    <cellStyle name="Date Feeder Field 8 5 3 2 2 2" xfId="44626"/>
    <cellStyle name="Date Feeder Field 8 5 3 2 3" xfId="16300"/>
    <cellStyle name="Date Feeder Field 8 5 3 2 3 2" xfId="44627"/>
    <cellStyle name="Date Feeder Field 8 5 3 2 4" xfId="16301"/>
    <cellStyle name="Date Feeder Field 8 5 3 2 4 2" xfId="44628"/>
    <cellStyle name="Date Feeder Field 8 5 3 2 5" xfId="16302"/>
    <cellStyle name="Date Feeder Field 8 5 3 2 5 2" xfId="44629"/>
    <cellStyle name="Date Feeder Field 8 5 3 2 6" xfId="16303"/>
    <cellStyle name="Date Feeder Field 8 5 3 2 6 2" xfId="44630"/>
    <cellStyle name="Date Feeder Field 8 5 3 2 7" xfId="16304"/>
    <cellStyle name="Date Feeder Field 8 5 3 2 7 2" xfId="44631"/>
    <cellStyle name="Date Feeder Field 8 5 3 2 8" xfId="16305"/>
    <cellStyle name="Date Feeder Field 8 5 3 2 8 2" xfId="44632"/>
    <cellStyle name="Date Feeder Field 8 5 3 2 9" xfId="16306"/>
    <cellStyle name="Date Feeder Field 8 5 3 2 9 2" xfId="44633"/>
    <cellStyle name="Date Feeder Field 8 5 3 3" xfId="16307"/>
    <cellStyle name="Date Feeder Field 8 5 3 3 10" xfId="16308"/>
    <cellStyle name="Date Feeder Field 8 5 3 3 10 2" xfId="44635"/>
    <cellStyle name="Date Feeder Field 8 5 3 3 11" xfId="16309"/>
    <cellStyle name="Date Feeder Field 8 5 3 3 11 2" xfId="44636"/>
    <cellStyle name="Date Feeder Field 8 5 3 3 12" xfId="44634"/>
    <cellStyle name="Date Feeder Field 8 5 3 3 2" xfId="16310"/>
    <cellStyle name="Date Feeder Field 8 5 3 3 2 2" xfId="44637"/>
    <cellStyle name="Date Feeder Field 8 5 3 3 3" xfId="16311"/>
    <cellStyle name="Date Feeder Field 8 5 3 3 3 2" xfId="44638"/>
    <cellStyle name="Date Feeder Field 8 5 3 3 4" xfId="16312"/>
    <cellStyle name="Date Feeder Field 8 5 3 3 4 2" xfId="44639"/>
    <cellStyle name="Date Feeder Field 8 5 3 3 5" xfId="16313"/>
    <cellStyle name="Date Feeder Field 8 5 3 3 5 2" xfId="44640"/>
    <cellStyle name="Date Feeder Field 8 5 3 3 6" xfId="16314"/>
    <cellStyle name="Date Feeder Field 8 5 3 3 6 2" xfId="44641"/>
    <cellStyle name="Date Feeder Field 8 5 3 3 7" xfId="16315"/>
    <cellStyle name="Date Feeder Field 8 5 3 3 7 2" xfId="44642"/>
    <cellStyle name="Date Feeder Field 8 5 3 3 8" xfId="16316"/>
    <cellStyle name="Date Feeder Field 8 5 3 3 8 2" xfId="44643"/>
    <cellStyle name="Date Feeder Field 8 5 3 3 9" xfId="16317"/>
    <cellStyle name="Date Feeder Field 8 5 3 3 9 2" xfId="44644"/>
    <cellStyle name="Date Feeder Field 8 5 3 4" xfId="16318"/>
    <cellStyle name="Date Feeder Field 8 5 3 4 2" xfId="44645"/>
    <cellStyle name="Date Feeder Field 8 5 3 5" xfId="16319"/>
    <cellStyle name="Date Feeder Field 8 5 3 5 2" xfId="44646"/>
    <cellStyle name="Date Feeder Field 8 5 3 6" xfId="16320"/>
    <cellStyle name="Date Feeder Field 8 5 3 6 2" xfId="44647"/>
    <cellStyle name="Date Feeder Field 8 5 3 7" xfId="16321"/>
    <cellStyle name="Date Feeder Field 8 5 3 7 2" xfId="44648"/>
    <cellStyle name="Date Feeder Field 8 5 3 8" xfId="16322"/>
    <cellStyle name="Date Feeder Field 8 5 3 8 2" xfId="44649"/>
    <cellStyle name="Date Feeder Field 8 5 3 9" xfId="16323"/>
    <cellStyle name="Date Feeder Field 8 5 3 9 2" xfId="44650"/>
    <cellStyle name="Date Feeder Field 8 5 4" xfId="16324"/>
    <cellStyle name="Date Feeder Field 8 5 4 10" xfId="16325"/>
    <cellStyle name="Date Feeder Field 8 5 4 10 2" xfId="44652"/>
    <cellStyle name="Date Feeder Field 8 5 4 11" xfId="16326"/>
    <cellStyle name="Date Feeder Field 8 5 4 11 2" xfId="44653"/>
    <cellStyle name="Date Feeder Field 8 5 4 12" xfId="44651"/>
    <cellStyle name="Date Feeder Field 8 5 4 2" xfId="16327"/>
    <cellStyle name="Date Feeder Field 8 5 4 2 2" xfId="44654"/>
    <cellStyle name="Date Feeder Field 8 5 4 3" xfId="16328"/>
    <cellStyle name="Date Feeder Field 8 5 4 3 2" xfId="44655"/>
    <cellStyle name="Date Feeder Field 8 5 4 4" xfId="16329"/>
    <cellStyle name="Date Feeder Field 8 5 4 4 2" xfId="44656"/>
    <cellStyle name="Date Feeder Field 8 5 4 5" xfId="16330"/>
    <cellStyle name="Date Feeder Field 8 5 4 5 2" xfId="44657"/>
    <cellStyle name="Date Feeder Field 8 5 4 6" xfId="16331"/>
    <cellStyle name="Date Feeder Field 8 5 4 6 2" xfId="44658"/>
    <cellStyle name="Date Feeder Field 8 5 4 7" xfId="16332"/>
    <cellStyle name="Date Feeder Field 8 5 4 7 2" xfId="44659"/>
    <cellStyle name="Date Feeder Field 8 5 4 8" xfId="16333"/>
    <cellStyle name="Date Feeder Field 8 5 4 8 2" xfId="44660"/>
    <cellStyle name="Date Feeder Field 8 5 4 9" xfId="16334"/>
    <cellStyle name="Date Feeder Field 8 5 4 9 2" xfId="44661"/>
    <cellStyle name="Date Feeder Field 8 5 5" xfId="16335"/>
    <cellStyle name="Date Feeder Field 8 5 5 10" xfId="16336"/>
    <cellStyle name="Date Feeder Field 8 5 5 10 2" xfId="44663"/>
    <cellStyle name="Date Feeder Field 8 5 5 11" xfId="16337"/>
    <cellStyle name="Date Feeder Field 8 5 5 11 2" xfId="44664"/>
    <cellStyle name="Date Feeder Field 8 5 5 12" xfId="44662"/>
    <cellStyle name="Date Feeder Field 8 5 5 2" xfId="16338"/>
    <cellStyle name="Date Feeder Field 8 5 5 2 2" xfId="44665"/>
    <cellStyle name="Date Feeder Field 8 5 5 3" xfId="16339"/>
    <cellStyle name="Date Feeder Field 8 5 5 3 2" xfId="44666"/>
    <cellStyle name="Date Feeder Field 8 5 5 4" xfId="16340"/>
    <cellStyle name="Date Feeder Field 8 5 5 4 2" xfId="44667"/>
    <cellStyle name="Date Feeder Field 8 5 5 5" xfId="16341"/>
    <cellStyle name="Date Feeder Field 8 5 5 5 2" xfId="44668"/>
    <cellStyle name="Date Feeder Field 8 5 5 6" xfId="16342"/>
    <cellStyle name="Date Feeder Field 8 5 5 6 2" xfId="44669"/>
    <cellStyle name="Date Feeder Field 8 5 5 7" xfId="16343"/>
    <cellStyle name="Date Feeder Field 8 5 5 7 2" xfId="44670"/>
    <cellStyle name="Date Feeder Field 8 5 5 8" xfId="16344"/>
    <cellStyle name="Date Feeder Field 8 5 5 8 2" xfId="44671"/>
    <cellStyle name="Date Feeder Field 8 5 5 9" xfId="16345"/>
    <cellStyle name="Date Feeder Field 8 5 5 9 2" xfId="44672"/>
    <cellStyle name="Date Feeder Field 8 5 6" xfId="16346"/>
    <cellStyle name="Date Feeder Field 8 5 6 2" xfId="44673"/>
    <cellStyle name="Date Feeder Field 8 5 7" xfId="16347"/>
    <cellStyle name="Date Feeder Field 8 5 7 2" xfId="44674"/>
    <cellStyle name="Date Feeder Field 8 5 8" xfId="16348"/>
    <cellStyle name="Date Feeder Field 8 5 8 2" xfId="44675"/>
    <cellStyle name="Date Feeder Field 8 5 9" xfId="16349"/>
    <cellStyle name="Date Feeder Field 8 5 9 2" xfId="44676"/>
    <cellStyle name="Date Feeder Field 8 6" xfId="16350"/>
    <cellStyle name="Date Feeder Field 8 6 10" xfId="16351"/>
    <cellStyle name="Date Feeder Field 8 6 10 2" xfId="44678"/>
    <cellStyle name="Date Feeder Field 8 6 11" xfId="16352"/>
    <cellStyle name="Date Feeder Field 8 6 11 2" xfId="44679"/>
    <cellStyle name="Date Feeder Field 8 6 12" xfId="16353"/>
    <cellStyle name="Date Feeder Field 8 6 12 2" xfId="44680"/>
    <cellStyle name="Date Feeder Field 8 6 13" xfId="44677"/>
    <cellStyle name="Date Feeder Field 8 6 2" xfId="16354"/>
    <cellStyle name="Date Feeder Field 8 6 2 10" xfId="16355"/>
    <cellStyle name="Date Feeder Field 8 6 2 10 2" xfId="44682"/>
    <cellStyle name="Date Feeder Field 8 6 2 11" xfId="16356"/>
    <cellStyle name="Date Feeder Field 8 6 2 11 2" xfId="44683"/>
    <cellStyle name="Date Feeder Field 8 6 2 12" xfId="44681"/>
    <cellStyle name="Date Feeder Field 8 6 2 2" xfId="16357"/>
    <cellStyle name="Date Feeder Field 8 6 2 2 2" xfId="44684"/>
    <cellStyle name="Date Feeder Field 8 6 2 3" xfId="16358"/>
    <cellStyle name="Date Feeder Field 8 6 2 3 2" xfId="44685"/>
    <cellStyle name="Date Feeder Field 8 6 2 4" xfId="16359"/>
    <cellStyle name="Date Feeder Field 8 6 2 4 2" xfId="44686"/>
    <cellStyle name="Date Feeder Field 8 6 2 5" xfId="16360"/>
    <cellStyle name="Date Feeder Field 8 6 2 5 2" xfId="44687"/>
    <cellStyle name="Date Feeder Field 8 6 2 6" xfId="16361"/>
    <cellStyle name="Date Feeder Field 8 6 2 6 2" xfId="44688"/>
    <cellStyle name="Date Feeder Field 8 6 2 7" xfId="16362"/>
    <cellStyle name="Date Feeder Field 8 6 2 7 2" xfId="44689"/>
    <cellStyle name="Date Feeder Field 8 6 2 8" xfId="16363"/>
    <cellStyle name="Date Feeder Field 8 6 2 8 2" xfId="44690"/>
    <cellStyle name="Date Feeder Field 8 6 2 9" xfId="16364"/>
    <cellStyle name="Date Feeder Field 8 6 2 9 2" xfId="44691"/>
    <cellStyle name="Date Feeder Field 8 6 3" xfId="16365"/>
    <cellStyle name="Date Feeder Field 8 6 3 10" xfId="16366"/>
    <cellStyle name="Date Feeder Field 8 6 3 10 2" xfId="44693"/>
    <cellStyle name="Date Feeder Field 8 6 3 11" xfId="16367"/>
    <cellStyle name="Date Feeder Field 8 6 3 11 2" xfId="44694"/>
    <cellStyle name="Date Feeder Field 8 6 3 12" xfId="44692"/>
    <cellStyle name="Date Feeder Field 8 6 3 2" xfId="16368"/>
    <cellStyle name="Date Feeder Field 8 6 3 2 2" xfId="44695"/>
    <cellStyle name="Date Feeder Field 8 6 3 3" xfId="16369"/>
    <cellStyle name="Date Feeder Field 8 6 3 3 2" xfId="44696"/>
    <cellStyle name="Date Feeder Field 8 6 3 4" xfId="16370"/>
    <cellStyle name="Date Feeder Field 8 6 3 4 2" xfId="44697"/>
    <cellStyle name="Date Feeder Field 8 6 3 5" xfId="16371"/>
    <cellStyle name="Date Feeder Field 8 6 3 5 2" xfId="44698"/>
    <cellStyle name="Date Feeder Field 8 6 3 6" xfId="16372"/>
    <cellStyle name="Date Feeder Field 8 6 3 6 2" xfId="44699"/>
    <cellStyle name="Date Feeder Field 8 6 3 7" xfId="16373"/>
    <cellStyle name="Date Feeder Field 8 6 3 7 2" xfId="44700"/>
    <cellStyle name="Date Feeder Field 8 6 3 8" xfId="16374"/>
    <cellStyle name="Date Feeder Field 8 6 3 8 2" xfId="44701"/>
    <cellStyle name="Date Feeder Field 8 6 3 9" xfId="16375"/>
    <cellStyle name="Date Feeder Field 8 6 3 9 2" xfId="44702"/>
    <cellStyle name="Date Feeder Field 8 6 4" xfId="16376"/>
    <cellStyle name="Date Feeder Field 8 6 4 2" xfId="44703"/>
    <cellStyle name="Date Feeder Field 8 6 5" xfId="16377"/>
    <cellStyle name="Date Feeder Field 8 6 5 2" xfId="44704"/>
    <cellStyle name="Date Feeder Field 8 6 6" xfId="16378"/>
    <cellStyle name="Date Feeder Field 8 6 6 2" xfId="44705"/>
    <cellStyle name="Date Feeder Field 8 6 7" xfId="16379"/>
    <cellStyle name="Date Feeder Field 8 6 7 2" xfId="44706"/>
    <cellStyle name="Date Feeder Field 8 6 8" xfId="16380"/>
    <cellStyle name="Date Feeder Field 8 6 8 2" xfId="44707"/>
    <cellStyle name="Date Feeder Field 8 6 9" xfId="16381"/>
    <cellStyle name="Date Feeder Field 8 6 9 2" xfId="44708"/>
    <cellStyle name="Date Feeder Field 8 7" xfId="16382"/>
    <cellStyle name="Date Feeder Field 8 7 10" xfId="16383"/>
    <cellStyle name="Date Feeder Field 8 7 10 2" xfId="44710"/>
    <cellStyle name="Date Feeder Field 8 7 11" xfId="16384"/>
    <cellStyle name="Date Feeder Field 8 7 11 2" xfId="44711"/>
    <cellStyle name="Date Feeder Field 8 7 12" xfId="16385"/>
    <cellStyle name="Date Feeder Field 8 7 12 2" xfId="44712"/>
    <cellStyle name="Date Feeder Field 8 7 13" xfId="44709"/>
    <cellStyle name="Date Feeder Field 8 7 2" xfId="16386"/>
    <cellStyle name="Date Feeder Field 8 7 2 10" xfId="16387"/>
    <cellStyle name="Date Feeder Field 8 7 2 10 2" xfId="44714"/>
    <cellStyle name="Date Feeder Field 8 7 2 11" xfId="16388"/>
    <cellStyle name="Date Feeder Field 8 7 2 11 2" xfId="44715"/>
    <cellStyle name="Date Feeder Field 8 7 2 12" xfId="44713"/>
    <cellStyle name="Date Feeder Field 8 7 2 2" xfId="16389"/>
    <cellStyle name="Date Feeder Field 8 7 2 2 2" xfId="44716"/>
    <cellStyle name="Date Feeder Field 8 7 2 3" xfId="16390"/>
    <cellStyle name="Date Feeder Field 8 7 2 3 2" xfId="44717"/>
    <cellStyle name="Date Feeder Field 8 7 2 4" xfId="16391"/>
    <cellStyle name="Date Feeder Field 8 7 2 4 2" xfId="44718"/>
    <cellStyle name="Date Feeder Field 8 7 2 5" xfId="16392"/>
    <cellStyle name="Date Feeder Field 8 7 2 5 2" xfId="44719"/>
    <cellStyle name="Date Feeder Field 8 7 2 6" xfId="16393"/>
    <cellStyle name="Date Feeder Field 8 7 2 6 2" xfId="44720"/>
    <cellStyle name="Date Feeder Field 8 7 2 7" xfId="16394"/>
    <cellStyle name="Date Feeder Field 8 7 2 7 2" xfId="44721"/>
    <cellStyle name="Date Feeder Field 8 7 2 8" xfId="16395"/>
    <cellStyle name="Date Feeder Field 8 7 2 8 2" xfId="44722"/>
    <cellStyle name="Date Feeder Field 8 7 2 9" xfId="16396"/>
    <cellStyle name="Date Feeder Field 8 7 2 9 2" xfId="44723"/>
    <cellStyle name="Date Feeder Field 8 7 3" xfId="16397"/>
    <cellStyle name="Date Feeder Field 8 7 3 10" xfId="16398"/>
    <cellStyle name="Date Feeder Field 8 7 3 10 2" xfId="44725"/>
    <cellStyle name="Date Feeder Field 8 7 3 11" xfId="16399"/>
    <cellStyle name="Date Feeder Field 8 7 3 11 2" xfId="44726"/>
    <cellStyle name="Date Feeder Field 8 7 3 12" xfId="44724"/>
    <cellStyle name="Date Feeder Field 8 7 3 2" xfId="16400"/>
    <cellStyle name="Date Feeder Field 8 7 3 2 2" xfId="44727"/>
    <cellStyle name="Date Feeder Field 8 7 3 3" xfId="16401"/>
    <cellStyle name="Date Feeder Field 8 7 3 3 2" xfId="44728"/>
    <cellStyle name="Date Feeder Field 8 7 3 4" xfId="16402"/>
    <cellStyle name="Date Feeder Field 8 7 3 4 2" xfId="44729"/>
    <cellStyle name="Date Feeder Field 8 7 3 5" xfId="16403"/>
    <cellStyle name="Date Feeder Field 8 7 3 5 2" xfId="44730"/>
    <cellStyle name="Date Feeder Field 8 7 3 6" xfId="16404"/>
    <cellStyle name="Date Feeder Field 8 7 3 6 2" xfId="44731"/>
    <cellStyle name="Date Feeder Field 8 7 3 7" xfId="16405"/>
    <cellStyle name="Date Feeder Field 8 7 3 7 2" xfId="44732"/>
    <cellStyle name="Date Feeder Field 8 7 3 8" xfId="16406"/>
    <cellStyle name="Date Feeder Field 8 7 3 8 2" xfId="44733"/>
    <cellStyle name="Date Feeder Field 8 7 3 9" xfId="16407"/>
    <cellStyle name="Date Feeder Field 8 7 3 9 2" xfId="44734"/>
    <cellStyle name="Date Feeder Field 8 7 4" xfId="16408"/>
    <cellStyle name="Date Feeder Field 8 7 4 2" xfId="44735"/>
    <cellStyle name="Date Feeder Field 8 7 5" xfId="16409"/>
    <cellStyle name="Date Feeder Field 8 7 5 2" xfId="44736"/>
    <cellStyle name="Date Feeder Field 8 7 6" xfId="16410"/>
    <cellStyle name="Date Feeder Field 8 7 6 2" xfId="44737"/>
    <cellStyle name="Date Feeder Field 8 7 7" xfId="16411"/>
    <cellStyle name="Date Feeder Field 8 7 7 2" xfId="44738"/>
    <cellStyle name="Date Feeder Field 8 7 8" xfId="16412"/>
    <cellStyle name="Date Feeder Field 8 7 8 2" xfId="44739"/>
    <cellStyle name="Date Feeder Field 8 7 9" xfId="16413"/>
    <cellStyle name="Date Feeder Field 8 7 9 2" xfId="44740"/>
    <cellStyle name="Date Feeder Field 8 8" xfId="16414"/>
    <cellStyle name="Date Feeder Field 8 8 10" xfId="16415"/>
    <cellStyle name="Date Feeder Field 8 8 10 2" xfId="44742"/>
    <cellStyle name="Date Feeder Field 8 8 11" xfId="16416"/>
    <cellStyle name="Date Feeder Field 8 8 11 2" xfId="44743"/>
    <cellStyle name="Date Feeder Field 8 8 12" xfId="44741"/>
    <cellStyle name="Date Feeder Field 8 8 2" xfId="16417"/>
    <cellStyle name="Date Feeder Field 8 8 2 2" xfId="44744"/>
    <cellStyle name="Date Feeder Field 8 8 3" xfId="16418"/>
    <cellStyle name="Date Feeder Field 8 8 3 2" xfId="44745"/>
    <cellStyle name="Date Feeder Field 8 8 4" xfId="16419"/>
    <cellStyle name="Date Feeder Field 8 8 4 2" xfId="44746"/>
    <cellStyle name="Date Feeder Field 8 8 5" xfId="16420"/>
    <cellStyle name="Date Feeder Field 8 8 5 2" xfId="44747"/>
    <cellStyle name="Date Feeder Field 8 8 6" xfId="16421"/>
    <cellStyle name="Date Feeder Field 8 8 6 2" xfId="44748"/>
    <cellStyle name="Date Feeder Field 8 8 7" xfId="16422"/>
    <cellStyle name="Date Feeder Field 8 8 7 2" xfId="44749"/>
    <cellStyle name="Date Feeder Field 8 8 8" xfId="16423"/>
    <cellStyle name="Date Feeder Field 8 8 8 2" xfId="44750"/>
    <cellStyle name="Date Feeder Field 8 8 9" xfId="16424"/>
    <cellStyle name="Date Feeder Field 8 8 9 2" xfId="44751"/>
    <cellStyle name="Date Feeder Field 8 9" xfId="16425"/>
    <cellStyle name="Date Feeder Field 8 9 10" xfId="16426"/>
    <cellStyle name="Date Feeder Field 8 9 10 2" xfId="44753"/>
    <cellStyle name="Date Feeder Field 8 9 11" xfId="16427"/>
    <cellStyle name="Date Feeder Field 8 9 11 2" xfId="44754"/>
    <cellStyle name="Date Feeder Field 8 9 12" xfId="44752"/>
    <cellStyle name="Date Feeder Field 8 9 2" xfId="16428"/>
    <cellStyle name="Date Feeder Field 8 9 2 2" xfId="44755"/>
    <cellStyle name="Date Feeder Field 8 9 3" xfId="16429"/>
    <cellStyle name="Date Feeder Field 8 9 3 2" xfId="44756"/>
    <cellStyle name="Date Feeder Field 8 9 4" xfId="16430"/>
    <cellStyle name="Date Feeder Field 8 9 4 2" xfId="44757"/>
    <cellStyle name="Date Feeder Field 8 9 5" xfId="16431"/>
    <cellStyle name="Date Feeder Field 8 9 5 2" xfId="44758"/>
    <cellStyle name="Date Feeder Field 8 9 6" xfId="16432"/>
    <cellStyle name="Date Feeder Field 8 9 6 2" xfId="44759"/>
    <cellStyle name="Date Feeder Field 8 9 7" xfId="16433"/>
    <cellStyle name="Date Feeder Field 8 9 7 2" xfId="44760"/>
    <cellStyle name="Date Feeder Field 8 9 8" xfId="16434"/>
    <cellStyle name="Date Feeder Field 8 9 8 2" xfId="44761"/>
    <cellStyle name="Date Feeder Field 8 9 9" xfId="16435"/>
    <cellStyle name="Date Feeder Field 8 9 9 2" xfId="44762"/>
    <cellStyle name="Date Feeder Field 9" xfId="16436"/>
    <cellStyle name="Date Feeder Field 9 10" xfId="16437"/>
    <cellStyle name="Date Feeder Field 9 10 2" xfId="44764"/>
    <cellStyle name="Date Feeder Field 9 11" xfId="16438"/>
    <cellStyle name="Date Feeder Field 9 11 2" xfId="44765"/>
    <cellStyle name="Date Feeder Field 9 12" xfId="16439"/>
    <cellStyle name="Date Feeder Field 9 12 2" xfId="44766"/>
    <cellStyle name="Date Feeder Field 9 13" xfId="16440"/>
    <cellStyle name="Date Feeder Field 9 13 2" xfId="44767"/>
    <cellStyle name="Date Feeder Field 9 14" xfId="16441"/>
    <cellStyle name="Date Feeder Field 9 14 2" xfId="44768"/>
    <cellStyle name="Date Feeder Field 9 15" xfId="16442"/>
    <cellStyle name="Date Feeder Field 9 15 2" xfId="44769"/>
    <cellStyle name="Date Feeder Field 9 16" xfId="16443"/>
    <cellStyle name="Date Feeder Field 9 16 2" xfId="44770"/>
    <cellStyle name="Date Feeder Field 9 17" xfId="16444"/>
    <cellStyle name="Date Feeder Field 9 17 2" xfId="44771"/>
    <cellStyle name="Date Feeder Field 9 18" xfId="16445"/>
    <cellStyle name="Date Feeder Field 9 18 2" xfId="44772"/>
    <cellStyle name="Date Feeder Field 9 19" xfId="44763"/>
    <cellStyle name="Date Feeder Field 9 2" xfId="16446"/>
    <cellStyle name="Date Feeder Field 9 2 10" xfId="16447"/>
    <cellStyle name="Date Feeder Field 9 2 10 2" xfId="44774"/>
    <cellStyle name="Date Feeder Field 9 2 11" xfId="16448"/>
    <cellStyle name="Date Feeder Field 9 2 11 2" xfId="44775"/>
    <cellStyle name="Date Feeder Field 9 2 12" xfId="16449"/>
    <cellStyle name="Date Feeder Field 9 2 12 2" xfId="44776"/>
    <cellStyle name="Date Feeder Field 9 2 13" xfId="16450"/>
    <cellStyle name="Date Feeder Field 9 2 13 2" xfId="44777"/>
    <cellStyle name="Date Feeder Field 9 2 14" xfId="16451"/>
    <cellStyle name="Date Feeder Field 9 2 14 2" xfId="44778"/>
    <cellStyle name="Date Feeder Field 9 2 15" xfId="44773"/>
    <cellStyle name="Date Feeder Field 9 2 2" xfId="16452"/>
    <cellStyle name="Date Feeder Field 9 2 2 10" xfId="16453"/>
    <cellStyle name="Date Feeder Field 9 2 2 10 2" xfId="44780"/>
    <cellStyle name="Date Feeder Field 9 2 2 11" xfId="16454"/>
    <cellStyle name="Date Feeder Field 9 2 2 11 2" xfId="44781"/>
    <cellStyle name="Date Feeder Field 9 2 2 12" xfId="16455"/>
    <cellStyle name="Date Feeder Field 9 2 2 12 2" xfId="44782"/>
    <cellStyle name="Date Feeder Field 9 2 2 13" xfId="44779"/>
    <cellStyle name="Date Feeder Field 9 2 2 2" xfId="16456"/>
    <cellStyle name="Date Feeder Field 9 2 2 2 10" xfId="16457"/>
    <cellStyle name="Date Feeder Field 9 2 2 2 10 2" xfId="44784"/>
    <cellStyle name="Date Feeder Field 9 2 2 2 11" xfId="16458"/>
    <cellStyle name="Date Feeder Field 9 2 2 2 11 2" xfId="44785"/>
    <cellStyle name="Date Feeder Field 9 2 2 2 12" xfId="44783"/>
    <cellStyle name="Date Feeder Field 9 2 2 2 2" xfId="16459"/>
    <cellStyle name="Date Feeder Field 9 2 2 2 2 2" xfId="44786"/>
    <cellStyle name="Date Feeder Field 9 2 2 2 3" xfId="16460"/>
    <cellStyle name="Date Feeder Field 9 2 2 2 3 2" xfId="44787"/>
    <cellStyle name="Date Feeder Field 9 2 2 2 4" xfId="16461"/>
    <cellStyle name="Date Feeder Field 9 2 2 2 4 2" xfId="44788"/>
    <cellStyle name="Date Feeder Field 9 2 2 2 5" xfId="16462"/>
    <cellStyle name="Date Feeder Field 9 2 2 2 5 2" xfId="44789"/>
    <cellStyle name="Date Feeder Field 9 2 2 2 6" xfId="16463"/>
    <cellStyle name="Date Feeder Field 9 2 2 2 6 2" xfId="44790"/>
    <cellStyle name="Date Feeder Field 9 2 2 2 7" xfId="16464"/>
    <cellStyle name="Date Feeder Field 9 2 2 2 7 2" xfId="44791"/>
    <cellStyle name="Date Feeder Field 9 2 2 2 8" xfId="16465"/>
    <cellStyle name="Date Feeder Field 9 2 2 2 8 2" xfId="44792"/>
    <cellStyle name="Date Feeder Field 9 2 2 2 9" xfId="16466"/>
    <cellStyle name="Date Feeder Field 9 2 2 2 9 2" xfId="44793"/>
    <cellStyle name="Date Feeder Field 9 2 2 3" xfId="16467"/>
    <cellStyle name="Date Feeder Field 9 2 2 3 10" xfId="16468"/>
    <cellStyle name="Date Feeder Field 9 2 2 3 10 2" xfId="44795"/>
    <cellStyle name="Date Feeder Field 9 2 2 3 11" xfId="16469"/>
    <cellStyle name="Date Feeder Field 9 2 2 3 11 2" xfId="44796"/>
    <cellStyle name="Date Feeder Field 9 2 2 3 12" xfId="44794"/>
    <cellStyle name="Date Feeder Field 9 2 2 3 2" xfId="16470"/>
    <cellStyle name="Date Feeder Field 9 2 2 3 2 2" xfId="44797"/>
    <cellStyle name="Date Feeder Field 9 2 2 3 3" xfId="16471"/>
    <cellStyle name="Date Feeder Field 9 2 2 3 3 2" xfId="44798"/>
    <cellStyle name="Date Feeder Field 9 2 2 3 4" xfId="16472"/>
    <cellStyle name="Date Feeder Field 9 2 2 3 4 2" xfId="44799"/>
    <cellStyle name="Date Feeder Field 9 2 2 3 5" xfId="16473"/>
    <cellStyle name="Date Feeder Field 9 2 2 3 5 2" xfId="44800"/>
    <cellStyle name="Date Feeder Field 9 2 2 3 6" xfId="16474"/>
    <cellStyle name="Date Feeder Field 9 2 2 3 6 2" xfId="44801"/>
    <cellStyle name="Date Feeder Field 9 2 2 3 7" xfId="16475"/>
    <cellStyle name="Date Feeder Field 9 2 2 3 7 2" xfId="44802"/>
    <cellStyle name="Date Feeder Field 9 2 2 3 8" xfId="16476"/>
    <cellStyle name="Date Feeder Field 9 2 2 3 8 2" xfId="44803"/>
    <cellStyle name="Date Feeder Field 9 2 2 3 9" xfId="16477"/>
    <cellStyle name="Date Feeder Field 9 2 2 3 9 2" xfId="44804"/>
    <cellStyle name="Date Feeder Field 9 2 2 4" xfId="16478"/>
    <cellStyle name="Date Feeder Field 9 2 2 4 2" xfId="44805"/>
    <cellStyle name="Date Feeder Field 9 2 2 5" xfId="16479"/>
    <cellStyle name="Date Feeder Field 9 2 2 5 2" xfId="44806"/>
    <cellStyle name="Date Feeder Field 9 2 2 6" xfId="16480"/>
    <cellStyle name="Date Feeder Field 9 2 2 6 2" xfId="44807"/>
    <cellStyle name="Date Feeder Field 9 2 2 7" xfId="16481"/>
    <cellStyle name="Date Feeder Field 9 2 2 7 2" xfId="44808"/>
    <cellStyle name="Date Feeder Field 9 2 2 8" xfId="16482"/>
    <cellStyle name="Date Feeder Field 9 2 2 8 2" xfId="44809"/>
    <cellStyle name="Date Feeder Field 9 2 2 9" xfId="16483"/>
    <cellStyle name="Date Feeder Field 9 2 2 9 2" xfId="44810"/>
    <cellStyle name="Date Feeder Field 9 2 3" xfId="16484"/>
    <cellStyle name="Date Feeder Field 9 2 3 10" xfId="16485"/>
    <cellStyle name="Date Feeder Field 9 2 3 10 2" xfId="44812"/>
    <cellStyle name="Date Feeder Field 9 2 3 11" xfId="16486"/>
    <cellStyle name="Date Feeder Field 9 2 3 11 2" xfId="44813"/>
    <cellStyle name="Date Feeder Field 9 2 3 12" xfId="16487"/>
    <cellStyle name="Date Feeder Field 9 2 3 12 2" xfId="44814"/>
    <cellStyle name="Date Feeder Field 9 2 3 13" xfId="44811"/>
    <cellStyle name="Date Feeder Field 9 2 3 2" xfId="16488"/>
    <cellStyle name="Date Feeder Field 9 2 3 2 10" xfId="16489"/>
    <cellStyle name="Date Feeder Field 9 2 3 2 10 2" xfId="44816"/>
    <cellStyle name="Date Feeder Field 9 2 3 2 11" xfId="16490"/>
    <cellStyle name="Date Feeder Field 9 2 3 2 11 2" xfId="44817"/>
    <cellStyle name="Date Feeder Field 9 2 3 2 12" xfId="44815"/>
    <cellStyle name="Date Feeder Field 9 2 3 2 2" xfId="16491"/>
    <cellStyle name="Date Feeder Field 9 2 3 2 2 2" xfId="44818"/>
    <cellStyle name="Date Feeder Field 9 2 3 2 3" xfId="16492"/>
    <cellStyle name="Date Feeder Field 9 2 3 2 3 2" xfId="44819"/>
    <cellStyle name="Date Feeder Field 9 2 3 2 4" xfId="16493"/>
    <cellStyle name="Date Feeder Field 9 2 3 2 4 2" xfId="44820"/>
    <cellStyle name="Date Feeder Field 9 2 3 2 5" xfId="16494"/>
    <cellStyle name="Date Feeder Field 9 2 3 2 5 2" xfId="44821"/>
    <cellStyle name="Date Feeder Field 9 2 3 2 6" xfId="16495"/>
    <cellStyle name="Date Feeder Field 9 2 3 2 6 2" xfId="44822"/>
    <cellStyle name="Date Feeder Field 9 2 3 2 7" xfId="16496"/>
    <cellStyle name="Date Feeder Field 9 2 3 2 7 2" xfId="44823"/>
    <cellStyle name="Date Feeder Field 9 2 3 2 8" xfId="16497"/>
    <cellStyle name="Date Feeder Field 9 2 3 2 8 2" xfId="44824"/>
    <cellStyle name="Date Feeder Field 9 2 3 2 9" xfId="16498"/>
    <cellStyle name="Date Feeder Field 9 2 3 2 9 2" xfId="44825"/>
    <cellStyle name="Date Feeder Field 9 2 3 3" xfId="16499"/>
    <cellStyle name="Date Feeder Field 9 2 3 3 10" xfId="16500"/>
    <cellStyle name="Date Feeder Field 9 2 3 3 10 2" xfId="44827"/>
    <cellStyle name="Date Feeder Field 9 2 3 3 11" xfId="16501"/>
    <cellStyle name="Date Feeder Field 9 2 3 3 11 2" xfId="44828"/>
    <cellStyle name="Date Feeder Field 9 2 3 3 12" xfId="44826"/>
    <cellStyle name="Date Feeder Field 9 2 3 3 2" xfId="16502"/>
    <cellStyle name="Date Feeder Field 9 2 3 3 2 2" xfId="44829"/>
    <cellStyle name="Date Feeder Field 9 2 3 3 3" xfId="16503"/>
    <cellStyle name="Date Feeder Field 9 2 3 3 3 2" xfId="44830"/>
    <cellStyle name="Date Feeder Field 9 2 3 3 4" xfId="16504"/>
    <cellStyle name="Date Feeder Field 9 2 3 3 4 2" xfId="44831"/>
    <cellStyle name="Date Feeder Field 9 2 3 3 5" xfId="16505"/>
    <cellStyle name="Date Feeder Field 9 2 3 3 5 2" xfId="44832"/>
    <cellStyle name="Date Feeder Field 9 2 3 3 6" xfId="16506"/>
    <cellStyle name="Date Feeder Field 9 2 3 3 6 2" xfId="44833"/>
    <cellStyle name="Date Feeder Field 9 2 3 3 7" xfId="16507"/>
    <cellStyle name="Date Feeder Field 9 2 3 3 7 2" xfId="44834"/>
    <cellStyle name="Date Feeder Field 9 2 3 3 8" xfId="16508"/>
    <cellStyle name="Date Feeder Field 9 2 3 3 8 2" xfId="44835"/>
    <cellStyle name="Date Feeder Field 9 2 3 3 9" xfId="16509"/>
    <cellStyle name="Date Feeder Field 9 2 3 3 9 2" xfId="44836"/>
    <cellStyle name="Date Feeder Field 9 2 3 4" xfId="16510"/>
    <cellStyle name="Date Feeder Field 9 2 3 4 2" xfId="44837"/>
    <cellStyle name="Date Feeder Field 9 2 3 5" xfId="16511"/>
    <cellStyle name="Date Feeder Field 9 2 3 5 2" xfId="44838"/>
    <cellStyle name="Date Feeder Field 9 2 3 6" xfId="16512"/>
    <cellStyle name="Date Feeder Field 9 2 3 6 2" xfId="44839"/>
    <cellStyle name="Date Feeder Field 9 2 3 7" xfId="16513"/>
    <cellStyle name="Date Feeder Field 9 2 3 7 2" xfId="44840"/>
    <cellStyle name="Date Feeder Field 9 2 3 8" xfId="16514"/>
    <cellStyle name="Date Feeder Field 9 2 3 8 2" xfId="44841"/>
    <cellStyle name="Date Feeder Field 9 2 3 9" xfId="16515"/>
    <cellStyle name="Date Feeder Field 9 2 3 9 2" xfId="44842"/>
    <cellStyle name="Date Feeder Field 9 2 4" xfId="16516"/>
    <cellStyle name="Date Feeder Field 9 2 4 10" xfId="16517"/>
    <cellStyle name="Date Feeder Field 9 2 4 10 2" xfId="44844"/>
    <cellStyle name="Date Feeder Field 9 2 4 11" xfId="16518"/>
    <cellStyle name="Date Feeder Field 9 2 4 11 2" xfId="44845"/>
    <cellStyle name="Date Feeder Field 9 2 4 12" xfId="44843"/>
    <cellStyle name="Date Feeder Field 9 2 4 2" xfId="16519"/>
    <cellStyle name="Date Feeder Field 9 2 4 2 2" xfId="44846"/>
    <cellStyle name="Date Feeder Field 9 2 4 3" xfId="16520"/>
    <cellStyle name="Date Feeder Field 9 2 4 3 2" xfId="44847"/>
    <cellStyle name="Date Feeder Field 9 2 4 4" xfId="16521"/>
    <cellStyle name="Date Feeder Field 9 2 4 4 2" xfId="44848"/>
    <cellStyle name="Date Feeder Field 9 2 4 5" xfId="16522"/>
    <cellStyle name="Date Feeder Field 9 2 4 5 2" xfId="44849"/>
    <cellStyle name="Date Feeder Field 9 2 4 6" xfId="16523"/>
    <cellStyle name="Date Feeder Field 9 2 4 6 2" xfId="44850"/>
    <cellStyle name="Date Feeder Field 9 2 4 7" xfId="16524"/>
    <cellStyle name="Date Feeder Field 9 2 4 7 2" xfId="44851"/>
    <cellStyle name="Date Feeder Field 9 2 4 8" xfId="16525"/>
    <cellStyle name="Date Feeder Field 9 2 4 8 2" xfId="44852"/>
    <cellStyle name="Date Feeder Field 9 2 4 9" xfId="16526"/>
    <cellStyle name="Date Feeder Field 9 2 4 9 2" xfId="44853"/>
    <cellStyle name="Date Feeder Field 9 2 5" xfId="16527"/>
    <cellStyle name="Date Feeder Field 9 2 5 10" xfId="16528"/>
    <cellStyle name="Date Feeder Field 9 2 5 10 2" xfId="44855"/>
    <cellStyle name="Date Feeder Field 9 2 5 11" xfId="16529"/>
    <cellStyle name="Date Feeder Field 9 2 5 11 2" xfId="44856"/>
    <cellStyle name="Date Feeder Field 9 2 5 12" xfId="44854"/>
    <cellStyle name="Date Feeder Field 9 2 5 2" xfId="16530"/>
    <cellStyle name="Date Feeder Field 9 2 5 2 2" xfId="44857"/>
    <cellStyle name="Date Feeder Field 9 2 5 3" xfId="16531"/>
    <cellStyle name="Date Feeder Field 9 2 5 3 2" xfId="44858"/>
    <cellStyle name="Date Feeder Field 9 2 5 4" xfId="16532"/>
    <cellStyle name="Date Feeder Field 9 2 5 4 2" xfId="44859"/>
    <cellStyle name="Date Feeder Field 9 2 5 5" xfId="16533"/>
    <cellStyle name="Date Feeder Field 9 2 5 5 2" xfId="44860"/>
    <cellStyle name="Date Feeder Field 9 2 5 6" xfId="16534"/>
    <cellStyle name="Date Feeder Field 9 2 5 6 2" xfId="44861"/>
    <cellStyle name="Date Feeder Field 9 2 5 7" xfId="16535"/>
    <cellStyle name="Date Feeder Field 9 2 5 7 2" xfId="44862"/>
    <cellStyle name="Date Feeder Field 9 2 5 8" xfId="16536"/>
    <cellStyle name="Date Feeder Field 9 2 5 8 2" xfId="44863"/>
    <cellStyle name="Date Feeder Field 9 2 5 9" xfId="16537"/>
    <cellStyle name="Date Feeder Field 9 2 5 9 2" xfId="44864"/>
    <cellStyle name="Date Feeder Field 9 2 6" xfId="16538"/>
    <cellStyle name="Date Feeder Field 9 2 6 2" xfId="44865"/>
    <cellStyle name="Date Feeder Field 9 2 7" xfId="16539"/>
    <cellStyle name="Date Feeder Field 9 2 7 2" xfId="44866"/>
    <cellStyle name="Date Feeder Field 9 2 8" xfId="16540"/>
    <cellStyle name="Date Feeder Field 9 2 8 2" xfId="44867"/>
    <cellStyle name="Date Feeder Field 9 2 9" xfId="16541"/>
    <cellStyle name="Date Feeder Field 9 2 9 2" xfId="44868"/>
    <cellStyle name="Date Feeder Field 9 3" xfId="16542"/>
    <cellStyle name="Date Feeder Field 9 3 10" xfId="16543"/>
    <cellStyle name="Date Feeder Field 9 3 10 2" xfId="44870"/>
    <cellStyle name="Date Feeder Field 9 3 11" xfId="16544"/>
    <cellStyle name="Date Feeder Field 9 3 11 2" xfId="44871"/>
    <cellStyle name="Date Feeder Field 9 3 12" xfId="16545"/>
    <cellStyle name="Date Feeder Field 9 3 12 2" xfId="44872"/>
    <cellStyle name="Date Feeder Field 9 3 13" xfId="16546"/>
    <cellStyle name="Date Feeder Field 9 3 13 2" xfId="44873"/>
    <cellStyle name="Date Feeder Field 9 3 14" xfId="16547"/>
    <cellStyle name="Date Feeder Field 9 3 14 2" xfId="44874"/>
    <cellStyle name="Date Feeder Field 9 3 15" xfId="44869"/>
    <cellStyle name="Date Feeder Field 9 3 2" xfId="16548"/>
    <cellStyle name="Date Feeder Field 9 3 2 10" xfId="16549"/>
    <cellStyle name="Date Feeder Field 9 3 2 10 2" xfId="44876"/>
    <cellStyle name="Date Feeder Field 9 3 2 11" xfId="16550"/>
    <cellStyle name="Date Feeder Field 9 3 2 11 2" xfId="44877"/>
    <cellStyle name="Date Feeder Field 9 3 2 12" xfId="16551"/>
    <cellStyle name="Date Feeder Field 9 3 2 12 2" xfId="44878"/>
    <cellStyle name="Date Feeder Field 9 3 2 13" xfId="44875"/>
    <cellStyle name="Date Feeder Field 9 3 2 2" xfId="16552"/>
    <cellStyle name="Date Feeder Field 9 3 2 2 10" xfId="16553"/>
    <cellStyle name="Date Feeder Field 9 3 2 2 10 2" xfId="44880"/>
    <cellStyle name="Date Feeder Field 9 3 2 2 11" xfId="16554"/>
    <cellStyle name="Date Feeder Field 9 3 2 2 11 2" xfId="44881"/>
    <cellStyle name="Date Feeder Field 9 3 2 2 12" xfId="44879"/>
    <cellStyle name="Date Feeder Field 9 3 2 2 2" xfId="16555"/>
    <cellStyle name="Date Feeder Field 9 3 2 2 2 2" xfId="44882"/>
    <cellStyle name="Date Feeder Field 9 3 2 2 3" xfId="16556"/>
    <cellStyle name="Date Feeder Field 9 3 2 2 3 2" xfId="44883"/>
    <cellStyle name="Date Feeder Field 9 3 2 2 4" xfId="16557"/>
    <cellStyle name="Date Feeder Field 9 3 2 2 4 2" xfId="44884"/>
    <cellStyle name="Date Feeder Field 9 3 2 2 5" xfId="16558"/>
    <cellStyle name="Date Feeder Field 9 3 2 2 5 2" xfId="44885"/>
    <cellStyle name="Date Feeder Field 9 3 2 2 6" xfId="16559"/>
    <cellStyle name="Date Feeder Field 9 3 2 2 6 2" xfId="44886"/>
    <cellStyle name="Date Feeder Field 9 3 2 2 7" xfId="16560"/>
    <cellStyle name="Date Feeder Field 9 3 2 2 7 2" xfId="44887"/>
    <cellStyle name="Date Feeder Field 9 3 2 2 8" xfId="16561"/>
    <cellStyle name="Date Feeder Field 9 3 2 2 8 2" xfId="44888"/>
    <cellStyle name="Date Feeder Field 9 3 2 2 9" xfId="16562"/>
    <cellStyle name="Date Feeder Field 9 3 2 2 9 2" xfId="44889"/>
    <cellStyle name="Date Feeder Field 9 3 2 3" xfId="16563"/>
    <cellStyle name="Date Feeder Field 9 3 2 3 10" xfId="16564"/>
    <cellStyle name="Date Feeder Field 9 3 2 3 10 2" xfId="44891"/>
    <cellStyle name="Date Feeder Field 9 3 2 3 11" xfId="16565"/>
    <cellStyle name="Date Feeder Field 9 3 2 3 11 2" xfId="44892"/>
    <cellStyle name="Date Feeder Field 9 3 2 3 12" xfId="44890"/>
    <cellStyle name="Date Feeder Field 9 3 2 3 2" xfId="16566"/>
    <cellStyle name="Date Feeder Field 9 3 2 3 2 2" xfId="44893"/>
    <cellStyle name="Date Feeder Field 9 3 2 3 3" xfId="16567"/>
    <cellStyle name="Date Feeder Field 9 3 2 3 3 2" xfId="44894"/>
    <cellStyle name="Date Feeder Field 9 3 2 3 4" xfId="16568"/>
    <cellStyle name="Date Feeder Field 9 3 2 3 4 2" xfId="44895"/>
    <cellStyle name="Date Feeder Field 9 3 2 3 5" xfId="16569"/>
    <cellStyle name="Date Feeder Field 9 3 2 3 5 2" xfId="44896"/>
    <cellStyle name="Date Feeder Field 9 3 2 3 6" xfId="16570"/>
    <cellStyle name="Date Feeder Field 9 3 2 3 6 2" xfId="44897"/>
    <cellStyle name="Date Feeder Field 9 3 2 3 7" xfId="16571"/>
    <cellStyle name="Date Feeder Field 9 3 2 3 7 2" xfId="44898"/>
    <cellStyle name="Date Feeder Field 9 3 2 3 8" xfId="16572"/>
    <cellStyle name="Date Feeder Field 9 3 2 3 8 2" xfId="44899"/>
    <cellStyle name="Date Feeder Field 9 3 2 3 9" xfId="16573"/>
    <cellStyle name="Date Feeder Field 9 3 2 3 9 2" xfId="44900"/>
    <cellStyle name="Date Feeder Field 9 3 2 4" xfId="16574"/>
    <cellStyle name="Date Feeder Field 9 3 2 4 2" xfId="44901"/>
    <cellStyle name="Date Feeder Field 9 3 2 5" xfId="16575"/>
    <cellStyle name="Date Feeder Field 9 3 2 5 2" xfId="44902"/>
    <cellStyle name="Date Feeder Field 9 3 2 6" xfId="16576"/>
    <cellStyle name="Date Feeder Field 9 3 2 6 2" xfId="44903"/>
    <cellStyle name="Date Feeder Field 9 3 2 7" xfId="16577"/>
    <cellStyle name="Date Feeder Field 9 3 2 7 2" xfId="44904"/>
    <cellStyle name="Date Feeder Field 9 3 2 8" xfId="16578"/>
    <cellStyle name="Date Feeder Field 9 3 2 8 2" xfId="44905"/>
    <cellStyle name="Date Feeder Field 9 3 2 9" xfId="16579"/>
    <cellStyle name="Date Feeder Field 9 3 2 9 2" xfId="44906"/>
    <cellStyle name="Date Feeder Field 9 3 3" xfId="16580"/>
    <cellStyle name="Date Feeder Field 9 3 3 10" xfId="16581"/>
    <cellStyle name="Date Feeder Field 9 3 3 10 2" xfId="44908"/>
    <cellStyle name="Date Feeder Field 9 3 3 11" xfId="16582"/>
    <cellStyle name="Date Feeder Field 9 3 3 11 2" xfId="44909"/>
    <cellStyle name="Date Feeder Field 9 3 3 12" xfId="16583"/>
    <cellStyle name="Date Feeder Field 9 3 3 12 2" xfId="44910"/>
    <cellStyle name="Date Feeder Field 9 3 3 13" xfId="44907"/>
    <cellStyle name="Date Feeder Field 9 3 3 2" xfId="16584"/>
    <cellStyle name="Date Feeder Field 9 3 3 2 10" xfId="16585"/>
    <cellStyle name="Date Feeder Field 9 3 3 2 10 2" xfId="44912"/>
    <cellStyle name="Date Feeder Field 9 3 3 2 11" xfId="16586"/>
    <cellStyle name="Date Feeder Field 9 3 3 2 11 2" xfId="44913"/>
    <cellStyle name="Date Feeder Field 9 3 3 2 12" xfId="44911"/>
    <cellStyle name="Date Feeder Field 9 3 3 2 2" xfId="16587"/>
    <cellStyle name="Date Feeder Field 9 3 3 2 2 2" xfId="44914"/>
    <cellStyle name="Date Feeder Field 9 3 3 2 3" xfId="16588"/>
    <cellStyle name="Date Feeder Field 9 3 3 2 3 2" xfId="44915"/>
    <cellStyle name="Date Feeder Field 9 3 3 2 4" xfId="16589"/>
    <cellStyle name="Date Feeder Field 9 3 3 2 4 2" xfId="44916"/>
    <cellStyle name="Date Feeder Field 9 3 3 2 5" xfId="16590"/>
    <cellStyle name="Date Feeder Field 9 3 3 2 5 2" xfId="44917"/>
    <cellStyle name="Date Feeder Field 9 3 3 2 6" xfId="16591"/>
    <cellStyle name="Date Feeder Field 9 3 3 2 6 2" xfId="44918"/>
    <cellStyle name="Date Feeder Field 9 3 3 2 7" xfId="16592"/>
    <cellStyle name="Date Feeder Field 9 3 3 2 7 2" xfId="44919"/>
    <cellStyle name="Date Feeder Field 9 3 3 2 8" xfId="16593"/>
    <cellStyle name="Date Feeder Field 9 3 3 2 8 2" xfId="44920"/>
    <cellStyle name="Date Feeder Field 9 3 3 2 9" xfId="16594"/>
    <cellStyle name="Date Feeder Field 9 3 3 2 9 2" xfId="44921"/>
    <cellStyle name="Date Feeder Field 9 3 3 3" xfId="16595"/>
    <cellStyle name="Date Feeder Field 9 3 3 3 10" xfId="16596"/>
    <cellStyle name="Date Feeder Field 9 3 3 3 10 2" xfId="44923"/>
    <cellStyle name="Date Feeder Field 9 3 3 3 11" xfId="16597"/>
    <cellStyle name="Date Feeder Field 9 3 3 3 11 2" xfId="44924"/>
    <cellStyle name="Date Feeder Field 9 3 3 3 12" xfId="44922"/>
    <cellStyle name="Date Feeder Field 9 3 3 3 2" xfId="16598"/>
    <cellStyle name="Date Feeder Field 9 3 3 3 2 2" xfId="44925"/>
    <cellStyle name="Date Feeder Field 9 3 3 3 3" xfId="16599"/>
    <cellStyle name="Date Feeder Field 9 3 3 3 3 2" xfId="44926"/>
    <cellStyle name="Date Feeder Field 9 3 3 3 4" xfId="16600"/>
    <cellStyle name="Date Feeder Field 9 3 3 3 4 2" xfId="44927"/>
    <cellStyle name="Date Feeder Field 9 3 3 3 5" xfId="16601"/>
    <cellStyle name="Date Feeder Field 9 3 3 3 5 2" xfId="44928"/>
    <cellStyle name="Date Feeder Field 9 3 3 3 6" xfId="16602"/>
    <cellStyle name="Date Feeder Field 9 3 3 3 6 2" xfId="44929"/>
    <cellStyle name="Date Feeder Field 9 3 3 3 7" xfId="16603"/>
    <cellStyle name="Date Feeder Field 9 3 3 3 7 2" xfId="44930"/>
    <cellStyle name="Date Feeder Field 9 3 3 3 8" xfId="16604"/>
    <cellStyle name="Date Feeder Field 9 3 3 3 8 2" xfId="44931"/>
    <cellStyle name="Date Feeder Field 9 3 3 3 9" xfId="16605"/>
    <cellStyle name="Date Feeder Field 9 3 3 3 9 2" xfId="44932"/>
    <cellStyle name="Date Feeder Field 9 3 3 4" xfId="16606"/>
    <cellStyle name="Date Feeder Field 9 3 3 4 2" xfId="44933"/>
    <cellStyle name="Date Feeder Field 9 3 3 5" xfId="16607"/>
    <cellStyle name="Date Feeder Field 9 3 3 5 2" xfId="44934"/>
    <cellStyle name="Date Feeder Field 9 3 3 6" xfId="16608"/>
    <cellStyle name="Date Feeder Field 9 3 3 6 2" xfId="44935"/>
    <cellStyle name="Date Feeder Field 9 3 3 7" xfId="16609"/>
    <cellStyle name="Date Feeder Field 9 3 3 7 2" xfId="44936"/>
    <cellStyle name="Date Feeder Field 9 3 3 8" xfId="16610"/>
    <cellStyle name="Date Feeder Field 9 3 3 8 2" xfId="44937"/>
    <cellStyle name="Date Feeder Field 9 3 3 9" xfId="16611"/>
    <cellStyle name="Date Feeder Field 9 3 3 9 2" xfId="44938"/>
    <cellStyle name="Date Feeder Field 9 3 4" xfId="16612"/>
    <cellStyle name="Date Feeder Field 9 3 4 10" xfId="16613"/>
    <cellStyle name="Date Feeder Field 9 3 4 10 2" xfId="44940"/>
    <cellStyle name="Date Feeder Field 9 3 4 11" xfId="16614"/>
    <cellStyle name="Date Feeder Field 9 3 4 11 2" xfId="44941"/>
    <cellStyle name="Date Feeder Field 9 3 4 12" xfId="44939"/>
    <cellStyle name="Date Feeder Field 9 3 4 2" xfId="16615"/>
    <cellStyle name="Date Feeder Field 9 3 4 2 2" xfId="44942"/>
    <cellStyle name="Date Feeder Field 9 3 4 3" xfId="16616"/>
    <cellStyle name="Date Feeder Field 9 3 4 3 2" xfId="44943"/>
    <cellStyle name="Date Feeder Field 9 3 4 4" xfId="16617"/>
    <cellStyle name="Date Feeder Field 9 3 4 4 2" xfId="44944"/>
    <cellStyle name="Date Feeder Field 9 3 4 5" xfId="16618"/>
    <cellStyle name="Date Feeder Field 9 3 4 5 2" xfId="44945"/>
    <cellStyle name="Date Feeder Field 9 3 4 6" xfId="16619"/>
    <cellStyle name="Date Feeder Field 9 3 4 6 2" xfId="44946"/>
    <cellStyle name="Date Feeder Field 9 3 4 7" xfId="16620"/>
    <cellStyle name="Date Feeder Field 9 3 4 7 2" xfId="44947"/>
    <cellStyle name="Date Feeder Field 9 3 4 8" xfId="16621"/>
    <cellStyle name="Date Feeder Field 9 3 4 8 2" xfId="44948"/>
    <cellStyle name="Date Feeder Field 9 3 4 9" xfId="16622"/>
    <cellStyle name="Date Feeder Field 9 3 4 9 2" xfId="44949"/>
    <cellStyle name="Date Feeder Field 9 3 5" xfId="16623"/>
    <cellStyle name="Date Feeder Field 9 3 5 10" xfId="16624"/>
    <cellStyle name="Date Feeder Field 9 3 5 10 2" xfId="44951"/>
    <cellStyle name="Date Feeder Field 9 3 5 11" xfId="16625"/>
    <cellStyle name="Date Feeder Field 9 3 5 11 2" xfId="44952"/>
    <cellStyle name="Date Feeder Field 9 3 5 12" xfId="44950"/>
    <cellStyle name="Date Feeder Field 9 3 5 2" xfId="16626"/>
    <cellStyle name="Date Feeder Field 9 3 5 2 2" xfId="44953"/>
    <cellStyle name="Date Feeder Field 9 3 5 3" xfId="16627"/>
    <cellStyle name="Date Feeder Field 9 3 5 3 2" xfId="44954"/>
    <cellStyle name="Date Feeder Field 9 3 5 4" xfId="16628"/>
    <cellStyle name="Date Feeder Field 9 3 5 4 2" xfId="44955"/>
    <cellStyle name="Date Feeder Field 9 3 5 5" xfId="16629"/>
    <cellStyle name="Date Feeder Field 9 3 5 5 2" xfId="44956"/>
    <cellStyle name="Date Feeder Field 9 3 5 6" xfId="16630"/>
    <cellStyle name="Date Feeder Field 9 3 5 6 2" xfId="44957"/>
    <cellStyle name="Date Feeder Field 9 3 5 7" xfId="16631"/>
    <cellStyle name="Date Feeder Field 9 3 5 7 2" xfId="44958"/>
    <cellStyle name="Date Feeder Field 9 3 5 8" xfId="16632"/>
    <cellStyle name="Date Feeder Field 9 3 5 8 2" xfId="44959"/>
    <cellStyle name="Date Feeder Field 9 3 5 9" xfId="16633"/>
    <cellStyle name="Date Feeder Field 9 3 5 9 2" xfId="44960"/>
    <cellStyle name="Date Feeder Field 9 3 6" xfId="16634"/>
    <cellStyle name="Date Feeder Field 9 3 6 2" xfId="44961"/>
    <cellStyle name="Date Feeder Field 9 3 7" xfId="16635"/>
    <cellStyle name="Date Feeder Field 9 3 7 2" xfId="44962"/>
    <cellStyle name="Date Feeder Field 9 3 8" xfId="16636"/>
    <cellStyle name="Date Feeder Field 9 3 8 2" xfId="44963"/>
    <cellStyle name="Date Feeder Field 9 3 9" xfId="16637"/>
    <cellStyle name="Date Feeder Field 9 3 9 2" xfId="44964"/>
    <cellStyle name="Date Feeder Field 9 4" xfId="16638"/>
    <cellStyle name="Date Feeder Field 9 4 10" xfId="16639"/>
    <cellStyle name="Date Feeder Field 9 4 10 2" xfId="44966"/>
    <cellStyle name="Date Feeder Field 9 4 11" xfId="16640"/>
    <cellStyle name="Date Feeder Field 9 4 11 2" xfId="44967"/>
    <cellStyle name="Date Feeder Field 9 4 12" xfId="16641"/>
    <cellStyle name="Date Feeder Field 9 4 12 2" xfId="44968"/>
    <cellStyle name="Date Feeder Field 9 4 13" xfId="16642"/>
    <cellStyle name="Date Feeder Field 9 4 13 2" xfId="44969"/>
    <cellStyle name="Date Feeder Field 9 4 14" xfId="16643"/>
    <cellStyle name="Date Feeder Field 9 4 14 2" xfId="44970"/>
    <cellStyle name="Date Feeder Field 9 4 15" xfId="44965"/>
    <cellStyle name="Date Feeder Field 9 4 2" xfId="16644"/>
    <cellStyle name="Date Feeder Field 9 4 2 10" xfId="16645"/>
    <cellStyle name="Date Feeder Field 9 4 2 10 2" xfId="44972"/>
    <cellStyle name="Date Feeder Field 9 4 2 11" xfId="16646"/>
    <cellStyle name="Date Feeder Field 9 4 2 11 2" xfId="44973"/>
    <cellStyle name="Date Feeder Field 9 4 2 12" xfId="16647"/>
    <cellStyle name="Date Feeder Field 9 4 2 12 2" xfId="44974"/>
    <cellStyle name="Date Feeder Field 9 4 2 13" xfId="44971"/>
    <cellStyle name="Date Feeder Field 9 4 2 2" xfId="16648"/>
    <cellStyle name="Date Feeder Field 9 4 2 2 10" xfId="16649"/>
    <cellStyle name="Date Feeder Field 9 4 2 2 10 2" xfId="44976"/>
    <cellStyle name="Date Feeder Field 9 4 2 2 11" xfId="16650"/>
    <cellStyle name="Date Feeder Field 9 4 2 2 11 2" xfId="44977"/>
    <cellStyle name="Date Feeder Field 9 4 2 2 12" xfId="44975"/>
    <cellStyle name="Date Feeder Field 9 4 2 2 2" xfId="16651"/>
    <cellStyle name="Date Feeder Field 9 4 2 2 2 2" xfId="44978"/>
    <cellStyle name="Date Feeder Field 9 4 2 2 3" xfId="16652"/>
    <cellStyle name="Date Feeder Field 9 4 2 2 3 2" xfId="44979"/>
    <cellStyle name="Date Feeder Field 9 4 2 2 4" xfId="16653"/>
    <cellStyle name="Date Feeder Field 9 4 2 2 4 2" xfId="44980"/>
    <cellStyle name="Date Feeder Field 9 4 2 2 5" xfId="16654"/>
    <cellStyle name="Date Feeder Field 9 4 2 2 5 2" xfId="44981"/>
    <cellStyle name="Date Feeder Field 9 4 2 2 6" xfId="16655"/>
    <cellStyle name="Date Feeder Field 9 4 2 2 6 2" xfId="44982"/>
    <cellStyle name="Date Feeder Field 9 4 2 2 7" xfId="16656"/>
    <cellStyle name="Date Feeder Field 9 4 2 2 7 2" xfId="44983"/>
    <cellStyle name="Date Feeder Field 9 4 2 2 8" xfId="16657"/>
    <cellStyle name="Date Feeder Field 9 4 2 2 8 2" xfId="44984"/>
    <cellStyle name="Date Feeder Field 9 4 2 2 9" xfId="16658"/>
    <cellStyle name="Date Feeder Field 9 4 2 2 9 2" xfId="44985"/>
    <cellStyle name="Date Feeder Field 9 4 2 3" xfId="16659"/>
    <cellStyle name="Date Feeder Field 9 4 2 3 10" xfId="16660"/>
    <cellStyle name="Date Feeder Field 9 4 2 3 10 2" xfId="44987"/>
    <cellStyle name="Date Feeder Field 9 4 2 3 11" xfId="16661"/>
    <cellStyle name="Date Feeder Field 9 4 2 3 11 2" xfId="44988"/>
    <cellStyle name="Date Feeder Field 9 4 2 3 12" xfId="44986"/>
    <cellStyle name="Date Feeder Field 9 4 2 3 2" xfId="16662"/>
    <cellStyle name="Date Feeder Field 9 4 2 3 2 2" xfId="44989"/>
    <cellStyle name="Date Feeder Field 9 4 2 3 3" xfId="16663"/>
    <cellStyle name="Date Feeder Field 9 4 2 3 3 2" xfId="44990"/>
    <cellStyle name="Date Feeder Field 9 4 2 3 4" xfId="16664"/>
    <cellStyle name="Date Feeder Field 9 4 2 3 4 2" xfId="44991"/>
    <cellStyle name="Date Feeder Field 9 4 2 3 5" xfId="16665"/>
    <cellStyle name="Date Feeder Field 9 4 2 3 5 2" xfId="44992"/>
    <cellStyle name="Date Feeder Field 9 4 2 3 6" xfId="16666"/>
    <cellStyle name="Date Feeder Field 9 4 2 3 6 2" xfId="44993"/>
    <cellStyle name="Date Feeder Field 9 4 2 3 7" xfId="16667"/>
    <cellStyle name="Date Feeder Field 9 4 2 3 7 2" xfId="44994"/>
    <cellStyle name="Date Feeder Field 9 4 2 3 8" xfId="16668"/>
    <cellStyle name="Date Feeder Field 9 4 2 3 8 2" xfId="44995"/>
    <cellStyle name="Date Feeder Field 9 4 2 3 9" xfId="16669"/>
    <cellStyle name="Date Feeder Field 9 4 2 3 9 2" xfId="44996"/>
    <cellStyle name="Date Feeder Field 9 4 2 4" xfId="16670"/>
    <cellStyle name="Date Feeder Field 9 4 2 4 2" xfId="44997"/>
    <cellStyle name="Date Feeder Field 9 4 2 5" xfId="16671"/>
    <cellStyle name="Date Feeder Field 9 4 2 5 2" xfId="44998"/>
    <cellStyle name="Date Feeder Field 9 4 2 6" xfId="16672"/>
    <cellStyle name="Date Feeder Field 9 4 2 6 2" xfId="44999"/>
    <cellStyle name="Date Feeder Field 9 4 2 7" xfId="16673"/>
    <cellStyle name="Date Feeder Field 9 4 2 7 2" xfId="45000"/>
    <cellStyle name="Date Feeder Field 9 4 2 8" xfId="16674"/>
    <cellStyle name="Date Feeder Field 9 4 2 8 2" xfId="45001"/>
    <cellStyle name="Date Feeder Field 9 4 2 9" xfId="16675"/>
    <cellStyle name="Date Feeder Field 9 4 2 9 2" xfId="45002"/>
    <cellStyle name="Date Feeder Field 9 4 3" xfId="16676"/>
    <cellStyle name="Date Feeder Field 9 4 3 10" xfId="16677"/>
    <cellStyle name="Date Feeder Field 9 4 3 10 2" xfId="45004"/>
    <cellStyle name="Date Feeder Field 9 4 3 11" xfId="16678"/>
    <cellStyle name="Date Feeder Field 9 4 3 11 2" xfId="45005"/>
    <cellStyle name="Date Feeder Field 9 4 3 12" xfId="16679"/>
    <cellStyle name="Date Feeder Field 9 4 3 12 2" xfId="45006"/>
    <cellStyle name="Date Feeder Field 9 4 3 13" xfId="45003"/>
    <cellStyle name="Date Feeder Field 9 4 3 2" xfId="16680"/>
    <cellStyle name="Date Feeder Field 9 4 3 2 10" xfId="16681"/>
    <cellStyle name="Date Feeder Field 9 4 3 2 10 2" xfId="45008"/>
    <cellStyle name="Date Feeder Field 9 4 3 2 11" xfId="16682"/>
    <cellStyle name="Date Feeder Field 9 4 3 2 11 2" xfId="45009"/>
    <cellStyle name="Date Feeder Field 9 4 3 2 12" xfId="45007"/>
    <cellStyle name="Date Feeder Field 9 4 3 2 2" xfId="16683"/>
    <cellStyle name="Date Feeder Field 9 4 3 2 2 2" xfId="45010"/>
    <cellStyle name="Date Feeder Field 9 4 3 2 3" xfId="16684"/>
    <cellStyle name="Date Feeder Field 9 4 3 2 3 2" xfId="45011"/>
    <cellStyle name="Date Feeder Field 9 4 3 2 4" xfId="16685"/>
    <cellStyle name="Date Feeder Field 9 4 3 2 4 2" xfId="45012"/>
    <cellStyle name="Date Feeder Field 9 4 3 2 5" xfId="16686"/>
    <cellStyle name="Date Feeder Field 9 4 3 2 5 2" xfId="45013"/>
    <cellStyle name="Date Feeder Field 9 4 3 2 6" xfId="16687"/>
    <cellStyle name="Date Feeder Field 9 4 3 2 6 2" xfId="45014"/>
    <cellStyle name="Date Feeder Field 9 4 3 2 7" xfId="16688"/>
    <cellStyle name="Date Feeder Field 9 4 3 2 7 2" xfId="45015"/>
    <cellStyle name="Date Feeder Field 9 4 3 2 8" xfId="16689"/>
    <cellStyle name="Date Feeder Field 9 4 3 2 8 2" xfId="45016"/>
    <cellStyle name="Date Feeder Field 9 4 3 2 9" xfId="16690"/>
    <cellStyle name="Date Feeder Field 9 4 3 2 9 2" xfId="45017"/>
    <cellStyle name="Date Feeder Field 9 4 3 3" xfId="16691"/>
    <cellStyle name="Date Feeder Field 9 4 3 3 10" xfId="16692"/>
    <cellStyle name="Date Feeder Field 9 4 3 3 10 2" xfId="45019"/>
    <cellStyle name="Date Feeder Field 9 4 3 3 11" xfId="16693"/>
    <cellStyle name="Date Feeder Field 9 4 3 3 11 2" xfId="45020"/>
    <cellStyle name="Date Feeder Field 9 4 3 3 12" xfId="45018"/>
    <cellStyle name="Date Feeder Field 9 4 3 3 2" xfId="16694"/>
    <cellStyle name="Date Feeder Field 9 4 3 3 2 2" xfId="45021"/>
    <cellStyle name="Date Feeder Field 9 4 3 3 3" xfId="16695"/>
    <cellStyle name="Date Feeder Field 9 4 3 3 3 2" xfId="45022"/>
    <cellStyle name="Date Feeder Field 9 4 3 3 4" xfId="16696"/>
    <cellStyle name="Date Feeder Field 9 4 3 3 4 2" xfId="45023"/>
    <cellStyle name="Date Feeder Field 9 4 3 3 5" xfId="16697"/>
    <cellStyle name="Date Feeder Field 9 4 3 3 5 2" xfId="45024"/>
    <cellStyle name="Date Feeder Field 9 4 3 3 6" xfId="16698"/>
    <cellStyle name="Date Feeder Field 9 4 3 3 6 2" xfId="45025"/>
    <cellStyle name="Date Feeder Field 9 4 3 3 7" xfId="16699"/>
    <cellStyle name="Date Feeder Field 9 4 3 3 7 2" xfId="45026"/>
    <cellStyle name="Date Feeder Field 9 4 3 3 8" xfId="16700"/>
    <cellStyle name="Date Feeder Field 9 4 3 3 8 2" xfId="45027"/>
    <cellStyle name="Date Feeder Field 9 4 3 3 9" xfId="16701"/>
    <cellStyle name="Date Feeder Field 9 4 3 3 9 2" xfId="45028"/>
    <cellStyle name="Date Feeder Field 9 4 3 4" xfId="16702"/>
    <cellStyle name="Date Feeder Field 9 4 3 4 2" xfId="45029"/>
    <cellStyle name="Date Feeder Field 9 4 3 5" xfId="16703"/>
    <cellStyle name="Date Feeder Field 9 4 3 5 2" xfId="45030"/>
    <cellStyle name="Date Feeder Field 9 4 3 6" xfId="16704"/>
    <cellStyle name="Date Feeder Field 9 4 3 6 2" xfId="45031"/>
    <cellStyle name="Date Feeder Field 9 4 3 7" xfId="16705"/>
    <cellStyle name="Date Feeder Field 9 4 3 7 2" xfId="45032"/>
    <cellStyle name="Date Feeder Field 9 4 3 8" xfId="16706"/>
    <cellStyle name="Date Feeder Field 9 4 3 8 2" xfId="45033"/>
    <cellStyle name="Date Feeder Field 9 4 3 9" xfId="16707"/>
    <cellStyle name="Date Feeder Field 9 4 3 9 2" xfId="45034"/>
    <cellStyle name="Date Feeder Field 9 4 4" xfId="16708"/>
    <cellStyle name="Date Feeder Field 9 4 4 10" xfId="16709"/>
    <cellStyle name="Date Feeder Field 9 4 4 10 2" xfId="45036"/>
    <cellStyle name="Date Feeder Field 9 4 4 11" xfId="16710"/>
    <cellStyle name="Date Feeder Field 9 4 4 11 2" xfId="45037"/>
    <cellStyle name="Date Feeder Field 9 4 4 12" xfId="45035"/>
    <cellStyle name="Date Feeder Field 9 4 4 2" xfId="16711"/>
    <cellStyle name="Date Feeder Field 9 4 4 2 2" xfId="45038"/>
    <cellStyle name="Date Feeder Field 9 4 4 3" xfId="16712"/>
    <cellStyle name="Date Feeder Field 9 4 4 3 2" xfId="45039"/>
    <cellStyle name="Date Feeder Field 9 4 4 4" xfId="16713"/>
    <cellStyle name="Date Feeder Field 9 4 4 4 2" xfId="45040"/>
    <cellStyle name="Date Feeder Field 9 4 4 5" xfId="16714"/>
    <cellStyle name="Date Feeder Field 9 4 4 5 2" xfId="45041"/>
    <cellStyle name="Date Feeder Field 9 4 4 6" xfId="16715"/>
    <cellStyle name="Date Feeder Field 9 4 4 6 2" xfId="45042"/>
    <cellStyle name="Date Feeder Field 9 4 4 7" xfId="16716"/>
    <cellStyle name="Date Feeder Field 9 4 4 7 2" xfId="45043"/>
    <cellStyle name="Date Feeder Field 9 4 4 8" xfId="16717"/>
    <cellStyle name="Date Feeder Field 9 4 4 8 2" xfId="45044"/>
    <cellStyle name="Date Feeder Field 9 4 4 9" xfId="16718"/>
    <cellStyle name="Date Feeder Field 9 4 4 9 2" xfId="45045"/>
    <cellStyle name="Date Feeder Field 9 4 5" xfId="16719"/>
    <cellStyle name="Date Feeder Field 9 4 5 10" xfId="16720"/>
    <cellStyle name="Date Feeder Field 9 4 5 10 2" xfId="45047"/>
    <cellStyle name="Date Feeder Field 9 4 5 11" xfId="16721"/>
    <cellStyle name="Date Feeder Field 9 4 5 11 2" xfId="45048"/>
    <cellStyle name="Date Feeder Field 9 4 5 12" xfId="45046"/>
    <cellStyle name="Date Feeder Field 9 4 5 2" xfId="16722"/>
    <cellStyle name="Date Feeder Field 9 4 5 2 2" xfId="45049"/>
    <cellStyle name="Date Feeder Field 9 4 5 3" xfId="16723"/>
    <cellStyle name="Date Feeder Field 9 4 5 3 2" xfId="45050"/>
    <cellStyle name="Date Feeder Field 9 4 5 4" xfId="16724"/>
    <cellStyle name="Date Feeder Field 9 4 5 4 2" xfId="45051"/>
    <cellStyle name="Date Feeder Field 9 4 5 5" xfId="16725"/>
    <cellStyle name="Date Feeder Field 9 4 5 5 2" xfId="45052"/>
    <cellStyle name="Date Feeder Field 9 4 5 6" xfId="16726"/>
    <cellStyle name="Date Feeder Field 9 4 5 6 2" xfId="45053"/>
    <cellStyle name="Date Feeder Field 9 4 5 7" xfId="16727"/>
    <cellStyle name="Date Feeder Field 9 4 5 7 2" xfId="45054"/>
    <cellStyle name="Date Feeder Field 9 4 5 8" xfId="16728"/>
    <cellStyle name="Date Feeder Field 9 4 5 8 2" xfId="45055"/>
    <cellStyle name="Date Feeder Field 9 4 5 9" xfId="16729"/>
    <cellStyle name="Date Feeder Field 9 4 5 9 2" xfId="45056"/>
    <cellStyle name="Date Feeder Field 9 4 6" xfId="16730"/>
    <cellStyle name="Date Feeder Field 9 4 6 2" xfId="45057"/>
    <cellStyle name="Date Feeder Field 9 4 7" xfId="16731"/>
    <cellStyle name="Date Feeder Field 9 4 7 2" xfId="45058"/>
    <cellStyle name="Date Feeder Field 9 4 8" xfId="16732"/>
    <cellStyle name="Date Feeder Field 9 4 8 2" xfId="45059"/>
    <cellStyle name="Date Feeder Field 9 4 9" xfId="16733"/>
    <cellStyle name="Date Feeder Field 9 4 9 2" xfId="45060"/>
    <cellStyle name="Date Feeder Field 9 5" xfId="16734"/>
    <cellStyle name="Date Feeder Field 9 5 10" xfId="16735"/>
    <cellStyle name="Date Feeder Field 9 5 10 2" xfId="45062"/>
    <cellStyle name="Date Feeder Field 9 5 11" xfId="16736"/>
    <cellStyle name="Date Feeder Field 9 5 11 2" xfId="45063"/>
    <cellStyle name="Date Feeder Field 9 5 12" xfId="16737"/>
    <cellStyle name="Date Feeder Field 9 5 12 2" xfId="45064"/>
    <cellStyle name="Date Feeder Field 9 5 13" xfId="16738"/>
    <cellStyle name="Date Feeder Field 9 5 13 2" xfId="45065"/>
    <cellStyle name="Date Feeder Field 9 5 14" xfId="16739"/>
    <cellStyle name="Date Feeder Field 9 5 14 2" xfId="45066"/>
    <cellStyle name="Date Feeder Field 9 5 15" xfId="45061"/>
    <cellStyle name="Date Feeder Field 9 5 2" xfId="16740"/>
    <cellStyle name="Date Feeder Field 9 5 2 10" xfId="16741"/>
    <cellStyle name="Date Feeder Field 9 5 2 10 2" xfId="45068"/>
    <cellStyle name="Date Feeder Field 9 5 2 11" xfId="16742"/>
    <cellStyle name="Date Feeder Field 9 5 2 11 2" xfId="45069"/>
    <cellStyle name="Date Feeder Field 9 5 2 12" xfId="16743"/>
    <cellStyle name="Date Feeder Field 9 5 2 12 2" xfId="45070"/>
    <cellStyle name="Date Feeder Field 9 5 2 13" xfId="45067"/>
    <cellStyle name="Date Feeder Field 9 5 2 2" xfId="16744"/>
    <cellStyle name="Date Feeder Field 9 5 2 2 10" xfId="16745"/>
    <cellStyle name="Date Feeder Field 9 5 2 2 10 2" xfId="45072"/>
    <cellStyle name="Date Feeder Field 9 5 2 2 11" xfId="16746"/>
    <cellStyle name="Date Feeder Field 9 5 2 2 11 2" xfId="45073"/>
    <cellStyle name="Date Feeder Field 9 5 2 2 12" xfId="45071"/>
    <cellStyle name="Date Feeder Field 9 5 2 2 2" xfId="16747"/>
    <cellStyle name="Date Feeder Field 9 5 2 2 2 2" xfId="45074"/>
    <cellStyle name="Date Feeder Field 9 5 2 2 3" xfId="16748"/>
    <cellStyle name="Date Feeder Field 9 5 2 2 3 2" xfId="45075"/>
    <cellStyle name="Date Feeder Field 9 5 2 2 4" xfId="16749"/>
    <cellStyle name="Date Feeder Field 9 5 2 2 4 2" xfId="45076"/>
    <cellStyle name="Date Feeder Field 9 5 2 2 5" xfId="16750"/>
    <cellStyle name="Date Feeder Field 9 5 2 2 5 2" xfId="45077"/>
    <cellStyle name="Date Feeder Field 9 5 2 2 6" xfId="16751"/>
    <cellStyle name="Date Feeder Field 9 5 2 2 6 2" xfId="45078"/>
    <cellStyle name="Date Feeder Field 9 5 2 2 7" xfId="16752"/>
    <cellStyle name="Date Feeder Field 9 5 2 2 7 2" xfId="45079"/>
    <cellStyle name="Date Feeder Field 9 5 2 2 8" xfId="16753"/>
    <cellStyle name="Date Feeder Field 9 5 2 2 8 2" xfId="45080"/>
    <cellStyle name="Date Feeder Field 9 5 2 2 9" xfId="16754"/>
    <cellStyle name="Date Feeder Field 9 5 2 2 9 2" xfId="45081"/>
    <cellStyle name="Date Feeder Field 9 5 2 3" xfId="16755"/>
    <cellStyle name="Date Feeder Field 9 5 2 3 10" xfId="16756"/>
    <cellStyle name="Date Feeder Field 9 5 2 3 10 2" xfId="45083"/>
    <cellStyle name="Date Feeder Field 9 5 2 3 11" xfId="16757"/>
    <cellStyle name="Date Feeder Field 9 5 2 3 11 2" xfId="45084"/>
    <cellStyle name="Date Feeder Field 9 5 2 3 12" xfId="45082"/>
    <cellStyle name="Date Feeder Field 9 5 2 3 2" xfId="16758"/>
    <cellStyle name="Date Feeder Field 9 5 2 3 2 2" xfId="45085"/>
    <cellStyle name="Date Feeder Field 9 5 2 3 3" xfId="16759"/>
    <cellStyle name="Date Feeder Field 9 5 2 3 3 2" xfId="45086"/>
    <cellStyle name="Date Feeder Field 9 5 2 3 4" xfId="16760"/>
    <cellStyle name="Date Feeder Field 9 5 2 3 4 2" xfId="45087"/>
    <cellStyle name="Date Feeder Field 9 5 2 3 5" xfId="16761"/>
    <cellStyle name="Date Feeder Field 9 5 2 3 5 2" xfId="45088"/>
    <cellStyle name="Date Feeder Field 9 5 2 3 6" xfId="16762"/>
    <cellStyle name="Date Feeder Field 9 5 2 3 6 2" xfId="45089"/>
    <cellStyle name="Date Feeder Field 9 5 2 3 7" xfId="16763"/>
    <cellStyle name="Date Feeder Field 9 5 2 3 7 2" xfId="45090"/>
    <cellStyle name="Date Feeder Field 9 5 2 3 8" xfId="16764"/>
    <cellStyle name="Date Feeder Field 9 5 2 3 8 2" xfId="45091"/>
    <cellStyle name="Date Feeder Field 9 5 2 3 9" xfId="16765"/>
    <cellStyle name="Date Feeder Field 9 5 2 3 9 2" xfId="45092"/>
    <cellStyle name="Date Feeder Field 9 5 2 4" xfId="16766"/>
    <cellStyle name="Date Feeder Field 9 5 2 4 2" xfId="45093"/>
    <cellStyle name="Date Feeder Field 9 5 2 5" xfId="16767"/>
    <cellStyle name="Date Feeder Field 9 5 2 5 2" xfId="45094"/>
    <cellStyle name="Date Feeder Field 9 5 2 6" xfId="16768"/>
    <cellStyle name="Date Feeder Field 9 5 2 6 2" xfId="45095"/>
    <cellStyle name="Date Feeder Field 9 5 2 7" xfId="16769"/>
    <cellStyle name="Date Feeder Field 9 5 2 7 2" xfId="45096"/>
    <cellStyle name="Date Feeder Field 9 5 2 8" xfId="16770"/>
    <cellStyle name="Date Feeder Field 9 5 2 8 2" xfId="45097"/>
    <cellStyle name="Date Feeder Field 9 5 2 9" xfId="16771"/>
    <cellStyle name="Date Feeder Field 9 5 2 9 2" xfId="45098"/>
    <cellStyle name="Date Feeder Field 9 5 3" xfId="16772"/>
    <cellStyle name="Date Feeder Field 9 5 3 10" xfId="16773"/>
    <cellStyle name="Date Feeder Field 9 5 3 10 2" xfId="45100"/>
    <cellStyle name="Date Feeder Field 9 5 3 11" xfId="16774"/>
    <cellStyle name="Date Feeder Field 9 5 3 11 2" xfId="45101"/>
    <cellStyle name="Date Feeder Field 9 5 3 12" xfId="16775"/>
    <cellStyle name="Date Feeder Field 9 5 3 12 2" xfId="45102"/>
    <cellStyle name="Date Feeder Field 9 5 3 13" xfId="45099"/>
    <cellStyle name="Date Feeder Field 9 5 3 2" xfId="16776"/>
    <cellStyle name="Date Feeder Field 9 5 3 2 10" xfId="16777"/>
    <cellStyle name="Date Feeder Field 9 5 3 2 10 2" xfId="45104"/>
    <cellStyle name="Date Feeder Field 9 5 3 2 11" xfId="16778"/>
    <cellStyle name="Date Feeder Field 9 5 3 2 11 2" xfId="45105"/>
    <cellStyle name="Date Feeder Field 9 5 3 2 12" xfId="45103"/>
    <cellStyle name="Date Feeder Field 9 5 3 2 2" xfId="16779"/>
    <cellStyle name="Date Feeder Field 9 5 3 2 2 2" xfId="45106"/>
    <cellStyle name="Date Feeder Field 9 5 3 2 3" xfId="16780"/>
    <cellStyle name="Date Feeder Field 9 5 3 2 3 2" xfId="45107"/>
    <cellStyle name="Date Feeder Field 9 5 3 2 4" xfId="16781"/>
    <cellStyle name="Date Feeder Field 9 5 3 2 4 2" xfId="45108"/>
    <cellStyle name="Date Feeder Field 9 5 3 2 5" xfId="16782"/>
    <cellStyle name="Date Feeder Field 9 5 3 2 5 2" xfId="45109"/>
    <cellStyle name="Date Feeder Field 9 5 3 2 6" xfId="16783"/>
    <cellStyle name="Date Feeder Field 9 5 3 2 6 2" xfId="45110"/>
    <cellStyle name="Date Feeder Field 9 5 3 2 7" xfId="16784"/>
    <cellStyle name="Date Feeder Field 9 5 3 2 7 2" xfId="45111"/>
    <cellStyle name="Date Feeder Field 9 5 3 2 8" xfId="16785"/>
    <cellStyle name="Date Feeder Field 9 5 3 2 8 2" xfId="45112"/>
    <cellStyle name="Date Feeder Field 9 5 3 2 9" xfId="16786"/>
    <cellStyle name="Date Feeder Field 9 5 3 2 9 2" xfId="45113"/>
    <cellStyle name="Date Feeder Field 9 5 3 3" xfId="16787"/>
    <cellStyle name="Date Feeder Field 9 5 3 3 10" xfId="16788"/>
    <cellStyle name="Date Feeder Field 9 5 3 3 10 2" xfId="45115"/>
    <cellStyle name="Date Feeder Field 9 5 3 3 11" xfId="16789"/>
    <cellStyle name="Date Feeder Field 9 5 3 3 11 2" xfId="45116"/>
    <cellStyle name="Date Feeder Field 9 5 3 3 12" xfId="45114"/>
    <cellStyle name="Date Feeder Field 9 5 3 3 2" xfId="16790"/>
    <cellStyle name="Date Feeder Field 9 5 3 3 2 2" xfId="45117"/>
    <cellStyle name="Date Feeder Field 9 5 3 3 3" xfId="16791"/>
    <cellStyle name="Date Feeder Field 9 5 3 3 3 2" xfId="45118"/>
    <cellStyle name="Date Feeder Field 9 5 3 3 4" xfId="16792"/>
    <cellStyle name="Date Feeder Field 9 5 3 3 4 2" xfId="45119"/>
    <cellStyle name="Date Feeder Field 9 5 3 3 5" xfId="16793"/>
    <cellStyle name="Date Feeder Field 9 5 3 3 5 2" xfId="45120"/>
    <cellStyle name="Date Feeder Field 9 5 3 3 6" xfId="16794"/>
    <cellStyle name="Date Feeder Field 9 5 3 3 6 2" xfId="45121"/>
    <cellStyle name="Date Feeder Field 9 5 3 3 7" xfId="16795"/>
    <cellStyle name="Date Feeder Field 9 5 3 3 7 2" xfId="45122"/>
    <cellStyle name="Date Feeder Field 9 5 3 3 8" xfId="16796"/>
    <cellStyle name="Date Feeder Field 9 5 3 3 8 2" xfId="45123"/>
    <cellStyle name="Date Feeder Field 9 5 3 3 9" xfId="16797"/>
    <cellStyle name="Date Feeder Field 9 5 3 3 9 2" xfId="45124"/>
    <cellStyle name="Date Feeder Field 9 5 3 4" xfId="16798"/>
    <cellStyle name="Date Feeder Field 9 5 3 4 2" xfId="45125"/>
    <cellStyle name="Date Feeder Field 9 5 3 5" xfId="16799"/>
    <cellStyle name="Date Feeder Field 9 5 3 5 2" xfId="45126"/>
    <cellStyle name="Date Feeder Field 9 5 3 6" xfId="16800"/>
    <cellStyle name="Date Feeder Field 9 5 3 6 2" xfId="45127"/>
    <cellStyle name="Date Feeder Field 9 5 3 7" xfId="16801"/>
    <cellStyle name="Date Feeder Field 9 5 3 7 2" xfId="45128"/>
    <cellStyle name="Date Feeder Field 9 5 3 8" xfId="16802"/>
    <cellStyle name="Date Feeder Field 9 5 3 8 2" xfId="45129"/>
    <cellStyle name="Date Feeder Field 9 5 3 9" xfId="16803"/>
    <cellStyle name="Date Feeder Field 9 5 3 9 2" xfId="45130"/>
    <cellStyle name="Date Feeder Field 9 5 4" xfId="16804"/>
    <cellStyle name="Date Feeder Field 9 5 4 10" xfId="16805"/>
    <cellStyle name="Date Feeder Field 9 5 4 10 2" xfId="45132"/>
    <cellStyle name="Date Feeder Field 9 5 4 11" xfId="16806"/>
    <cellStyle name="Date Feeder Field 9 5 4 11 2" xfId="45133"/>
    <cellStyle name="Date Feeder Field 9 5 4 12" xfId="45131"/>
    <cellStyle name="Date Feeder Field 9 5 4 2" xfId="16807"/>
    <cellStyle name="Date Feeder Field 9 5 4 2 2" xfId="45134"/>
    <cellStyle name="Date Feeder Field 9 5 4 3" xfId="16808"/>
    <cellStyle name="Date Feeder Field 9 5 4 3 2" xfId="45135"/>
    <cellStyle name="Date Feeder Field 9 5 4 4" xfId="16809"/>
    <cellStyle name="Date Feeder Field 9 5 4 4 2" xfId="45136"/>
    <cellStyle name="Date Feeder Field 9 5 4 5" xfId="16810"/>
    <cellStyle name="Date Feeder Field 9 5 4 5 2" xfId="45137"/>
    <cellStyle name="Date Feeder Field 9 5 4 6" xfId="16811"/>
    <cellStyle name="Date Feeder Field 9 5 4 6 2" xfId="45138"/>
    <cellStyle name="Date Feeder Field 9 5 4 7" xfId="16812"/>
    <cellStyle name="Date Feeder Field 9 5 4 7 2" xfId="45139"/>
    <cellStyle name="Date Feeder Field 9 5 4 8" xfId="16813"/>
    <cellStyle name="Date Feeder Field 9 5 4 8 2" xfId="45140"/>
    <cellStyle name="Date Feeder Field 9 5 4 9" xfId="16814"/>
    <cellStyle name="Date Feeder Field 9 5 4 9 2" xfId="45141"/>
    <cellStyle name="Date Feeder Field 9 5 5" xfId="16815"/>
    <cellStyle name="Date Feeder Field 9 5 5 10" xfId="16816"/>
    <cellStyle name="Date Feeder Field 9 5 5 10 2" xfId="45143"/>
    <cellStyle name="Date Feeder Field 9 5 5 11" xfId="16817"/>
    <cellStyle name="Date Feeder Field 9 5 5 11 2" xfId="45144"/>
    <cellStyle name="Date Feeder Field 9 5 5 12" xfId="45142"/>
    <cellStyle name="Date Feeder Field 9 5 5 2" xfId="16818"/>
    <cellStyle name="Date Feeder Field 9 5 5 2 2" xfId="45145"/>
    <cellStyle name="Date Feeder Field 9 5 5 3" xfId="16819"/>
    <cellStyle name="Date Feeder Field 9 5 5 3 2" xfId="45146"/>
    <cellStyle name="Date Feeder Field 9 5 5 4" xfId="16820"/>
    <cellStyle name="Date Feeder Field 9 5 5 4 2" xfId="45147"/>
    <cellStyle name="Date Feeder Field 9 5 5 5" xfId="16821"/>
    <cellStyle name="Date Feeder Field 9 5 5 5 2" xfId="45148"/>
    <cellStyle name="Date Feeder Field 9 5 5 6" xfId="16822"/>
    <cellStyle name="Date Feeder Field 9 5 5 6 2" xfId="45149"/>
    <cellStyle name="Date Feeder Field 9 5 5 7" xfId="16823"/>
    <cellStyle name="Date Feeder Field 9 5 5 7 2" xfId="45150"/>
    <cellStyle name="Date Feeder Field 9 5 5 8" xfId="16824"/>
    <cellStyle name="Date Feeder Field 9 5 5 8 2" xfId="45151"/>
    <cellStyle name="Date Feeder Field 9 5 5 9" xfId="16825"/>
    <cellStyle name="Date Feeder Field 9 5 5 9 2" xfId="45152"/>
    <cellStyle name="Date Feeder Field 9 5 6" xfId="16826"/>
    <cellStyle name="Date Feeder Field 9 5 6 2" xfId="45153"/>
    <cellStyle name="Date Feeder Field 9 5 7" xfId="16827"/>
    <cellStyle name="Date Feeder Field 9 5 7 2" xfId="45154"/>
    <cellStyle name="Date Feeder Field 9 5 8" xfId="16828"/>
    <cellStyle name="Date Feeder Field 9 5 8 2" xfId="45155"/>
    <cellStyle name="Date Feeder Field 9 5 9" xfId="16829"/>
    <cellStyle name="Date Feeder Field 9 5 9 2" xfId="45156"/>
    <cellStyle name="Date Feeder Field 9 6" xfId="16830"/>
    <cellStyle name="Date Feeder Field 9 6 10" xfId="16831"/>
    <cellStyle name="Date Feeder Field 9 6 10 2" xfId="45158"/>
    <cellStyle name="Date Feeder Field 9 6 11" xfId="16832"/>
    <cellStyle name="Date Feeder Field 9 6 11 2" xfId="45159"/>
    <cellStyle name="Date Feeder Field 9 6 12" xfId="16833"/>
    <cellStyle name="Date Feeder Field 9 6 12 2" xfId="45160"/>
    <cellStyle name="Date Feeder Field 9 6 13" xfId="45157"/>
    <cellStyle name="Date Feeder Field 9 6 2" xfId="16834"/>
    <cellStyle name="Date Feeder Field 9 6 2 10" xfId="16835"/>
    <cellStyle name="Date Feeder Field 9 6 2 10 2" xfId="45162"/>
    <cellStyle name="Date Feeder Field 9 6 2 11" xfId="16836"/>
    <cellStyle name="Date Feeder Field 9 6 2 11 2" xfId="45163"/>
    <cellStyle name="Date Feeder Field 9 6 2 12" xfId="45161"/>
    <cellStyle name="Date Feeder Field 9 6 2 2" xfId="16837"/>
    <cellStyle name="Date Feeder Field 9 6 2 2 2" xfId="45164"/>
    <cellStyle name="Date Feeder Field 9 6 2 3" xfId="16838"/>
    <cellStyle name="Date Feeder Field 9 6 2 3 2" xfId="45165"/>
    <cellStyle name="Date Feeder Field 9 6 2 4" xfId="16839"/>
    <cellStyle name="Date Feeder Field 9 6 2 4 2" xfId="45166"/>
    <cellStyle name="Date Feeder Field 9 6 2 5" xfId="16840"/>
    <cellStyle name="Date Feeder Field 9 6 2 5 2" xfId="45167"/>
    <cellStyle name="Date Feeder Field 9 6 2 6" xfId="16841"/>
    <cellStyle name="Date Feeder Field 9 6 2 6 2" xfId="45168"/>
    <cellStyle name="Date Feeder Field 9 6 2 7" xfId="16842"/>
    <cellStyle name="Date Feeder Field 9 6 2 7 2" xfId="45169"/>
    <cellStyle name="Date Feeder Field 9 6 2 8" xfId="16843"/>
    <cellStyle name="Date Feeder Field 9 6 2 8 2" xfId="45170"/>
    <cellStyle name="Date Feeder Field 9 6 2 9" xfId="16844"/>
    <cellStyle name="Date Feeder Field 9 6 2 9 2" xfId="45171"/>
    <cellStyle name="Date Feeder Field 9 6 3" xfId="16845"/>
    <cellStyle name="Date Feeder Field 9 6 3 10" xfId="16846"/>
    <cellStyle name="Date Feeder Field 9 6 3 10 2" xfId="45173"/>
    <cellStyle name="Date Feeder Field 9 6 3 11" xfId="16847"/>
    <cellStyle name="Date Feeder Field 9 6 3 11 2" xfId="45174"/>
    <cellStyle name="Date Feeder Field 9 6 3 12" xfId="45172"/>
    <cellStyle name="Date Feeder Field 9 6 3 2" xfId="16848"/>
    <cellStyle name="Date Feeder Field 9 6 3 2 2" xfId="45175"/>
    <cellStyle name="Date Feeder Field 9 6 3 3" xfId="16849"/>
    <cellStyle name="Date Feeder Field 9 6 3 3 2" xfId="45176"/>
    <cellStyle name="Date Feeder Field 9 6 3 4" xfId="16850"/>
    <cellStyle name="Date Feeder Field 9 6 3 4 2" xfId="45177"/>
    <cellStyle name="Date Feeder Field 9 6 3 5" xfId="16851"/>
    <cellStyle name="Date Feeder Field 9 6 3 5 2" xfId="45178"/>
    <cellStyle name="Date Feeder Field 9 6 3 6" xfId="16852"/>
    <cellStyle name="Date Feeder Field 9 6 3 6 2" xfId="45179"/>
    <cellStyle name="Date Feeder Field 9 6 3 7" xfId="16853"/>
    <cellStyle name="Date Feeder Field 9 6 3 7 2" xfId="45180"/>
    <cellStyle name="Date Feeder Field 9 6 3 8" xfId="16854"/>
    <cellStyle name="Date Feeder Field 9 6 3 8 2" xfId="45181"/>
    <cellStyle name="Date Feeder Field 9 6 3 9" xfId="16855"/>
    <cellStyle name="Date Feeder Field 9 6 3 9 2" xfId="45182"/>
    <cellStyle name="Date Feeder Field 9 6 4" xfId="16856"/>
    <cellStyle name="Date Feeder Field 9 6 4 2" xfId="45183"/>
    <cellStyle name="Date Feeder Field 9 6 5" xfId="16857"/>
    <cellStyle name="Date Feeder Field 9 6 5 2" xfId="45184"/>
    <cellStyle name="Date Feeder Field 9 6 6" xfId="16858"/>
    <cellStyle name="Date Feeder Field 9 6 6 2" xfId="45185"/>
    <cellStyle name="Date Feeder Field 9 6 7" xfId="16859"/>
    <cellStyle name="Date Feeder Field 9 6 7 2" xfId="45186"/>
    <cellStyle name="Date Feeder Field 9 6 8" xfId="16860"/>
    <cellStyle name="Date Feeder Field 9 6 8 2" xfId="45187"/>
    <cellStyle name="Date Feeder Field 9 6 9" xfId="16861"/>
    <cellStyle name="Date Feeder Field 9 6 9 2" xfId="45188"/>
    <cellStyle name="Date Feeder Field 9 7" xfId="16862"/>
    <cellStyle name="Date Feeder Field 9 7 10" xfId="16863"/>
    <cellStyle name="Date Feeder Field 9 7 10 2" xfId="45190"/>
    <cellStyle name="Date Feeder Field 9 7 11" xfId="16864"/>
    <cellStyle name="Date Feeder Field 9 7 11 2" xfId="45191"/>
    <cellStyle name="Date Feeder Field 9 7 12" xfId="16865"/>
    <cellStyle name="Date Feeder Field 9 7 12 2" xfId="45192"/>
    <cellStyle name="Date Feeder Field 9 7 13" xfId="45189"/>
    <cellStyle name="Date Feeder Field 9 7 2" xfId="16866"/>
    <cellStyle name="Date Feeder Field 9 7 2 10" xfId="16867"/>
    <cellStyle name="Date Feeder Field 9 7 2 10 2" xfId="45194"/>
    <cellStyle name="Date Feeder Field 9 7 2 11" xfId="16868"/>
    <cellStyle name="Date Feeder Field 9 7 2 11 2" xfId="45195"/>
    <cellStyle name="Date Feeder Field 9 7 2 12" xfId="45193"/>
    <cellStyle name="Date Feeder Field 9 7 2 2" xfId="16869"/>
    <cellStyle name="Date Feeder Field 9 7 2 2 2" xfId="45196"/>
    <cellStyle name="Date Feeder Field 9 7 2 3" xfId="16870"/>
    <cellStyle name="Date Feeder Field 9 7 2 3 2" xfId="45197"/>
    <cellStyle name="Date Feeder Field 9 7 2 4" xfId="16871"/>
    <cellStyle name="Date Feeder Field 9 7 2 4 2" xfId="45198"/>
    <cellStyle name="Date Feeder Field 9 7 2 5" xfId="16872"/>
    <cellStyle name="Date Feeder Field 9 7 2 5 2" xfId="45199"/>
    <cellStyle name="Date Feeder Field 9 7 2 6" xfId="16873"/>
    <cellStyle name="Date Feeder Field 9 7 2 6 2" xfId="45200"/>
    <cellStyle name="Date Feeder Field 9 7 2 7" xfId="16874"/>
    <cellStyle name="Date Feeder Field 9 7 2 7 2" xfId="45201"/>
    <cellStyle name="Date Feeder Field 9 7 2 8" xfId="16875"/>
    <cellStyle name="Date Feeder Field 9 7 2 8 2" xfId="45202"/>
    <cellStyle name="Date Feeder Field 9 7 2 9" xfId="16876"/>
    <cellStyle name="Date Feeder Field 9 7 2 9 2" xfId="45203"/>
    <cellStyle name="Date Feeder Field 9 7 3" xfId="16877"/>
    <cellStyle name="Date Feeder Field 9 7 3 10" xfId="16878"/>
    <cellStyle name="Date Feeder Field 9 7 3 10 2" xfId="45205"/>
    <cellStyle name="Date Feeder Field 9 7 3 11" xfId="16879"/>
    <cellStyle name="Date Feeder Field 9 7 3 11 2" xfId="45206"/>
    <cellStyle name="Date Feeder Field 9 7 3 12" xfId="45204"/>
    <cellStyle name="Date Feeder Field 9 7 3 2" xfId="16880"/>
    <cellStyle name="Date Feeder Field 9 7 3 2 2" xfId="45207"/>
    <cellStyle name="Date Feeder Field 9 7 3 3" xfId="16881"/>
    <cellStyle name="Date Feeder Field 9 7 3 3 2" xfId="45208"/>
    <cellStyle name="Date Feeder Field 9 7 3 4" xfId="16882"/>
    <cellStyle name="Date Feeder Field 9 7 3 4 2" xfId="45209"/>
    <cellStyle name="Date Feeder Field 9 7 3 5" xfId="16883"/>
    <cellStyle name="Date Feeder Field 9 7 3 5 2" xfId="45210"/>
    <cellStyle name="Date Feeder Field 9 7 3 6" xfId="16884"/>
    <cellStyle name="Date Feeder Field 9 7 3 6 2" xfId="45211"/>
    <cellStyle name="Date Feeder Field 9 7 3 7" xfId="16885"/>
    <cellStyle name="Date Feeder Field 9 7 3 7 2" xfId="45212"/>
    <cellStyle name="Date Feeder Field 9 7 3 8" xfId="16886"/>
    <cellStyle name="Date Feeder Field 9 7 3 8 2" xfId="45213"/>
    <cellStyle name="Date Feeder Field 9 7 3 9" xfId="16887"/>
    <cellStyle name="Date Feeder Field 9 7 3 9 2" xfId="45214"/>
    <cellStyle name="Date Feeder Field 9 7 4" xfId="16888"/>
    <cellStyle name="Date Feeder Field 9 7 4 2" xfId="45215"/>
    <cellStyle name="Date Feeder Field 9 7 5" xfId="16889"/>
    <cellStyle name="Date Feeder Field 9 7 5 2" xfId="45216"/>
    <cellStyle name="Date Feeder Field 9 7 6" xfId="16890"/>
    <cellStyle name="Date Feeder Field 9 7 6 2" xfId="45217"/>
    <cellStyle name="Date Feeder Field 9 7 7" xfId="16891"/>
    <cellStyle name="Date Feeder Field 9 7 7 2" xfId="45218"/>
    <cellStyle name="Date Feeder Field 9 7 8" xfId="16892"/>
    <cellStyle name="Date Feeder Field 9 7 8 2" xfId="45219"/>
    <cellStyle name="Date Feeder Field 9 7 9" xfId="16893"/>
    <cellStyle name="Date Feeder Field 9 7 9 2" xfId="45220"/>
    <cellStyle name="Date Feeder Field 9 8" xfId="16894"/>
    <cellStyle name="Date Feeder Field 9 8 10" xfId="16895"/>
    <cellStyle name="Date Feeder Field 9 8 10 2" xfId="45222"/>
    <cellStyle name="Date Feeder Field 9 8 11" xfId="16896"/>
    <cellStyle name="Date Feeder Field 9 8 11 2" xfId="45223"/>
    <cellStyle name="Date Feeder Field 9 8 12" xfId="45221"/>
    <cellStyle name="Date Feeder Field 9 8 2" xfId="16897"/>
    <cellStyle name="Date Feeder Field 9 8 2 2" xfId="45224"/>
    <cellStyle name="Date Feeder Field 9 8 3" xfId="16898"/>
    <cellStyle name="Date Feeder Field 9 8 3 2" xfId="45225"/>
    <cellStyle name="Date Feeder Field 9 8 4" xfId="16899"/>
    <cellStyle name="Date Feeder Field 9 8 4 2" xfId="45226"/>
    <cellStyle name="Date Feeder Field 9 8 5" xfId="16900"/>
    <cellStyle name="Date Feeder Field 9 8 5 2" xfId="45227"/>
    <cellStyle name="Date Feeder Field 9 8 6" xfId="16901"/>
    <cellStyle name="Date Feeder Field 9 8 6 2" xfId="45228"/>
    <cellStyle name="Date Feeder Field 9 8 7" xfId="16902"/>
    <cellStyle name="Date Feeder Field 9 8 7 2" xfId="45229"/>
    <cellStyle name="Date Feeder Field 9 8 8" xfId="16903"/>
    <cellStyle name="Date Feeder Field 9 8 8 2" xfId="45230"/>
    <cellStyle name="Date Feeder Field 9 8 9" xfId="16904"/>
    <cellStyle name="Date Feeder Field 9 8 9 2" xfId="45231"/>
    <cellStyle name="Date Feeder Field 9 9" xfId="16905"/>
    <cellStyle name="Date Feeder Field 9 9 10" xfId="16906"/>
    <cellStyle name="Date Feeder Field 9 9 10 2" xfId="45233"/>
    <cellStyle name="Date Feeder Field 9 9 11" xfId="16907"/>
    <cellStyle name="Date Feeder Field 9 9 11 2" xfId="45234"/>
    <cellStyle name="Date Feeder Field 9 9 12" xfId="45232"/>
    <cellStyle name="Date Feeder Field 9 9 2" xfId="16908"/>
    <cellStyle name="Date Feeder Field 9 9 2 2" xfId="45235"/>
    <cellStyle name="Date Feeder Field 9 9 3" xfId="16909"/>
    <cellStyle name="Date Feeder Field 9 9 3 2" xfId="45236"/>
    <cellStyle name="Date Feeder Field 9 9 4" xfId="16910"/>
    <cellStyle name="Date Feeder Field 9 9 4 2" xfId="45237"/>
    <cellStyle name="Date Feeder Field 9 9 5" xfId="16911"/>
    <cellStyle name="Date Feeder Field 9 9 5 2" xfId="45238"/>
    <cellStyle name="Date Feeder Field 9 9 6" xfId="16912"/>
    <cellStyle name="Date Feeder Field 9 9 6 2" xfId="45239"/>
    <cellStyle name="Date Feeder Field 9 9 7" xfId="16913"/>
    <cellStyle name="Date Feeder Field 9 9 7 2" xfId="45240"/>
    <cellStyle name="Date Feeder Field 9 9 8" xfId="16914"/>
    <cellStyle name="Date Feeder Field 9 9 8 2" xfId="45241"/>
    <cellStyle name="Date Feeder Field 9 9 9" xfId="16915"/>
    <cellStyle name="Date Feeder Field 9 9 9 2" xfId="45242"/>
    <cellStyle name="Exception" xfId="3"/>
    <cellStyle name="Feeder Field" xfId="16916"/>
    <cellStyle name="Feeder Field 10" xfId="16917"/>
    <cellStyle name="Feeder Field 10 10" xfId="16918"/>
    <cellStyle name="Feeder Field 10 10 2" xfId="45245"/>
    <cellStyle name="Feeder Field 10 11" xfId="16919"/>
    <cellStyle name="Feeder Field 10 11 2" xfId="45246"/>
    <cellStyle name="Feeder Field 10 12" xfId="16920"/>
    <cellStyle name="Feeder Field 10 12 2" xfId="45247"/>
    <cellStyle name="Feeder Field 10 13" xfId="16921"/>
    <cellStyle name="Feeder Field 10 13 2" xfId="45248"/>
    <cellStyle name="Feeder Field 10 14" xfId="16922"/>
    <cellStyle name="Feeder Field 10 14 2" xfId="45249"/>
    <cellStyle name="Feeder Field 10 15" xfId="16923"/>
    <cellStyle name="Feeder Field 10 15 2" xfId="45250"/>
    <cellStyle name="Feeder Field 10 16" xfId="16924"/>
    <cellStyle name="Feeder Field 10 16 2" xfId="45251"/>
    <cellStyle name="Feeder Field 10 17" xfId="16925"/>
    <cellStyle name="Feeder Field 10 17 2" xfId="45252"/>
    <cellStyle name="Feeder Field 10 18" xfId="16926"/>
    <cellStyle name="Feeder Field 10 18 2" xfId="45253"/>
    <cellStyle name="Feeder Field 10 19" xfId="45244"/>
    <cellStyle name="Feeder Field 10 2" xfId="16927"/>
    <cellStyle name="Feeder Field 10 2 10" xfId="16928"/>
    <cellStyle name="Feeder Field 10 2 10 2" xfId="45255"/>
    <cellStyle name="Feeder Field 10 2 11" xfId="16929"/>
    <cellStyle name="Feeder Field 10 2 11 2" xfId="45256"/>
    <cellStyle name="Feeder Field 10 2 12" xfId="16930"/>
    <cellStyle name="Feeder Field 10 2 12 2" xfId="45257"/>
    <cellStyle name="Feeder Field 10 2 13" xfId="16931"/>
    <cellStyle name="Feeder Field 10 2 13 2" xfId="45258"/>
    <cellStyle name="Feeder Field 10 2 14" xfId="16932"/>
    <cellStyle name="Feeder Field 10 2 14 2" xfId="45259"/>
    <cellStyle name="Feeder Field 10 2 15" xfId="45254"/>
    <cellStyle name="Feeder Field 10 2 2" xfId="16933"/>
    <cellStyle name="Feeder Field 10 2 2 10" xfId="16934"/>
    <cellStyle name="Feeder Field 10 2 2 10 2" xfId="45261"/>
    <cellStyle name="Feeder Field 10 2 2 11" xfId="16935"/>
    <cellStyle name="Feeder Field 10 2 2 11 2" xfId="45262"/>
    <cellStyle name="Feeder Field 10 2 2 12" xfId="16936"/>
    <cellStyle name="Feeder Field 10 2 2 12 2" xfId="45263"/>
    <cellStyle name="Feeder Field 10 2 2 13" xfId="45260"/>
    <cellStyle name="Feeder Field 10 2 2 2" xfId="16937"/>
    <cellStyle name="Feeder Field 10 2 2 2 10" xfId="16938"/>
    <cellStyle name="Feeder Field 10 2 2 2 10 2" xfId="45265"/>
    <cellStyle name="Feeder Field 10 2 2 2 11" xfId="16939"/>
    <cellStyle name="Feeder Field 10 2 2 2 11 2" xfId="45266"/>
    <cellStyle name="Feeder Field 10 2 2 2 12" xfId="45264"/>
    <cellStyle name="Feeder Field 10 2 2 2 2" xfId="16940"/>
    <cellStyle name="Feeder Field 10 2 2 2 2 2" xfId="45267"/>
    <cellStyle name="Feeder Field 10 2 2 2 3" xfId="16941"/>
    <cellStyle name="Feeder Field 10 2 2 2 3 2" xfId="45268"/>
    <cellStyle name="Feeder Field 10 2 2 2 4" xfId="16942"/>
    <cellStyle name="Feeder Field 10 2 2 2 4 2" xfId="45269"/>
    <cellStyle name="Feeder Field 10 2 2 2 5" xfId="16943"/>
    <cellStyle name="Feeder Field 10 2 2 2 5 2" xfId="45270"/>
    <cellStyle name="Feeder Field 10 2 2 2 6" xfId="16944"/>
    <cellStyle name="Feeder Field 10 2 2 2 6 2" xfId="45271"/>
    <cellStyle name="Feeder Field 10 2 2 2 7" xfId="16945"/>
    <cellStyle name="Feeder Field 10 2 2 2 7 2" xfId="45272"/>
    <cellStyle name="Feeder Field 10 2 2 2 8" xfId="16946"/>
    <cellStyle name="Feeder Field 10 2 2 2 8 2" xfId="45273"/>
    <cellStyle name="Feeder Field 10 2 2 2 9" xfId="16947"/>
    <cellStyle name="Feeder Field 10 2 2 2 9 2" xfId="45274"/>
    <cellStyle name="Feeder Field 10 2 2 3" xfId="16948"/>
    <cellStyle name="Feeder Field 10 2 2 3 10" xfId="16949"/>
    <cellStyle name="Feeder Field 10 2 2 3 10 2" xfId="45276"/>
    <cellStyle name="Feeder Field 10 2 2 3 11" xfId="16950"/>
    <cellStyle name="Feeder Field 10 2 2 3 11 2" xfId="45277"/>
    <cellStyle name="Feeder Field 10 2 2 3 12" xfId="45275"/>
    <cellStyle name="Feeder Field 10 2 2 3 2" xfId="16951"/>
    <cellStyle name="Feeder Field 10 2 2 3 2 2" xfId="45278"/>
    <cellStyle name="Feeder Field 10 2 2 3 3" xfId="16952"/>
    <cellStyle name="Feeder Field 10 2 2 3 3 2" xfId="45279"/>
    <cellStyle name="Feeder Field 10 2 2 3 4" xfId="16953"/>
    <cellStyle name="Feeder Field 10 2 2 3 4 2" xfId="45280"/>
    <cellStyle name="Feeder Field 10 2 2 3 5" xfId="16954"/>
    <cellStyle name="Feeder Field 10 2 2 3 5 2" xfId="45281"/>
    <cellStyle name="Feeder Field 10 2 2 3 6" xfId="16955"/>
    <cellStyle name="Feeder Field 10 2 2 3 6 2" xfId="45282"/>
    <cellStyle name="Feeder Field 10 2 2 3 7" xfId="16956"/>
    <cellStyle name="Feeder Field 10 2 2 3 7 2" xfId="45283"/>
    <cellStyle name="Feeder Field 10 2 2 3 8" xfId="16957"/>
    <cellStyle name="Feeder Field 10 2 2 3 8 2" xfId="45284"/>
    <cellStyle name="Feeder Field 10 2 2 3 9" xfId="16958"/>
    <cellStyle name="Feeder Field 10 2 2 3 9 2" xfId="45285"/>
    <cellStyle name="Feeder Field 10 2 2 4" xfId="16959"/>
    <cellStyle name="Feeder Field 10 2 2 4 2" xfId="45286"/>
    <cellStyle name="Feeder Field 10 2 2 5" xfId="16960"/>
    <cellStyle name="Feeder Field 10 2 2 5 2" xfId="45287"/>
    <cellStyle name="Feeder Field 10 2 2 6" xfId="16961"/>
    <cellStyle name="Feeder Field 10 2 2 6 2" xfId="45288"/>
    <cellStyle name="Feeder Field 10 2 2 7" xfId="16962"/>
    <cellStyle name="Feeder Field 10 2 2 7 2" xfId="45289"/>
    <cellStyle name="Feeder Field 10 2 2 8" xfId="16963"/>
    <cellStyle name="Feeder Field 10 2 2 8 2" xfId="45290"/>
    <cellStyle name="Feeder Field 10 2 2 9" xfId="16964"/>
    <cellStyle name="Feeder Field 10 2 2 9 2" xfId="45291"/>
    <cellStyle name="Feeder Field 10 2 3" xfId="16965"/>
    <cellStyle name="Feeder Field 10 2 3 10" xfId="16966"/>
    <cellStyle name="Feeder Field 10 2 3 10 2" xfId="45293"/>
    <cellStyle name="Feeder Field 10 2 3 11" xfId="16967"/>
    <cellStyle name="Feeder Field 10 2 3 11 2" xfId="45294"/>
    <cellStyle name="Feeder Field 10 2 3 12" xfId="16968"/>
    <cellStyle name="Feeder Field 10 2 3 12 2" xfId="45295"/>
    <cellStyle name="Feeder Field 10 2 3 13" xfId="45292"/>
    <cellStyle name="Feeder Field 10 2 3 2" xfId="16969"/>
    <cellStyle name="Feeder Field 10 2 3 2 10" xfId="16970"/>
    <cellStyle name="Feeder Field 10 2 3 2 10 2" xfId="45297"/>
    <cellStyle name="Feeder Field 10 2 3 2 11" xfId="16971"/>
    <cellStyle name="Feeder Field 10 2 3 2 11 2" xfId="45298"/>
    <cellStyle name="Feeder Field 10 2 3 2 12" xfId="45296"/>
    <cellStyle name="Feeder Field 10 2 3 2 2" xfId="16972"/>
    <cellStyle name="Feeder Field 10 2 3 2 2 2" xfId="45299"/>
    <cellStyle name="Feeder Field 10 2 3 2 3" xfId="16973"/>
    <cellStyle name="Feeder Field 10 2 3 2 3 2" xfId="45300"/>
    <cellStyle name="Feeder Field 10 2 3 2 4" xfId="16974"/>
    <cellStyle name="Feeder Field 10 2 3 2 4 2" xfId="45301"/>
    <cellStyle name="Feeder Field 10 2 3 2 5" xfId="16975"/>
    <cellStyle name="Feeder Field 10 2 3 2 5 2" xfId="45302"/>
    <cellStyle name="Feeder Field 10 2 3 2 6" xfId="16976"/>
    <cellStyle name="Feeder Field 10 2 3 2 6 2" xfId="45303"/>
    <cellStyle name="Feeder Field 10 2 3 2 7" xfId="16977"/>
    <cellStyle name="Feeder Field 10 2 3 2 7 2" xfId="45304"/>
    <cellStyle name="Feeder Field 10 2 3 2 8" xfId="16978"/>
    <cellStyle name="Feeder Field 10 2 3 2 8 2" xfId="45305"/>
    <cellStyle name="Feeder Field 10 2 3 2 9" xfId="16979"/>
    <cellStyle name="Feeder Field 10 2 3 2 9 2" xfId="45306"/>
    <cellStyle name="Feeder Field 10 2 3 3" xfId="16980"/>
    <cellStyle name="Feeder Field 10 2 3 3 10" xfId="16981"/>
    <cellStyle name="Feeder Field 10 2 3 3 10 2" xfId="45308"/>
    <cellStyle name="Feeder Field 10 2 3 3 11" xfId="16982"/>
    <cellStyle name="Feeder Field 10 2 3 3 11 2" xfId="45309"/>
    <cellStyle name="Feeder Field 10 2 3 3 12" xfId="45307"/>
    <cellStyle name="Feeder Field 10 2 3 3 2" xfId="16983"/>
    <cellStyle name="Feeder Field 10 2 3 3 2 2" xfId="45310"/>
    <cellStyle name="Feeder Field 10 2 3 3 3" xfId="16984"/>
    <cellStyle name="Feeder Field 10 2 3 3 3 2" xfId="45311"/>
    <cellStyle name="Feeder Field 10 2 3 3 4" xfId="16985"/>
    <cellStyle name="Feeder Field 10 2 3 3 4 2" xfId="45312"/>
    <cellStyle name="Feeder Field 10 2 3 3 5" xfId="16986"/>
    <cellStyle name="Feeder Field 10 2 3 3 5 2" xfId="45313"/>
    <cellStyle name="Feeder Field 10 2 3 3 6" xfId="16987"/>
    <cellStyle name="Feeder Field 10 2 3 3 6 2" xfId="45314"/>
    <cellStyle name="Feeder Field 10 2 3 3 7" xfId="16988"/>
    <cellStyle name="Feeder Field 10 2 3 3 7 2" xfId="45315"/>
    <cellStyle name="Feeder Field 10 2 3 3 8" xfId="16989"/>
    <cellStyle name="Feeder Field 10 2 3 3 8 2" xfId="45316"/>
    <cellStyle name="Feeder Field 10 2 3 3 9" xfId="16990"/>
    <cellStyle name="Feeder Field 10 2 3 3 9 2" xfId="45317"/>
    <cellStyle name="Feeder Field 10 2 3 4" xfId="16991"/>
    <cellStyle name="Feeder Field 10 2 3 4 2" xfId="45318"/>
    <cellStyle name="Feeder Field 10 2 3 5" xfId="16992"/>
    <cellStyle name="Feeder Field 10 2 3 5 2" xfId="45319"/>
    <cellStyle name="Feeder Field 10 2 3 6" xfId="16993"/>
    <cellStyle name="Feeder Field 10 2 3 6 2" xfId="45320"/>
    <cellStyle name="Feeder Field 10 2 3 7" xfId="16994"/>
    <cellStyle name="Feeder Field 10 2 3 7 2" xfId="45321"/>
    <cellStyle name="Feeder Field 10 2 3 8" xfId="16995"/>
    <cellStyle name="Feeder Field 10 2 3 8 2" xfId="45322"/>
    <cellStyle name="Feeder Field 10 2 3 9" xfId="16996"/>
    <cellStyle name="Feeder Field 10 2 3 9 2" xfId="45323"/>
    <cellStyle name="Feeder Field 10 2 4" xfId="16997"/>
    <cellStyle name="Feeder Field 10 2 4 10" xfId="16998"/>
    <cellStyle name="Feeder Field 10 2 4 10 2" xfId="45325"/>
    <cellStyle name="Feeder Field 10 2 4 11" xfId="16999"/>
    <cellStyle name="Feeder Field 10 2 4 11 2" xfId="45326"/>
    <cellStyle name="Feeder Field 10 2 4 12" xfId="45324"/>
    <cellStyle name="Feeder Field 10 2 4 2" xfId="17000"/>
    <cellStyle name="Feeder Field 10 2 4 2 2" xfId="45327"/>
    <cellStyle name="Feeder Field 10 2 4 3" xfId="17001"/>
    <cellStyle name="Feeder Field 10 2 4 3 2" xfId="45328"/>
    <cellStyle name="Feeder Field 10 2 4 4" xfId="17002"/>
    <cellStyle name="Feeder Field 10 2 4 4 2" xfId="45329"/>
    <cellStyle name="Feeder Field 10 2 4 5" xfId="17003"/>
    <cellStyle name="Feeder Field 10 2 4 5 2" xfId="45330"/>
    <cellStyle name="Feeder Field 10 2 4 6" xfId="17004"/>
    <cellStyle name="Feeder Field 10 2 4 6 2" xfId="45331"/>
    <cellStyle name="Feeder Field 10 2 4 7" xfId="17005"/>
    <cellStyle name="Feeder Field 10 2 4 7 2" xfId="45332"/>
    <cellStyle name="Feeder Field 10 2 4 8" xfId="17006"/>
    <cellStyle name="Feeder Field 10 2 4 8 2" xfId="45333"/>
    <cellStyle name="Feeder Field 10 2 4 9" xfId="17007"/>
    <cellStyle name="Feeder Field 10 2 4 9 2" xfId="45334"/>
    <cellStyle name="Feeder Field 10 2 5" xfId="17008"/>
    <cellStyle name="Feeder Field 10 2 5 10" xfId="17009"/>
    <cellStyle name="Feeder Field 10 2 5 10 2" xfId="45336"/>
    <cellStyle name="Feeder Field 10 2 5 11" xfId="17010"/>
    <cellStyle name="Feeder Field 10 2 5 11 2" xfId="45337"/>
    <cellStyle name="Feeder Field 10 2 5 12" xfId="45335"/>
    <cellStyle name="Feeder Field 10 2 5 2" xfId="17011"/>
    <cellStyle name="Feeder Field 10 2 5 2 2" xfId="45338"/>
    <cellStyle name="Feeder Field 10 2 5 3" xfId="17012"/>
    <cellStyle name="Feeder Field 10 2 5 3 2" xfId="45339"/>
    <cellStyle name="Feeder Field 10 2 5 4" xfId="17013"/>
    <cellStyle name="Feeder Field 10 2 5 4 2" xfId="45340"/>
    <cellStyle name="Feeder Field 10 2 5 5" xfId="17014"/>
    <cellStyle name="Feeder Field 10 2 5 5 2" xfId="45341"/>
    <cellStyle name="Feeder Field 10 2 5 6" xfId="17015"/>
    <cellStyle name="Feeder Field 10 2 5 6 2" xfId="45342"/>
    <cellStyle name="Feeder Field 10 2 5 7" xfId="17016"/>
    <cellStyle name="Feeder Field 10 2 5 7 2" xfId="45343"/>
    <cellStyle name="Feeder Field 10 2 5 8" xfId="17017"/>
    <cellStyle name="Feeder Field 10 2 5 8 2" xfId="45344"/>
    <cellStyle name="Feeder Field 10 2 5 9" xfId="17018"/>
    <cellStyle name="Feeder Field 10 2 5 9 2" xfId="45345"/>
    <cellStyle name="Feeder Field 10 2 6" xfId="17019"/>
    <cellStyle name="Feeder Field 10 2 6 2" xfId="45346"/>
    <cellStyle name="Feeder Field 10 2 7" xfId="17020"/>
    <cellStyle name="Feeder Field 10 2 7 2" xfId="45347"/>
    <cellStyle name="Feeder Field 10 2 8" xfId="17021"/>
    <cellStyle name="Feeder Field 10 2 8 2" xfId="45348"/>
    <cellStyle name="Feeder Field 10 2 9" xfId="17022"/>
    <cellStyle name="Feeder Field 10 2 9 2" xfId="45349"/>
    <cellStyle name="Feeder Field 10 3" xfId="17023"/>
    <cellStyle name="Feeder Field 10 3 10" xfId="17024"/>
    <cellStyle name="Feeder Field 10 3 10 2" xfId="45351"/>
    <cellStyle name="Feeder Field 10 3 11" xfId="17025"/>
    <cellStyle name="Feeder Field 10 3 11 2" xfId="45352"/>
    <cellStyle name="Feeder Field 10 3 12" xfId="17026"/>
    <cellStyle name="Feeder Field 10 3 12 2" xfId="45353"/>
    <cellStyle name="Feeder Field 10 3 13" xfId="17027"/>
    <cellStyle name="Feeder Field 10 3 13 2" xfId="45354"/>
    <cellStyle name="Feeder Field 10 3 14" xfId="17028"/>
    <cellStyle name="Feeder Field 10 3 14 2" xfId="45355"/>
    <cellStyle name="Feeder Field 10 3 15" xfId="45350"/>
    <cellStyle name="Feeder Field 10 3 2" xfId="17029"/>
    <cellStyle name="Feeder Field 10 3 2 10" xfId="17030"/>
    <cellStyle name="Feeder Field 10 3 2 10 2" xfId="45357"/>
    <cellStyle name="Feeder Field 10 3 2 11" xfId="17031"/>
    <cellStyle name="Feeder Field 10 3 2 11 2" xfId="45358"/>
    <cellStyle name="Feeder Field 10 3 2 12" xfId="17032"/>
    <cellStyle name="Feeder Field 10 3 2 12 2" xfId="45359"/>
    <cellStyle name="Feeder Field 10 3 2 13" xfId="45356"/>
    <cellStyle name="Feeder Field 10 3 2 2" xfId="17033"/>
    <cellStyle name="Feeder Field 10 3 2 2 10" xfId="17034"/>
    <cellStyle name="Feeder Field 10 3 2 2 10 2" xfId="45361"/>
    <cellStyle name="Feeder Field 10 3 2 2 11" xfId="17035"/>
    <cellStyle name="Feeder Field 10 3 2 2 11 2" xfId="45362"/>
    <cellStyle name="Feeder Field 10 3 2 2 12" xfId="45360"/>
    <cellStyle name="Feeder Field 10 3 2 2 2" xfId="17036"/>
    <cellStyle name="Feeder Field 10 3 2 2 2 2" xfId="45363"/>
    <cellStyle name="Feeder Field 10 3 2 2 3" xfId="17037"/>
    <cellStyle name="Feeder Field 10 3 2 2 3 2" xfId="45364"/>
    <cellStyle name="Feeder Field 10 3 2 2 4" xfId="17038"/>
    <cellStyle name="Feeder Field 10 3 2 2 4 2" xfId="45365"/>
    <cellStyle name="Feeder Field 10 3 2 2 5" xfId="17039"/>
    <cellStyle name="Feeder Field 10 3 2 2 5 2" xfId="45366"/>
    <cellStyle name="Feeder Field 10 3 2 2 6" xfId="17040"/>
    <cellStyle name="Feeder Field 10 3 2 2 6 2" xfId="45367"/>
    <cellStyle name="Feeder Field 10 3 2 2 7" xfId="17041"/>
    <cellStyle name="Feeder Field 10 3 2 2 7 2" xfId="45368"/>
    <cellStyle name="Feeder Field 10 3 2 2 8" xfId="17042"/>
    <cellStyle name="Feeder Field 10 3 2 2 8 2" xfId="45369"/>
    <cellStyle name="Feeder Field 10 3 2 2 9" xfId="17043"/>
    <cellStyle name="Feeder Field 10 3 2 2 9 2" xfId="45370"/>
    <cellStyle name="Feeder Field 10 3 2 3" xfId="17044"/>
    <cellStyle name="Feeder Field 10 3 2 3 10" xfId="17045"/>
    <cellStyle name="Feeder Field 10 3 2 3 10 2" xfId="45372"/>
    <cellStyle name="Feeder Field 10 3 2 3 11" xfId="17046"/>
    <cellStyle name="Feeder Field 10 3 2 3 11 2" xfId="45373"/>
    <cellStyle name="Feeder Field 10 3 2 3 12" xfId="45371"/>
    <cellStyle name="Feeder Field 10 3 2 3 2" xfId="17047"/>
    <cellStyle name="Feeder Field 10 3 2 3 2 2" xfId="45374"/>
    <cellStyle name="Feeder Field 10 3 2 3 3" xfId="17048"/>
    <cellStyle name="Feeder Field 10 3 2 3 3 2" xfId="45375"/>
    <cellStyle name="Feeder Field 10 3 2 3 4" xfId="17049"/>
    <cellStyle name="Feeder Field 10 3 2 3 4 2" xfId="45376"/>
    <cellStyle name="Feeder Field 10 3 2 3 5" xfId="17050"/>
    <cellStyle name="Feeder Field 10 3 2 3 5 2" xfId="45377"/>
    <cellStyle name="Feeder Field 10 3 2 3 6" xfId="17051"/>
    <cellStyle name="Feeder Field 10 3 2 3 6 2" xfId="45378"/>
    <cellStyle name="Feeder Field 10 3 2 3 7" xfId="17052"/>
    <cellStyle name="Feeder Field 10 3 2 3 7 2" xfId="45379"/>
    <cellStyle name="Feeder Field 10 3 2 3 8" xfId="17053"/>
    <cellStyle name="Feeder Field 10 3 2 3 8 2" xfId="45380"/>
    <cellStyle name="Feeder Field 10 3 2 3 9" xfId="17054"/>
    <cellStyle name="Feeder Field 10 3 2 3 9 2" xfId="45381"/>
    <cellStyle name="Feeder Field 10 3 2 4" xfId="17055"/>
    <cellStyle name="Feeder Field 10 3 2 4 2" xfId="45382"/>
    <cellStyle name="Feeder Field 10 3 2 5" xfId="17056"/>
    <cellStyle name="Feeder Field 10 3 2 5 2" xfId="45383"/>
    <cellStyle name="Feeder Field 10 3 2 6" xfId="17057"/>
    <cellStyle name="Feeder Field 10 3 2 6 2" xfId="45384"/>
    <cellStyle name="Feeder Field 10 3 2 7" xfId="17058"/>
    <cellStyle name="Feeder Field 10 3 2 7 2" xfId="45385"/>
    <cellStyle name="Feeder Field 10 3 2 8" xfId="17059"/>
    <cellStyle name="Feeder Field 10 3 2 8 2" xfId="45386"/>
    <cellStyle name="Feeder Field 10 3 2 9" xfId="17060"/>
    <cellStyle name="Feeder Field 10 3 2 9 2" xfId="45387"/>
    <cellStyle name="Feeder Field 10 3 3" xfId="17061"/>
    <cellStyle name="Feeder Field 10 3 3 10" xfId="17062"/>
    <cellStyle name="Feeder Field 10 3 3 10 2" xfId="45389"/>
    <cellStyle name="Feeder Field 10 3 3 11" xfId="17063"/>
    <cellStyle name="Feeder Field 10 3 3 11 2" xfId="45390"/>
    <cellStyle name="Feeder Field 10 3 3 12" xfId="17064"/>
    <cellStyle name="Feeder Field 10 3 3 12 2" xfId="45391"/>
    <cellStyle name="Feeder Field 10 3 3 13" xfId="45388"/>
    <cellStyle name="Feeder Field 10 3 3 2" xfId="17065"/>
    <cellStyle name="Feeder Field 10 3 3 2 10" xfId="17066"/>
    <cellStyle name="Feeder Field 10 3 3 2 10 2" xfId="45393"/>
    <cellStyle name="Feeder Field 10 3 3 2 11" xfId="17067"/>
    <cellStyle name="Feeder Field 10 3 3 2 11 2" xfId="45394"/>
    <cellStyle name="Feeder Field 10 3 3 2 12" xfId="45392"/>
    <cellStyle name="Feeder Field 10 3 3 2 2" xfId="17068"/>
    <cellStyle name="Feeder Field 10 3 3 2 2 2" xfId="45395"/>
    <cellStyle name="Feeder Field 10 3 3 2 3" xfId="17069"/>
    <cellStyle name="Feeder Field 10 3 3 2 3 2" xfId="45396"/>
    <cellStyle name="Feeder Field 10 3 3 2 4" xfId="17070"/>
    <cellStyle name="Feeder Field 10 3 3 2 4 2" xfId="45397"/>
    <cellStyle name="Feeder Field 10 3 3 2 5" xfId="17071"/>
    <cellStyle name="Feeder Field 10 3 3 2 5 2" xfId="45398"/>
    <cellStyle name="Feeder Field 10 3 3 2 6" xfId="17072"/>
    <cellStyle name="Feeder Field 10 3 3 2 6 2" xfId="45399"/>
    <cellStyle name="Feeder Field 10 3 3 2 7" xfId="17073"/>
    <cellStyle name="Feeder Field 10 3 3 2 7 2" xfId="45400"/>
    <cellStyle name="Feeder Field 10 3 3 2 8" xfId="17074"/>
    <cellStyle name="Feeder Field 10 3 3 2 8 2" xfId="45401"/>
    <cellStyle name="Feeder Field 10 3 3 2 9" xfId="17075"/>
    <cellStyle name="Feeder Field 10 3 3 2 9 2" xfId="45402"/>
    <cellStyle name="Feeder Field 10 3 3 3" xfId="17076"/>
    <cellStyle name="Feeder Field 10 3 3 3 10" xfId="17077"/>
    <cellStyle name="Feeder Field 10 3 3 3 10 2" xfId="45404"/>
    <cellStyle name="Feeder Field 10 3 3 3 11" xfId="17078"/>
    <cellStyle name="Feeder Field 10 3 3 3 11 2" xfId="45405"/>
    <cellStyle name="Feeder Field 10 3 3 3 12" xfId="45403"/>
    <cellStyle name="Feeder Field 10 3 3 3 2" xfId="17079"/>
    <cellStyle name="Feeder Field 10 3 3 3 2 2" xfId="45406"/>
    <cellStyle name="Feeder Field 10 3 3 3 3" xfId="17080"/>
    <cellStyle name="Feeder Field 10 3 3 3 3 2" xfId="45407"/>
    <cellStyle name="Feeder Field 10 3 3 3 4" xfId="17081"/>
    <cellStyle name="Feeder Field 10 3 3 3 4 2" xfId="45408"/>
    <cellStyle name="Feeder Field 10 3 3 3 5" xfId="17082"/>
    <cellStyle name="Feeder Field 10 3 3 3 5 2" xfId="45409"/>
    <cellStyle name="Feeder Field 10 3 3 3 6" xfId="17083"/>
    <cellStyle name="Feeder Field 10 3 3 3 6 2" xfId="45410"/>
    <cellStyle name="Feeder Field 10 3 3 3 7" xfId="17084"/>
    <cellStyle name="Feeder Field 10 3 3 3 7 2" xfId="45411"/>
    <cellStyle name="Feeder Field 10 3 3 3 8" xfId="17085"/>
    <cellStyle name="Feeder Field 10 3 3 3 8 2" xfId="45412"/>
    <cellStyle name="Feeder Field 10 3 3 3 9" xfId="17086"/>
    <cellStyle name="Feeder Field 10 3 3 3 9 2" xfId="45413"/>
    <cellStyle name="Feeder Field 10 3 3 4" xfId="17087"/>
    <cellStyle name="Feeder Field 10 3 3 4 2" xfId="45414"/>
    <cellStyle name="Feeder Field 10 3 3 5" xfId="17088"/>
    <cellStyle name="Feeder Field 10 3 3 5 2" xfId="45415"/>
    <cellStyle name="Feeder Field 10 3 3 6" xfId="17089"/>
    <cellStyle name="Feeder Field 10 3 3 6 2" xfId="45416"/>
    <cellStyle name="Feeder Field 10 3 3 7" xfId="17090"/>
    <cellStyle name="Feeder Field 10 3 3 7 2" xfId="45417"/>
    <cellStyle name="Feeder Field 10 3 3 8" xfId="17091"/>
    <cellStyle name="Feeder Field 10 3 3 8 2" xfId="45418"/>
    <cellStyle name="Feeder Field 10 3 3 9" xfId="17092"/>
    <cellStyle name="Feeder Field 10 3 3 9 2" xfId="45419"/>
    <cellStyle name="Feeder Field 10 3 4" xfId="17093"/>
    <cellStyle name="Feeder Field 10 3 4 10" xfId="17094"/>
    <cellStyle name="Feeder Field 10 3 4 10 2" xfId="45421"/>
    <cellStyle name="Feeder Field 10 3 4 11" xfId="17095"/>
    <cellStyle name="Feeder Field 10 3 4 11 2" xfId="45422"/>
    <cellStyle name="Feeder Field 10 3 4 12" xfId="45420"/>
    <cellStyle name="Feeder Field 10 3 4 2" xfId="17096"/>
    <cellStyle name="Feeder Field 10 3 4 2 2" xfId="45423"/>
    <cellStyle name="Feeder Field 10 3 4 3" xfId="17097"/>
    <cellStyle name="Feeder Field 10 3 4 3 2" xfId="45424"/>
    <cellStyle name="Feeder Field 10 3 4 4" xfId="17098"/>
    <cellStyle name="Feeder Field 10 3 4 4 2" xfId="45425"/>
    <cellStyle name="Feeder Field 10 3 4 5" xfId="17099"/>
    <cellStyle name="Feeder Field 10 3 4 5 2" xfId="45426"/>
    <cellStyle name="Feeder Field 10 3 4 6" xfId="17100"/>
    <cellStyle name="Feeder Field 10 3 4 6 2" xfId="45427"/>
    <cellStyle name="Feeder Field 10 3 4 7" xfId="17101"/>
    <cellStyle name="Feeder Field 10 3 4 7 2" xfId="45428"/>
    <cellStyle name="Feeder Field 10 3 4 8" xfId="17102"/>
    <cellStyle name="Feeder Field 10 3 4 8 2" xfId="45429"/>
    <cellStyle name="Feeder Field 10 3 4 9" xfId="17103"/>
    <cellStyle name="Feeder Field 10 3 4 9 2" xfId="45430"/>
    <cellStyle name="Feeder Field 10 3 5" xfId="17104"/>
    <cellStyle name="Feeder Field 10 3 5 10" xfId="17105"/>
    <cellStyle name="Feeder Field 10 3 5 10 2" xfId="45432"/>
    <cellStyle name="Feeder Field 10 3 5 11" xfId="17106"/>
    <cellStyle name="Feeder Field 10 3 5 11 2" xfId="45433"/>
    <cellStyle name="Feeder Field 10 3 5 12" xfId="45431"/>
    <cellStyle name="Feeder Field 10 3 5 2" xfId="17107"/>
    <cellStyle name="Feeder Field 10 3 5 2 2" xfId="45434"/>
    <cellStyle name="Feeder Field 10 3 5 3" xfId="17108"/>
    <cellStyle name="Feeder Field 10 3 5 3 2" xfId="45435"/>
    <cellStyle name="Feeder Field 10 3 5 4" xfId="17109"/>
    <cellStyle name="Feeder Field 10 3 5 4 2" xfId="45436"/>
    <cellStyle name="Feeder Field 10 3 5 5" xfId="17110"/>
    <cellStyle name="Feeder Field 10 3 5 5 2" xfId="45437"/>
    <cellStyle name="Feeder Field 10 3 5 6" xfId="17111"/>
    <cellStyle name="Feeder Field 10 3 5 6 2" xfId="45438"/>
    <cellStyle name="Feeder Field 10 3 5 7" xfId="17112"/>
    <cellStyle name="Feeder Field 10 3 5 7 2" xfId="45439"/>
    <cellStyle name="Feeder Field 10 3 5 8" xfId="17113"/>
    <cellStyle name="Feeder Field 10 3 5 8 2" xfId="45440"/>
    <cellStyle name="Feeder Field 10 3 5 9" xfId="17114"/>
    <cellStyle name="Feeder Field 10 3 5 9 2" xfId="45441"/>
    <cellStyle name="Feeder Field 10 3 6" xfId="17115"/>
    <cellStyle name="Feeder Field 10 3 6 2" xfId="45442"/>
    <cellStyle name="Feeder Field 10 3 7" xfId="17116"/>
    <cellStyle name="Feeder Field 10 3 7 2" xfId="45443"/>
    <cellStyle name="Feeder Field 10 3 8" xfId="17117"/>
    <cellStyle name="Feeder Field 10 3 8 2" xfId="45444"/>
    <cellStyle name="Feeder Field 10 3 9" xfId="17118"/>
    <cellStyle name="Feeder Field 10 3 9 2" xfId="45445"/>
    <cellStyle name="Feeder Field 10 4" xfId="17119"/>
    <cellStyle name="Feeder Field 10 4 10" xfId="17120"/>
    <cellStyle name="Feeder Field 10 4 10 2" xfId="45447"/>
    <cellStyle name="Feeder Field 10 4 11" xfId="17121"/>
    <cellStyle name="Feeder Field 10 4 11 2" xfId="45448"/>
    <cellStyle name="Feeder Field 10 4 12" xfId="17122"/>
    <cellStyle name="Feeder Field 10 4 12 2" xfId="45449"/>
    <cellStyle name="Feeder Field 10 4 13" xfId="17123"/>
    <cellStyle name="Feeder Field 10 4 13 2" xfId="45450"/>
    <cellStyle name="Feeder Field 10 4 14" xfId="17124"/>
    <cellStyle name="Feeder Field 10 4 14 2" xfId="45451"/>
    <cellStyle name="Feeder Field 10 4 15" xfId="45446"/>
    <cellStyle name="Feeder Field 10 4 2" xfId="17125"/>
    <cellStyle name="Feeder Field 10 4 2 10" xfId="17126"/>
    <cellStyle name="Feeder Field 10 4 2 10 2" xfId="45453"/>
    <cellStyle name="Feeder Field 10 4 2 11" xfId="17127"/>
    <cellStyle name="Feeder Field 10 4 2 11 2" xfId="45454"/>
    <cellStyle name="Feeder Field 10 4 2 12" xfId="17128"/>
    <cellStyle name="Feeder Field 10 4 2 12 2" xfId="45455"/>
    <cellStyle name="Feeder Field 10 4 2 13" xfId="45452"/>
    <cellStyle name="Feeder Field 10 4 2 2" xfId="17129"/>
    <cellStyle name="Feeder Field 10 4 2 2 10" xfId="17130"/>
    <cellStyle name="Feeder Field 10 4 2 2 10 2" xfId="45457"/>
    <cellStyle name="Feeder Field 10 4 2 2 11" xfId="17131"/>
    <cellStyle name="Feeder Field 10 4 2 2 11 2" xfId="45458"/>
    <cellStyle name="Feeder Field 10 4 2 2 12" xfId="45456"/>
    <cellStyle name="Feeder Field 10 4 2 2 2" xfId="17132"/>
    <cellStyle name="Feeder Field 10 4 2 2 2 2" xfId="45459"/>
    <cellStyle name="Feeder Field 10 4 2 2 3" xfId="17133"/>
    <cellStyle name="Feeder Field 10 4 2 2 3 2" xfId="45460"/>
    <cellStyle name="Feeder Field 10 4 2 2 4" xfId="17134"/>
    <cellStyle name="Feeder Field 10 4 2 2 4 2" xfId="45461"/>
    <cellStyle name="Feeder Field 10 4 2 2 5" xfId="17135"/>
    <cellStyle name="Feeder Field 10 4 2 2 5 2" xfId="45462"/>
    <cellStyle name="Feeder Field 10 4 2 2 6" xfId="17136"/>
    <cellStyle name="Feeder Field 10 4 2 2 6 2" xfId="45463"/>
    <cellStyle name="Feeder Field 10 4 2 2 7" xfId="17137"/>
    <cellStyle name="Feeder Field 10 4 2 2 7 2" xfId="45464"/>
    <cellStyle name="Feeder Field 10 4 2 2 8" xfId="17138"/>
    <cellStyle name="Feeder Field 10 4 2 2 8 2" xfId="45465"/>
    <cellStyle name="Feeder Field 10 4 2 2 9" xfId="17139"/>
    <cellStyle name="Feeder Field 10 4 2 2 9 2" xfId="45466"/>
    <cellStyle name="Feeder Field 10 4 2 3" xfId="17140"/>
    <cellStyle name="Feeder Field 10 4 2 3 10" xfId="17141"/>
    <cellStyle name="Feeder Field 10 4 2 3 10 2" xfId="45468"/>
    <cellStyle name="Feeder Field 10 4 2 3 11" xfId="17142"/>
    <cellStyle name="Feeder Field 10 4 2 3 11 2" xfId="45469"/>
    <cellStyle name="Feeder Field 10 4 2 3 12" xfId="45467"/>
    <cellStyle name="Feeder Field 10 4 2 3 2" xfId="17143"/>
    <cellStyle name="Feeder Field 10 4 2 3 2 2" xfId="45470"/>
    <cellStyle name="Feeder Field 10 4 2 3 3" xfId="17144"/>
    <cellStyle name="Feeder Field 10 4 2 3 3 2" xfId="45471"/>
    <cellStyle name="Feeder Field 10 4 2 3 4" xfId="17145"/>
    <cellStyle name="Feeder Field 10 4 2 3 4 2" xfId="45472"/>
    <cellStyle name="Feeder Field 10 4 2 3 5" xfId="17146"/>
    <cellStyle name="Feeder Field 10 4 2 3 5 2" xfId="45473"/>
    <cellStyle name="Feeder Field 10 4 2 3 6" xfId="17147"/>
    <cellStyle name="Feeder Field 10 4 2 3 6 2" xfId="45474"/>
    <cellStyle name="Feeder Field 10 4 2 3 7" xfId="17148"/>
    <cellStyle name="Feeder Field 10 4 2 3 7 2" xfId="45475"/>
    <cellStyle name="Feeder Field 10 4 2 3 8" xfId="17149"/>
    <cellStyle name="Feeder Field 10 4 2 3 8 2" xfId="45476"/>
    <cellStyle name="Feeder Field 10 4 2 3 9" xfId="17150"/>
    <cellStyle name="Feeder Field 10 4 2 3 9 2" xfId="45477"/>
    <cellStyle name="Feeder Field 10 4 2 4" xfId="17151"/>
    <cellStyle name="Feeder Field 10 4 2 4 2" xfId="45478"/>
    <cellStyle name="Feeder Field 10 4 2 5" xfId="17152"/>
    <cellStyle name="Feeder Field 10 4 2 5 2" xfId="45479"/>
    <cellStyle name="Feeder Field 10 4 2 6" xfId="17153"/>
    <cellStyle name="Feeder Field 10 4 2 6 2" xfId="45480"/>
    <cellStyle name="Feeder Field 10 4 2 7" xfId="17154"/>
    <cellStyle name="Feeder Field 10 4 2 7 2" xfId="45481"/>
    <cellStyle name="Feeder Field 10 4 2 8" xfId="17155"/>
    <cellStyle name="Feeder Field 10 4 2 8 2" xfId="45482"/>
    <cellStyle name="Feeder Field 10 4 2 9" xfId="17156"/>
    <cellStyle name="Feeder Field 10 4 2 9 2" xfId="45483"/>
    <cellStyle name="Feeder Field 10 4 3" xfId="17157"/>
    <cellStyle name="Feeder Field 10 4 3 10" xfId="17158"/>
    <cellStyle name="Feeder Field 10 4 3 10 2" xfId="45485"/>
    <cellStyle name="Feeder Field 10 4 3 11" xfId="17159"/>
    <cellStyle name="Feeder Field 10 4 3 11 2" xfId="45486"/>
    <cellStyle name="Feeder Field 10 4 3 12" xfId="17160"/>
    <cellStyle name="Feeder Field 10 4 3 12 2" xfId="45487"/>
    <cellStyle name="Feeder Field 10 4 3 13" xfId="45484"/>
    <cellStyle name="Feeder Field 10 4 3 2" xfId="17161"/>
    <cellStyle name="Feeder Field 10 4 3 2 10" xfId="17162"/>
    <cellStyle name="Feeder Field 10 4 3 2 10 2" xfId="45489"/>
    <cellStyle name="Feeder Field 10 4 3 2 11" xfId="17163"/>
    <cellStyle name="Feeder Field 10 4 3 2 11 2" xfId="45490"/>
    <cellStyle name="Feeder Field 10 4 3 2 12" xfId="45488"/>
    <cellStyle name="Feeder Field 10 4 3 2 2" xfId="17164"/>
    <cellStyle name="Feeder Field 10 4 3 2 2 2" xfId="45491"/>
    <cellStyle name="Feeder Field 10 4 3 2 3" xfId="17165"/>
    <cellStyle name="Feeder Field 10 4 3 2 3 2" xfId="45492"/>
    <cellStyle name="Feeder Field 10 4 3 2 4" xfId="17166"/>
    <cellStyle name="Feeder Field 10 4 3 2 4 2" xfId="45493"/>
    <cellStyle name="Feeder Field 10 4 3 2 5" xfId="17167"/>
    <cellStyle name="Feeder Field 10 4 3 2 5 2" xfId="45494"/>
    <cellStyle name="Feeder Field 10 4 3 2 6" xfId="17168"/>
    <cellStyle name="Feeder Field 10 4 3 2 6 2" xfId="45495"/>
    <cellStyle name="Feeder Field 10 4 3 2 7" xfId="17169"/>
    <cellStyle name="Feeder Field 10 4 3 2 7 2" xfId="45496"/>
    <cellStyle name="Feeder Field 10 4 3 2 8" xfId="17170"/>
    <cellStyle name="Feeder Field 10 4 3 2 8 2" xfId="45497"/>
    <cellStyle name="Feeder Field 10 4 3 2 9" xfId="17171"/>
    <cellStyle name="Feeder Field 10 4 3 2 9 2" xfId="45498"/>
    <cellStyle name="Feeder Field 10 4 3 3" xfId="17172"/>
    <cellStyle name="Feeder Field 10 4 3 3 10" xfId="17173"/>
    <cellStyle name="Feeder Field 10 4 3 3 10 2" xfId="45500"/>
    <cellStyle name="Feeder Field 10 4 3 3 11" xfId="17174"/>
    <cellStyle name="Feeder Field 10 4 3 3 11 2" xfId="45501"/>
    <cellStyle name="Feeder Field 10 4 3 3 12" xfId="45499"/>
    <cellStyle name="Feeder Field 10 4 3 3 2" xfId="17175"/>
    <cellStyle name="Feeder Field 10 4 3 3 2 2" xfId="45502"/>
    <cellStyle name="Feeder Field 10 4 3 3 3" xfId="17176"/>
    <cellStyle name="Feeder Field 10 4 3 3 3 2" xfId="45503"/>
    <cellStyle name="Feeder Field 10 4 3 3 4" xfId="17177"/>
    <cellStyle name="Feeder Field 10 4 3 3 4 2" xfId="45504"/>
    <cellStyle name="Feeder Field 10 4 3 3 5" xfId="17178"/>
    <cellStyle name="Feeder Field 10 4 3 3 5 2" xfId="45505"/>
    <cellStyle name="Feeder Field 10 4 3 3 6" xfId="17179"/>
    <cellStyle name="Feeder Field 10 4 3 3 6 2" xfId="45506"/>
    <cellStyle name="Feeder Field 10 4 3 3 7" xfId="17180"/>
    <cellStyle name="Feeder Field 10 4 3 3 7 2" xfId="45507"/>
    <cellStyle name="Feeder Field 10 4 3 3 8" xfId="17181"/>
    <cellStyle name="Feeder Field 10 4 3 3 8 2" xfId="45508"/>
    <cellStyle name="Feeder Field 10 4 3 3 9" xfId="17182"/>
    <cellStyle name="Feeder Field 10 4 3 3 9 2" xfId="45509"/>
    <cellStyle name="Feeder Field 10 4 3 4" xfId="17183"/>
    <cellStyle name="Feeder Field 10 4 3 4 2" xfId="45510"/>
    <cellStyle name="Feeder Field 10 4 3 5" xfId="17184"/>
    <cellStyle name="Feeder Field 10 4 3 5 2" xfId="45511"/>
    <cellStyle name="Feeder Field 10 4 3 6" xfId="17185"/>
    <cellStyle name="Feeder Field 10 4 3 6 2" xfId="45512"/>
    <cellStyle name="Feeder Field 10 4 3 7" xfId="17186"/>
    <cellStyle name="Feeder Field 10 4 3 7 2" xfId="45513"/>
    <cellStyle name="Feeder Field 10 4 3 8" xfId="17187"/>
    <cellStyle name="Feeder Field 10 4 3 8 2" xfId="45514"/>
    <cellStyle name="Feeder Field 10 4 3 9" xfId="17188"/>
    <cellStyle name="Feeder Field 10 4 3 9 2" xfId="45515"/>
    <cellStyle name="Feeder Field 10 4 4" xfId="17189"/>
    <cellStyle name="Feeder Field 10 4 4 10" xfId="17190"/>
    <cellStyle name="Feeder Field 10 4 4 10 2" xfId="45517"/>
    <cellStyle name="Feeder Field 10 4 4 11" xfId="17191"/>
    <cellStyle name="Feeder Field 10 4 4 11 2" xfId="45518"/>
    <cellStyle name="Feeder Field 10 4 4 12" xfId="45516"/>
    <cellStyle name="Feeder Field 10 4 4 2" xfId="17192"/>
    <cellStyle name="Feeder Field 10 4 4 2 2" xfId="45519"/>
    <cellStyle name="Feeder Field 10 4 4 3" xfId="17193"/>
    <cellStyle name="Feeder Field 10 4 4 3 2" xfId="45520"/>
    <cellStyle name="Feeder Field 10 4 4 4" xfId="17194"/>
    <cellStyle name="Feeder Field 10 4 4 4 2" xfId="45521"/>
    <cellStyle name="Feeder Field 10 4 4 5" xfId="17195"/>
    <cellStyle name="Feeder Field 10 4 4 5 2" xfId="45522"/>
    <cellStyle name="Feeder Field 10 4 4 6" xfId="17196"/>
    <cellStyle name="Feeder Field 10 4 4 6 2" xfId="45523"/>
    <cellStyle name="Feeder Field 10 4 4 7" xfId="17197"/>
    <cellStyle name="Feeder Field 10 4 4 7 2" xfId="45524"/>
    <cellStyle name="Feeder Field 10 4 4 8" xfId="17198"/>
    <cellStyle name="Feeder Field 10 4 4 8 2" xfId="45525"/>
    <cellStyle name="Feeder Field 10 4 4 9" xfId="17199"/>
    <cellStyle name="Feeder Field 10 4 4 9 2" xfId="45526"/>
    <cellStyle name="Feeder Field 10 4 5" xfId="17200"/>
    <cellStyle name="Feeder Field 10 4 5 10" xfId="17201"/>
    <cellStyle name="Feeder Field 10 4 5 10 2" xfId="45528"/>
    <cellStyle name="Feeder Field 10 4 5 11" xfId="17202"/>
    <cellStyle name="Feeder Field 10 4 5 11 2" xfId="45529"/>
    <cellStyle name="Feeder Field 10 4 5 12" xfId="45527"/>
    <cellStyle name="Feeder Field 10 4 5 2" xfId="17203"/>
    <cellStyle name="Feeder Field 10 4 5 2 2" xfId="45530"/>
    <cellStyle name="Feeder Field 10 4 5 3" xfId="17204"/>
    <cellStyle name="Feeder Field 10 4 5 3 2" xfId="45531"/>
    <cellStyle name="Feeder Field 10 4 5 4" xfId="17205"/>
    <cellStyle name="Feeder Field 10 4 5 4 2" xfId="45532"/>
    <cellStyle name="Feeder Field 10 4 5 5" xfId="17206"/>
    <cellStyle name="Feeder Field 10 4 5 5 2" xfId="45533"/>
    <cellStyle name="Feeder Field 10 4 5 6" xfId="17207"/>
    <cellStyle name="Feeder Field 10 4 5 6 2" xfId="45534"/>
    <cellStyle name="Feeder Field 10 4 5 7" xfId="17208"/>
    <cellStyle name="Feeder Field 10 4 5 7 2" xfId="45535"/>
    <cellStyle name="Feeder Field 10 4 5 8" xfId="17209"/>
    <cellStyle name="Feeder Field 10 4 5 8 2" xfId="45536"/>
    <cellStyle name="Feeder Field 10 4 5 9" xfId="17210"/>
    <cellStyle name="Feeder Field 10 4 5 9 2" xfId="45537"/>
    <cellStyle name="Feeder Field 10 4 6" xfId="17211"/>
    <cellStyle name="Feeder Field 10 4 6 2" xfId="45538"/>
    <cellStyle name="Feeder Field 10 4 7" xfId="17212"/>
    <cellStyle name="Feeder Field 10 4 7 2" xfId="45539"/>
    <cellStyle name="Feeder Field 10 4 8" xfId="17213"/>
    <cellStyle name="Feeder Field 10 4 8 2" xfId="45540"/>
    <cellStyle name="Feeder Field 10 4 9" xfId="17214"/>
    <cellStyle name="Feeder Field 10 4 9 2" xfId="45541"/>
    <cellStyle name="Feeder Field 10 5" xfId="17215"/>
    <cellStyle name="Feeder Field 10 5 10" xfId="17216"/>
    <cellStyle name="Feeder Field 10 5 10 2" xfId="45543"/>
    <cellStyle name="Feeder Field 10 5 11" xfId="17217"/>
    <cellStyle name="Feeder Field 10 5 11 2" xfId="45544"/>
    <cellStyle name="Feeder Field 10 5 12" xfId="17218"/>
    <cellStyle name="Feeder Field 10 5 12 2" xfId="45545"/>
    <cellStyle name="Feeder Field 10 5 13" xfId="17219"/>
    <cellStyle name="Feeder Field 10 5 13 2" xfId="45546"/>
    <cellStyle name="Feeder Field 10 5 14" xfId="17220"/>
    <cellStyle name="Feeder Field 10 5 14 2" xfId="45547"/>
    <cellStyle name="Feeder Field 10 5 15" xfId="45542"/>
    <cellStyle name="Feeder Field 10 5 2" xfId="17221"/>
    <cellStyle name="Feeder Field 10 5 2 10" xfId="17222"/>
    <cellStyle name="Feeder Field 10 5 2 10 2" xfId="45549"/>
    <cellStyle name="Feeder Field 10 5 2 11" xfId="17223"/>
    <cellStyle name="Feeder Field 10 5 2 11 2" xfId="45550"/>
    <cellStyle name="Feeder Field 10 5 2 12" xfId="17224"/>
    <cellStyle name="Feeder Field 10 5 2 12 2" xfId="45551"/>
    <cellStyle name="Feeder Field 10 5 2 13" xfId="45548"/>
    <cellStyle name="Feeder Field 10 5 2 2" xfId="17225"/>
    <cellStyle name="Feeder Field 10 5 2 2 10" xfId="17226"/>
    <cellStyle name="Feeder Field 10 5 2 2 10 2" xfId="45553"/>
    <cellStyle name="Feeder Field 10 5 2 2 11" xfId="17227"/>
    <cellStyle name="Feeder Field 10 5 2 2 11 2" xfId="45554"/>
    <cellStyle name="Feeder Field 10 5 2 2 12" xfId="45552"/>
    <cellStyle name="Feeder Field 10 5 2 2 2" xfId="17228"/>
    <cellStyle name="Feeder Field 10 5 2 2 2 2" xfId="45555"/>
    <cellStyle name="Feeder Field 10 5 2 2 3" xfId="17229"/>
    <cellStyle name="Feeder Field 10 5 2 2 3 2" xfId="45556"/>
    <cellStyle name="Feeder Field 10 5 2 2 4" xfId="17230"/>
    <cellStyle name="Feeder Field 10 5 2 2 4 2" xfId="45557"/>
    <cellStyle name="Feeder Field 10 5 2 2 5" xfId="17231"/>
    <cellStyle name="Feeder Field 10 5 2 2 5 2" xfId="45558"/>
    <cellStyle name="Feeder Field 10 5 2 2 6" xfId="17232"/>
    <cellStyle name="Feeder Field 10 5 2 2 6 2" xfId="45559"/>
    <cellStyle name="Feeder Field 10 5 2 2 7" xfId="17233"/>
    <cellStyle name="Feeder Field 10 5 2 2 7 2" xfId="45560"/>
    <cellStyle name="Feeder Field 10 5 2 2 8" xfId="17234"/>
    <cellStyle name="Feeder Field 10 5 2 2 8 2" xfId="45561"/>
    <cellStyle name="Feeder Field 10 5 2 2 9" xfId="17235"/>
    <cellStyle name="Feeder Field 10 5 2 2 9 2" xfId="45562"/>
    <cellStyle name="Feeder Field 10 5 2 3" xfId="17236"/>
    <cellStyle name="Feeder Field 10 5 2 3 10" xfId="17237"/>
    <cellStyle name="Feeder Field 10 5 2 3 10 2" xfId="45564"/>
    <cellStyle name="Feeder Field 10 5 2 3 11" xfId="17238"/>
    <cellStyle name="Feeder Field 10 5 2 3 11 2" xfId="45565"/>
    <cellStyle name="Feeder Field 10 5 2 3 12" xfId="45563"/>
    <cellStyle name="Feeder Field 10 5 2 3 2" xfId="17239"/>
    <cellStyle name="Feeder Field 10 5 2 3 2 2" xfId="45566"/>
    <cellStyle name="Feeder Field 10 5 2 3 3" xfId="17240"/>
    <cellStyle name="Feeder Field 10 5 2 3 3 2" xfId="45567"/>
    <cellStyle name="Feeder Field 10 5 2 3 4" xfId="17241"/>
    <cellStyle name="Feeder Field 10 5 2 3 4 2" xfId="45568"/>
    <cellStyle name="Feeder Field 10 5 2 3 5" xfId="17242"/>
    <cellStyle name="Feeder Field 10 5 2 3 5 2" xfId="45569"/>
    <cellStyle name="Feeder Field 10 5 2 3 6" xfId="17243"/>
    <cellStyle name="Feeder Field 10 5 2 3 6 2" xfId="45570"/>
    <cellStyle name="Feeder Field 10 5 2 3 7" xfId="17244"/>
    <cellStyle name="Feeder Field 10 5 2 3 7 2" xfId="45571"/>
    <cellStyle name="Feeder Field 10 5 2 3 8" xfId="17245"/>
    <cellStyle name="Feeder Field 10 5 2 3 8 2" xfId="45572"/>
    <cellStyle name="Feeder Field 10 5 2 3 9" xfId="17246"/>
    <cellStyle name="Feeder Field 10 5 2 3 9 2" xfId="45573"/>
    <cellStyle name="Feeder Field 10 5 2 4" xfId="17247"/>
    <cellStyle name="Feeder Field 10 5 2 4 2" xfId="45574"/>
    <cellStyle name="Feeder Field 10 5 2 5" xfId="17248"/>
    <cellStyle name="Feeder Field 10 5 2 5 2" xfId="45575"/>
    <cellStyle name="Feeder Field 10 5 2 6" xfId="17249"/>
    <cellStyle name="Feeder Field 10 5 2 6 2" xfId="45576"/>
    <cellStyle name="Feeder Field 10 5 2 7" xfId="17250"/>
    <cellStyle name="Feeder Field 10 5 2 7 2" xfId="45577"/>
    <cellStyle name="Feeder Field 10 5 2 8" xfId="17251"/>
    <cellStyle name="Feeder Field 10 5 2 8 2" xfId="45578"/>
    <cellStyle name="Feeder Field 10 5 2 9" xfId="17252"/>
    <cellStyle name="Feeder Field 10 5 2 9 2" xfId="45579"/>
    <cellStyle name="Feeder Field 10 5 3" xfId="17253"/>
    <cellStyle name="Feeder Field 10 5 3 10" xfId="17254"/>
    <cellStyle name="Feeder Field 10 5 3 10 2" xfId="45581"/>
    <cellStyle name="Feeder Field 10 5 3 11" xfId="17255"/>
    <cellStyle name="Feeder Field 10 5 3 11 2" xfId="45582"/>
    <cellStyle name="Feeder Field 10 5 3 12" xfId="17256"/>
    <cellStyle name="Feeder Field 10 5 3 12 2" xfId="45583"/>
    <cellStyle name="Feeder Field 10 5 3 13" xfId="45580"/>
    <cellStyle name="Feeder Field 10 5 3 2" xfId="17257"/>
    <cellStyle name="Feeder Field 10 5 3 2 10" xfId="17258"/>
    <cellStyle name="Feeder Field 10 5 3 2 10 2" xfId="45585"/>
    <cellStyle name="Feeder Field 10 5 3 2 11" xfId="17259"/>
    <cellStyle name="Feeder Field 10 5 3 2 11 2" xfId="45586"/>
    <cellStyle name="Feeder Field 10 5 3 2 12" xfId="45584"/>
    <cellStyle name="Feeder Field 10 5 3 2 2" xfId="17260"/>
    <cellStyle name="Feeder Field 10 5 3 2 2 2" xfId="45587"/>
    <cellStyle name="Feeder Field 10 5 3 2 3" xfId="17261"/>
    <cellStyle name="Feeder Field 10 5 3 2 3 2" xfId="45588"/>
    <cellStyle name="Feeder Field 10 5 3 2 4" xfId="17262"/>
    <cellStyle name="Feeder Field 10 5 3 2 4 2" xfId="45589"/>
    <cellStyle name="Feeder Field 10 5 3 2 5" xfId="17263"/>
    <cellStyle name="Feeder Field 10 5 3 2 5 2" xfId="45590"/>
    <cellStyle name="Feeder Field 10 5 3 2 6" xfId="17264"/>
    <cellStyle name="Feeder Field 10 5 3 2 6 2" xfId="45591"/>
    <cellStyle name="Feeder Field 10 5 3 2 7" xfId="17265"/>
    <cellStyle name="Feeder Field 10 5 3 2 7 2" xfId="45592"/>
    <cellStyle name="Feeder Field 10 5 3 2 8" xfId="17266"/>
    <cellStyle name="Feeder Field 10 5 3 2 8 2" xfId="45593"/>
    <cellStyle name="Feeder Field 10 5 3 2 9" xfId="17267"/>
    <cellStyle name="Feeder Field 10 5 3 2 9 2" xfId="45594"/>
    <cellStyle name="Feeder Field 10 5 3 3" xfId="17268"/>
    <cellStyle name="Feeder Field 10 5 3 3 10" xfId="17269"/>
    <cellStyle name="Feeder Field 10 5 3 3 10 2" xfId="45596"/>
    <cellStyle name="Feeder Field 10 5 3 3 11" xfId="17270"/>
    <cellStyle name="Feeder Field 10 5 3 3 11 2" xfId="45597"/>
    <cellStyle name="Feeder Field 10 5 3 3 12" xfId="45595"/>
    <cellStyle name="Feeder Field 10 5 3 3 2" xfId="17271"/>
    <cellStyle name="Feeder Field 10 5 3 3 2 2" xfId="45598"/>
    <cellStyle name="Feeder Field 10 5 3 3 3" xfId="17272"/>
    <cellStyle name="Feeder Field 10 5 3 3 3 2" xfId="45599"/>
    <cellStyle name="Feeder Field 10 5 3 3 4" xfId="17273"/>
    <cellStyle name="Feeder Field 10 5 3 3 4 2" xfId="45600"/>
    <cellStyle name="Feeder Field 10 5 3 3 5" xfId="17274"/>
    <cellStyle name="Feeder Field 10 5 3 3 5 2" xfId="45601"/>
    <cellStyle name="Feeder Field 10 5 3 3 6" xfId="17275"/>
    <cellStyle name="Feeder Field 10 5 3 3 6 2" xfId="45602"/>
    <cellStyle name="Feeder Field 10 5 3 3 7" xfId="17276"/>
    <cellStyle name="Feeder Field 10 5 3 3 7 2" xfId="45603"/>
    <cellStyle name="Feeder Field 10 5 3 3 8" xfId="17277"/>
    <cellStyle name="Feeder Field 10 5 3 3 8 2" xfId="45604"/>
    <cellStyle name="Feeder Field 10 5 3 3 9" xfId="17278"/>
    <cellStyle name="Feeder Field 10 5 3 3 9 2" xfId="45605"/>
    <cellStyle name="Feeder Field 10 5 3 4" xfId="17279"/>
    <cellStyle name="Feeder Field 10 5 3 4 2" xfId="45606"/>
    <cellStyle name="Feeder Field 10 5 3 5" xfId="17280"/>
    <cellStyle name="Feeder Field 10 5 3 5 2" xfId="45607"/>
    <cellStyle name="Feeder Field 10 5 3 6" xfId="17281"/>
    <cellStyle name="Feeder Field 10 5 3 6 2" xfId="45608"/>
    <cellStyle name="Feeder Field 10 5 3 7" xfId="17282"/>
    <cellStyle name="Feeder Field 10 5 3 7 2" xfId="45609"/>
    <cellStyle name="Feeder Field 10 5 3 8" xfId="17283"/>
    <cellStyle name="Feeder Field 10 5 3 8 2" xfId="45610"/>
    <cellStyle name="Feeder Field 10 5 3 9" xfId="17284"/>
    <cellStyle name="Feeder Field 10 5 3 9 2" xfId="45611"/>
    <cellStyle name="Feeder Field 10 5 4" xfId="17285"/>
    <cellStyle name="Feeder Field 10 5 4 10" xfId="17286"/>
    <cellStyle name="Feeder Field 10 5 4 10 2" xfId="45613"/>
    <cellStyle name="Feeder Field 10 5 4 11" xfId="17287"/>
    <cellStyle name="Feeder Field 10 5 4 11 2" xfId="45614"/>
    <cellStyle name="Feeder Field 10 5 4 12" xfId="45612"/>
    <cellStyle name="Feeder Field 10 5 4 2" xfId="17288"/>
    <cellStyle name="Feeder Field 10 5 4 2 2" xfId="45615"/>
    <cellStyle name="Feeder Field 10 5 4 3" xfId="17289"/>
    <cellStyle name="Feeder Field 10 5 4 3 2" xfId="45616"/>
    <cellStyle name="Feeder Field 10 5 4 4" xfId="17290"/>
    <cellStyle name="Feeder Field 10 5 4 4 2" xfId="45617"/>
    <cellStyle name="Feeder Field 10 5 4 5" xfId="17291"/>
    <cellStyle name="Feeder Field 10 5 4 5 2" xfId="45618"/>
    <cellStyle name="Feeder Field 10 5 4 6" xfId="17292"/>
    <cellStyle name="Feeder Field 10 5 4 6 2" xfId="45619"/>
    <cellStyle name="Feeder Field 10 5 4 7" xfId="17293"/>
    <cellStyle name="Feeder Field 10 5 4 7 2" xfId="45620"/>
    <cellStyle name="Feeder Field 10 5 4 8" xfId="17294"/>
    <cellStyle name="Feeder Field 10 5 4 8 2" xfId="45621"/>
    <cellStyle name="Feeder Field 10 5 4 9" xfId="17295"/>
    <cellStyle name="Feeder Field 10 5 4 9 2" xfId="45622"/>
    <cellStyle name="Feeder Field 10 5 5" xfId="17296"/>
    <cellStyle name="Feeder Field 10 5 5 10" xfId="17297"/>
    <cellStyle name="Feeder Field 10 5 5 10 2" xfId="45624"/>
    <cellStyle name="Feeder Field 10 5 5 11" xfId="17298"/>
    <cellStyle name="Feeder Field 10 5 5 11 2" xfId="45625"/>
    <cellStyle name="Feeder Field 10 5 5 12" xfId="45623"/>
    <cellStyle name="Feeder Field 10 5 5 2" xfId="17299"/>
    <cellStyle name="Feeder Field 10 5 5 2 2" xfId="45626"/>
    <cellStyle name="Feeder Field 10 5 5 3" xfId="17300"/>
    <cellStyle name="Feeder Field 10 5 5 3 2" xfId="45627"/>
    <cellStyle name="Feeder Field 10 5 5 4" xfId="17301"/>
    <cellStyle name="Feeder Field 10 5 5 4 2" xfId="45628"/>
    <cellStyle name="Feeder Field 10 5 5 5" xfId="17302"/>
    <cellStyle name="Feeder Field 10 5 5 5 2" xfId="45629"/>
    <cellStyle name="Feeder Field 10 5 5 6" xfId="17303"/>
    <cellStyle name="Feeder Field 10 5 5 6 2" xfId="45630"/>
    <cellStyle name="Feeder Field 10 5 5 7" xfId="17304"/>
    <cellStyle name="Feeder Field 10 5 5 7 2" xfId="45631"/>
    <cellStyle name="Feeder Field 10 5 5 8" xfId="17305"/>
    <cellStyle name="Feeder Field 10 5 5 8 2" xfId="45632"/>
    <cellStyle name="Feeder Field 10 5 5 9" xfId="17306"/>
    <cellStyle name="Feeder Field 10 5 5 9 2" xfId="45633"/>
    <cellStyle name="Feeder Field 10 5 6" xfId="17307"/>
    <cellStyle name="Feeder Field 10 5 6 2" xfId="45634"/>
    <cellStyle name="Feeder Field 10 5 7" xfId="17308"/>
    <cellStyle name="Feeder Field 10 5 7 2" xfId="45635"/>
    <cellStyle name="Feeder Field 10 5 8" xfId="17309"/>
    <cellStyle name="Feeder Field 10 5 8 2" xfId="45636"/>
    <cellStyle name="Feeder Field 10 5 9" xfId="17310"/>
    <cellStyle name="Feeder Field 10 5 9 2" xfId="45637"/>
    <cellStyle name="Feeder Field 10 6" xfId="17311"/>
    <cellStyle name="Feeder Field 10 6 10" xfId="17312"/>
    <cellStyle name="Feeder Field 10 6 10 2" xfId="45639"/>
    <cellStyle name="Feeder Field 10 6 11" xfId="17313"/>
    <cellStyle name="Feeder Field 10 6 11 2" xfId="45640"/>
    <cellStyle name="Feeder Field 10 6 12" xfId="17314"/>
    <cellStyle name="Feeder Field 10 6 12 2" xfId="45641"/>
    <cellStyle name="Feeder Field 10 6 13" xfId="45638"/>
    <cellStyle name="Feeder Field 10 6 2" xfId="17315"/>
    <cellStyle name="Feeder Field 10 6 2 10" xfId="17316"/>
    <cellStyle name="Feeder Field 10 6 2 10 2" xfId="45643"/>
    <cellStyle name="Feeder Field 10 6 2 11" xfId="17317"/>
    <cellStyle name="Feeder Field 10 6 2 11 2" xfId="45644"/>
    <cellStyle name="Feeder Field 10 6 2 12" xfId="45642"/>
    <cellStyle name="Feeder Field 10 6 2 2" xfId="17318"/>
    <cellStyle name="Feeder Field 10 6 2 2 2" xfId="45645"/>
    <cellStyle name="Feeder Field 10 6 2 3" xfId="17319"/>
    <cellStyle name="Feeder Field 10 6 2 3 2" xfId="45646"/>
    <cellStyle name="Feeder Field 10 6 2 4" xfId="17320"/>
    <cellStyle name="Feeder Field 10 6 2 4 2" xfId="45647"/>
    <cellStyle name="Feeder Field 10 6 2 5" xfId="17321"/>
    <cellStyle name="Feeder Field 10 6 2 5 2" xfId="45648"/>
    <cellStyle name="Feeder Field 10 6 2 6" xfId="17322"/>
    <cellStyle name="Feeder Field 10 6 2 6 2" xfId="45649"/>
    <cellStyle name="Feeder Field 10 6 2 7" xfId="17323"/>
    <cellStyle name="Feeder Field 10 6 2 7 2" xfId="45650"/>
    <cellStyle name="Feeder Field 10 6 2 8" xfId="17324"/>
    <cellStyle name="Feeder Field 10 6 2 8 2" xfId="45651"/>
    <cellStyle name="Feeder Field 10 6 2 9" xfId="17325"/>
    <cellStyle name="Feeder Field 10 6 2 9 2" xfId="45652"/>
    <cellStyle name="Feeder Field 10 6 3" xfId="17326"/>
    <cellStyle name="Feeder Field 10 6 3 10" xfId="17327"/>
    <cellStyle name="Feeder Field 10 6 3 10 2" xfId="45654"/>
    <cellStyle name="Feeder Field 10 6 3 11" xfId="17328"/>
    <cellStyle name="Feeder Field 10 6 3 11 2" xfId="45655"/>
    <cellStyle name="Feeder Field 10 6 3 12" xfId="45653"/>
    <cellStyle name="Feeder Field 10 6 3 2" xfId="17329"/>
    <cellStyle name="Feeder Field 10 6 3 2 2" xfId="45656"/>
    <cellStyle name="Feeder Field 10 6 3 3" xfId="17330"/>
    <cellStyle name="Feeder Field 10 6 3 3 2" xfId="45657"/>
    <cellStyle name="Feeder Field 10 6 3 4" xfId="17331"/>
    <cellStyle name="Feeder Field 10 6 3 4 2" xfId="45658"/>
    <cellStyle name="Feeder Field 10 6 3 5" xfId="17332"/>
    <cellStyle name="Feeder Field 10 6 3 5 2" xfId="45659"/>
    <cellStyle name="Feeder Field 10 6 3 6" xfId="17333"/>
    <cellStyle name="Feeder Field 10 6 3 6 2" xfId="45660"/>
    <cellStyle name="Feeder Field 10 6 3 7" xfId="17334"/>
    <cellStyle name="Feeder Field 10 6 3 7 2" xfId="45661"/>
    <cellStyle name="Feeder Field 10 6 3 8" xfId="17335"/>
    <cellStyle name="Feeder Field 10 6 3 8 2" xfId="45662"/>
    <cellStyle name="Feeder Field 10 6 3 9" xfId="17336"/>
    <cellStyle name="Feeder Field 10 6 3 9 2" xfId="45663"/>
    <cellStyle name="Feeder Field 10 6 4" xfId="17337"/>
    <cellStyle name="Feeder Field 10 6 4 2" xfId="45664"/>
    <cellStyle name="Feeder Field 10 6 5" xfId="17338"/>
    <cellStyle name="Feeder Field 10 6 5 2" xfId="45665"/>
    <cellStyle name="Feeder Field 10 6 6" xfId="17339"/>
    <cellStyle name="Feeder Field 10 6 6 2" xfId="45666"/>
    <cellStyle name="Feeder Field 10 6 7" xfId="17340"/>
    <cellStyle name="Feeder Field 10 6 7 2" xfId="45667"/>
    <cellStyle name="Feeder Field 10 6 8" xfId="17341"/>
    <cellStyle name="Feeder Field 10 6 8 2" xfId="45668"/>
    <cellStyle name="Feeder Field 10 6 9" xfId="17342"/>
    <cellStyle name="Feeder Field 10 6 9 2" xfId="45669"/>
    <cellStyle name="Feeder Field 10 7" xfId="17343"/>
    <cellStyle name="Feeder Field 10 7 10" xfId="17344"/>
    <cellStyle name="Feeder Field 10 7 10 2" xfId="45671"/>
    <cellStyle name="Feeder Field 10 7 11" xfId="17345"/>
    <cellStyle name="Feeder Field 10 7 11 2" xfId="45672"/>
    <cellStyle name="Feeder Field 10 7 12" xfId="17346"/>
    <cellStyle name="Feeder Field 10 7 12 2" xfId="45673"/>
    <cellStyle name="Feeder Field 10 7 13" xfId="45670"/>
    <cellStyle name="Feeder Field 10 7 2" xfId="17347"/>
    <cellStyle name="Feeder Field 10 7 2 10" xfId="17348"/>
    <cellStyle name="Feeder Field 10 7 2 10 2" xfId="45675"/>
    <cellStyle name="Feeder Field 10 7 2 11" xfId="17349"/>
    <cellStyle name="Feeder Field 10 7 2 11 2" xfId="45676"/>
    <cellStyle name="Feeder Field 10 7 2 12" xfId="45674"/>
    <cellStyle name="Feeder Field 10 7 2 2" xfId="17350"/>
    <cellStyle name="Feeder Field 10 7 2 2 2" xfId="45677"/>
    <cellStyle name="Feeder Field 10 7 2 3" xfId="17351"/>
    <cellStyle name="Feeder Field 10 7 2 3 2" xfId="45678"/>
    <cellStyle name="Feeder Field 10 7 2 4" xfId="17352"/>
    <cellStyle name="Feeder Field 10 7 2 4 2" xfId="45679"/>
    <cellStyle name="Feeder Field 10 7 2 5" xfId="17353"/>
    <cellStyle name="Feeder Field 10 7 2 5 2" xfId="45680"/>
    <cellStyle name="Feeder Field 10 7 2 6" xfId="17354"/>
    <cellStyle name="Feeder Field 10 7 2 6 2" xfId="45681"/>
    <cellStyle name="Feeder Field 10 7 2 7" xfId="17355"/>
    <cellStyle name="Feeder Field 10 7 2 7 2" xfId="45682"/>
    <cellStyle name="Feeder Field 10 7 2 8" xfId="17356"/>
    <cellStyle name="Feeder Field 10 7 2 8 2" xfId="45683"/>
    <cellStyle name="Feeder Field 10 7 2 9" xfId="17357"/>
    <cellStyle name="Feeder Field 10 7 2 9 2" xfId="45684"/>
    <cellStyle name="Feeder Field 10 7 3" xfId="17358"/>
    <cellStyle name="Feeder Field 10 7 3 10" xfId="17359"/>
    <cellStyle name="Feeder Field 10 7 3 10 2" xfId="45686"/>
    <cellStyle name="Feeder Field 10 7 3 11" xfId="17360"/>
    <cellStyle name="Feeder Field 10 7 3 11 2" xfId="45687"/>
    <cellStyle name="Feeder Field 10 7 3 12" xfId="45685"/>
    <cellStyle name="Feeder Field 10 7 3 2" xfId="17361"/>
    <cellStyle name="Feeder Field 10 7 3 2 2" xfId="45688"/>
    <cellStyle name="Feeder Field 10 7 3 3" xfId="17362"/>
    <cellStyle name="Feeder Field 10 7 3 3 2" xfId="45689"/>
    <cellStyle name="Feeder Field 10 7 3 4" xfId="17363"/>
    <cellStyle name="Feeder Field 10 7 3 4 2" xfId="45690"/>
    <cellStyle name="Feeder Field 10 7 3 5" xfId="17364"/>
    <cellStyle name="Feeder Field 10 7 3 5 2" xfId="45691"/>
    <cellStyle name="Feeder Field 10 7 3 6" xfId="17365"/>
    <cellStyle name="Feeder Field 10 7 3 6 2" xfId="45692"/>
    <cellStyle name="Feeder Field 10 7 3 7" xfId="17366"/>
    <cellStyle name="Feeder Field 10 7 3 7 2" xfId="45693"/>
    <cellStyle name="Feeder Field 10 7 3 8" xfId="17367"/>
    <cellStyle name="Feeder Field 10 7 3 8 2" xfId="45694"/>
    <cellStyle name="Feeder Field 10 7 3 9" xfId="17368"/>
    <cellStyle name="Feeder Field 10 7 3 9 2" xfId="45695"/>
    <cellStyle name="Feeder Field 10 7 4" xfId="17369"/>
    <cellStyle name="Feeder Field 10 7 4 2" xfId="45696"/>
    <cellStyle name="Feeder Field 10 7 5" xfId="17370"/>
    <cellStyle name="Feeder Field 10 7 5 2" xfId="45697"/>
    <cellStyle name="Feeder Field 10 7 6" xfId="17371"/>
    <cellStyle name="Feeder Field 10 7 6 2" xfId="45698"/>
    <cellStyle name="Feeder Field 10 7 7" xfId="17372"/>
    <cellStyle name="Feeder Field 10 7 7 2" xfId="45699"/>
    <cellStyle name="Feeder Field 10 7 8" xfId="17373"/>
    <cellStyle name="Feeder Field 10 7 8 2" xfId="45700"/>
    <cellStyle name="Feeder Field 10 7 9" xfId="17374"/>
    <cellStyle name="Feeder Field 10 7 9 2" xfId="45701"/>
    <cellStyle name="Feeder Field 10 8" xfId="17375"/>
    <cellStyle name="Feeder Field 10 8 10" xfId="17376"/>
    <cellStyle name="Feeder Field 10 8 10 2" xfId="45703"/>
    <cellStyle name="Feeder Field 10 8 11" xfId="17377"/>
    <cellStyle name="Feeder Field 10 8 11 2" xfId="45704"/>
    <cellStyle name="Feeder Field 10 8 12" xfId="45702"/>
    <cellStyle name="Feeder Field 10 8 2" xfId="17378"/>
    <cellStyle name="Feeder Field 10 8 2 2" xfId="45705"/>
    <cellStyle name="Feeder Field 10 8 3" xfId="17379"/>
    <cellStyle name="Feeder Field 10 8 3 2" xfId="45706"/>
    <cellStyle name="Feeder Field 10 8 4" xfId="17380"/>
    <cellStyle name="Feeder Field 10 8 4 2" xfId="45707"/>
    <cellStyle name="Feeder Field 10 8 5" xfId="17381"/>
    <cellStyle name="Feeder Field 10 8 5 2" xfId="45708"/>
    <cellStyle name="Feeder Field 10 8 6" xfId="17382"/>
    <cellStyle name="Feeder Field 10 8 6 2" xfId="45709"/>
    <cellStyle name="Feeder Field 10 8 7" xfId="17383"/>
    <cellStyle name="Feeder Field 10 8 7 2" xfId="45710"/>
    <cellStyle name="Feeder Field 10 8 8" xfId="17384"/>
    <cellStyle name="Feeder Field 10 8 8 2" xfId="45711"/>
    <cellStyle name="Feeder Field 10 8 9" xfId="17385"/>
    <cellStyle name="Feeder Field 10 8 9 2" xfId="45712"/>
    <cellStyle name="Feeder Field 10 9" xfId="17386"/>
    <cellStyle name="Feeder Field 10 9 10" xfId="17387"/>
    <cellStyle name="Feeder Field 10 9 10 2" xfId="45714"/>
    <cellStyle name="Feeder Field 10 9 11" xfId="17388"/>
    <cellStyle name="Feeder Field 10 9 11 2" xfId="45715"/>
    <cellStyle name="Feeder Field 10 9 12" xfId="45713"/>
    <cellStyle name="Feeder Field 10 9 2" xfId="17389"/>
    <cellStyle name="Feeder Field 10 9 2 2" xfId="45716"/>
    <cellStyle name="Feeder Field 10 9 3" xfId="17390"/>
    <cellStyle name="Feeder Field 10 9 3 2" xfId="45717"/>
    <cellStyle name="Feeder Field 10 9 4" xfId="17391"/>
    <cellStyle name="Feeder Field 10 9 4 2" xfId="45718"/>
    <cellStyle name="Feeder Field 10 9 5" xfId="17392"/>
    <cellStyle name="Feeder Field 10 9 5 2" xfId="45719"/>
    <cellStyle name="Feeder Field 10 9 6" xfId="17393"/>
    <cellStyle name="Feeder Field 10 9 6 2" xfId="45720"/>
    <cellStyle name="Feeder Field 10 9 7" xfId="17394"/>
    <cellStyle name="Feeder Field 10 9 7 2" xfId="45721"/>
    <cellStyle name="Feeder Field 10 9 8" xfId="17395"/>
    <cellStyle name="Feeder Field 10 9 8 2" xfId="45722"/>
    <cellStyle name="Feeder Field 10 9 9" xfId="17396"/>
    <cellStyle name="Feeder Field 10 9 9 2" xfId="45723"/>
    <cellStyle name="Feeder Field 11" xfId="17397"/>
    <cellStyle name="Feeder Field 11 10" xfId="17398"/>
    <cellStyle name="Feeder Field 11 10 2" xfId="45725"/>
    <cellStyle name="Feeder Field 11 11" xfId="17399"/>
    <cellStyle name="Feeder Field 11 11 2" xfId="45726"/>
    <cellStyle name="Feeder Field 11 12" xfId="17400"/>
    <cellStyle name="Feeder Field 11 12 2" xfId="45727"/>
    <cellStyle name="Feeder Field 11 13" xfId="17401"/>
    <cellStyle name="Feeder Field 11 13 2" xfId="45728"/>
    <cellStyle name="Feeder Field 11 14" xfId="17402"/>
    <cellStyle name="Feeder Field 11 14 2" xfId="45729"/>
    <cellStyle name="Feeder Field 11 15" xfId="17403"/>
    <cellStyle name="Feeder Field 11 15 2" xfId="45730"/>
    <cellStyle name="Feeder Field 11 16" xfId="17404"/>
    <cellStyle name="Feeder Field 11 16 2" xfId="45731"/>
    <cellStyle name="Feeder Field 11 17" xfId="17405"/>
    <cellStyle name="Feeder Field 11 17 2" xfId="45732"/>
    <cellStyle name="Feeder Field 11 18" xfId="17406"/>
    <cellStyle name="Feeder Field 11 18 2" xfId="45733"/>
    <cellStyle name="Feeder Field 11 19" xfId="45724"/>
    <cellStyle name="Feeder Field 11 2" xfId="17407"/>
    <cellStyle name="Feeder Field 11 2 10" xfId="17408"/>
    <cellStyle name="Feeder Field 11 2 10 2" xfId="45735"/>
    <cellStyle name="Feeder Field 11 2 11" xfId="17409"/>
    <cellStyle name="Feeder Field 11 2 11 2" xfId="45736"/>
    <cellStyle name="Feeder Field 11 2 12" xfId="17410"/>
    <cellStyle name="Feeder Field 11 2 12 2" xfId="45737"/>
    <cellStyle name="Feeder Field 11 2 13" xfId="17411"/>
    <cellStyle name="Feeder Field 11 2 13 2" xfId="45738"/>
    <cellStyle name="Feeder Field 11 2 14" xfId="17412"/>
    <cellStyle name="Feeder Field 11 2 14 2" xfId="45739"/>
    <cellStyle name="Feeder Field 11 2 15" xfId="45734"/>
    <cellStyle name="Feeder Field 11 2 2" xfId="17413"/>
    <cellStyle name="Feeder Field 11 2 2 10" xfId="17414"/>
    <cellStyle name="Feeder Field 11 2 2 10 2" xfId="45741"/>
    <cellStyle name="Feeder Field 11 2 2 11" xfId="17415"/>
    <cellStyle name="Feeder Field 11 2 2 11 2" xfId="45742"/>
    <cellStyle name="Feeder Field 11 2 2 12" xfId="17416"/>
    <cellStyle name="Feeder Field 11 2 2 12 2" xfId="45743"/>
    <cellStyle name="Feeder Field 11 2 2 13" xfId="45740"/>
    <cellStyle name="Feeder Field 11 2 2 2" xfId="17417"/>
    <cellStyle name="Feeder Field 11 2 2 2 10" xfId="17418"/>
    <cellStyle name="Feeder Field 11 2 2 2 10 2" xfId="45745"/>
    <cellStyle name="Feeder Field 11 2 2 2 11" xfId="17419"/>
    <cellStyle name="Feeder Field 11 2 2 2 11 2" xfId="45746"/>
    <cellStyle name="Feeder Field 11 2 2 2 12" xfId="45744"/>
    <cellStyle name="Feeder Field 11 2 2 2 2" xfId="17420"/>
    <cellStyle name="Feeder Field 11 2 2 2 2 2" xfId="45747"/>
    <cellStyle name="Feeder Field 11 2 2 2 3" xfId="17421"/>
    <cellStyle name="Feeder Field 11 2 2 2 3 2" xfId="45748"/>
    <cellStyle name="Feeder Field 11 2 2 2 4" xfId="17422"/>
    <cellStyle name="Feeder Field 11 2 2 2 4 2" xfId="45749"/>
    <cellStyle name="Feeder Field 11 2 2 2 5" xfId="17423"/>
    <cellStyle name="Feeder Field 11 2 2 2 5 2" xfId="45750"/>
    <cellStyle name="Feeder Field 11 2 2 2 6" xfId="17424"/>
    <cellStyle name="Feeder Field 11 2 2 2 6 2" xfId="45751"/>
    <cellStyle name="Feeder Field 11 2 2 2 7" xfId="17425"/>
    <cellStyle name="Feeder Field 11 2 2 2 7 2" xfId="45752"/>
    <cellStyle name="Feeder Field 11 2 2 2 8" xfId="17426"/>
    <cellStyle name="Feeder Field 11 2 2 2 8 2" xfId="45753"/>
    <cellStyle name="Feeder Field 11 2 2 2 9" xfId="17427"/>
    <cellStyle name="Feeder Field 11 2 2 2 9 2" xfId="45754"/>
    <cellStyle name="Feeder Field 11 2 2 3" xfId="17428"/>
    <cellStyle name="Feeder Field 11 2 2 3 10" xfId="17429"/>
    <cellStyle name="Feeder Field 11 2 2 3 10 2" xfId="45756"/>
    <cellStyle name="Feeder Field 11 2 2 3 11" xfId="17430"/>
    <cellStyle name="Feeder Field 11 2 2 3 11 2" xfId="45757"/>
    <cellStyle name="Feeder Field 11 2 2 3 12" xfId="45755"/>
    <cellStyle name="Feeder Field 11 2 2 3 2" xfId="17431"/>
    <cellStyle name="Feeder Field 11 2 2 3 2 2" xfId="45758"/>
    <cellStyle name="Feeder Field 11 2 2 3 3" xfId="17432"/>
    <cellStyle name="Feeder Field 11 2 2 3 3 2" xfId="45759"/>
    <cellStyle name="Feeder Field 11 2 2 3 4" xfId="17433"/>
    <cellStyle name="Feeder Field 11 2 2 3 4 2" xfId="45760"/>
    <cellStyle name="Feeder Field 11 2 2 3 5" xfId="17434"/>
    <cellStyle name="Feeder Field 11 2 2 3 5 2" xfId="45761"/>
    <cellStyle name="Feeder Field 11 2 2 3 6" xfId="17435"/>
    <cellStyle name="Feeder Field 11 2 2 3 6 2" xfId="45762"/>
    <cellStyle name="Feeder Field 11 2 2 3 7" xfId="17436"/>
    <cellStyle name="Feeder Field 11 2 2 3 7 2" xfId="45763"/>
    <cellStyle name="Feeder Field 11 2 2 3 8" xfId="17437"/>
    <cellStyle name="Feeder Field 11 2 2 3 8 2" xfId="45764"/>
    <cellStyle name="Feeder Field 11 2 2 3 9" xfId="17438"/>
    <cellStyle name="Feeder Field 11 2 2 3 9 2" xfId="45765"/>
    <cellStyle name="Feeder Field 11 2 2 4" xfId="17439"/>
    <cellStyle name="Feeder Field 11 2 2 4 2" xfId="45766"/>
    <cellStyle name="Feeder Field 11 2 2 5" xfId="17440"/>
    <cellStyle name="Feeder Field 11 2 2 5 2" xfId="45767"/>
    <cellStyle name="Feeder Field 11 2 2 6" xfId="17441"/>
    <cellStyle name="Feeder Field 11 2 2 6 2" xfId="45768"/>
    <cellStyle name="Feeder Field 11 2 2 7" xfId="17442"/>
    <cellStyle name="Feeder Field 11 2 2 7 2" xfId="45769"/>
    <cellStyle name="Feeder Field 11 2 2 8" xfId="17443"/>
    <cellStyle name="Feeder Field 11 2 2 8 2" xfId="45770"/>
    <cellStyle name="Feeder Field 11 2 2 9" xfId="17444"/>
    <cellStyle name="Feeder Field 11 2 2 9 2" xfId="45771"/>
    <cellStyle name="Feeder Field 11 2 3" xfId="17445"/>
    <cellStyle name="Feeder Field 11 2 3 10" xfId="17446"/>
    <cellStyle name="Feeder Field 11 2 3 10 2" xfId="45773"/>
    <cellStyle name="Feeder Field 11 2 3 11" xfId="17447"/>
    <cellStyle name="Feeder Field 11 2 3 11 2" xfId="45774"/>
    <cellStyle name="Feeder Field 11 2 3 12" xfId="17448"/>
    <cellStyle name="Feeder Field 11 2 3 12 2" xfId="45775"/>
    <cellStyle name="Feeder Field 11 2 3 13" xfId="45772"/>
    <cellStyle name="Feeder Field 11 2 3 2" xfId="17449"/>
    <cellStyle name="Feeder Field 11 2 3 2 10" xfId="17450"/>
    <cellStyle name="Feeder Field 11 2 3 2 10 2" xfId="45777"/>
    <cellStyle name="Feeder Field 11 2 3 2 11" xfId="17451"/>
    <cellStyle name="Feeder Field 11 2 3 2 11 2" xfId="45778"/>
    <cellStyle name="Feeder Field 11 2 3 2 12" xfId="45776"/>
    <cellStyle name="Feeder Field 11 2 3 2 2" xfId="17452"/>
    <cellStyle name="Feeder Field 11 2 3 2 2 2" xfId="45779"/>
    <cellStyle name="Feeder Field 11 2 3 2 3" xfId="17453"/>
    <cellStyle name="Feeder Field 11 2 3 2 3 2" xfId="45780"/>
    <cellStyle name="Feeder Field 11 2 3 2 4" xfId="17454"/>
    <cellStyle name="Feeder Field 11 2 3 2 4 2" xfId="45781"/>
    <cellStyle name="Feeder Field 11 2 3 2 5" xfId="17455"/>
    <cellStyle name="Feeder Field 11 2 3 2 5 2" xfId="45782"/>
    <cellStyle name="Feeder Field 11 2 3 2 6" xfId="17456"/>
    <cellStyle name="Feeder Field 11 2 3 2 6 2" xfId="45783"/>
    <cellStyle name="Feeder Field 11 2 3 2 7" xfId="17457"/>
    <cellStyle name="Feeder Field 11 2 3 2 7 2" xfId="45784"/>
    <cellStyle name="Feeder Field 11 2 3 2 8" xfId="17458"/>
    <cellStyle name="Feeder Field 11 2 3 2 8 2" xfId="45785"/>
    <cellStyle name="Feeder Field 11 2 3 2 9" xfId="17459"/>
    <cellStyle name="Feeder Field 11 2 3 2 9 2" xfId="45786"/>
    <cellStyle name="Feeder Field 11 2 3 3" xfId="17460"/>
    <cellStyle name="Feeder Field 11 2 3 3 10" xfId="17461"/>
    <cellStyle name="Feeder Field 11 2 3 3 10 2" xfId="45788"/>
    <cellStyle name="Feeder Field 11 2 3 3 11" xfId="17462"/>
    <cellStyle name="Feeder Field 11 2 3 3 11 2" xfId="45789"/>
    <cellStyle name="Feeder Field 11 2 3 3 12" xfId="45787"/>
    <cellStyle name="Feeder Field 11 2 3 3 2" xfId="17463"/>
    <cellStyle name="Feeder Field 11 2 3 3 2 2" xfId="45790"/>
    <cellStyle name="Feeder Field 11 2 3 3 3" xfId="17464"/>
    <cellStyle name="Feeder Field 11 2 3 3 3 2" xfId="45791"/>
    <cellStyle name="Feeder Field 11 2 3 3 4" xfId="17465"/>
    <cellStyle name="Feeder Field 11 2 3 3 4 2" xfId="45792"/>
    <cellStyle name="Feeder Field 11 2 3 3 5" xfId="17466"/>
    <cellStyle name="Feeder Field 11 2 3 3 5 2" xfId="45793"/>
    <cellStyle name="Feeder Field 11 2 3 3 6" xfId="17467"/>
    <cellStyle name="Feeder Field 11 2 3 3 6 2" xfId="45794"/>
    <cellStyle name="Feeder Field 11 2 3 3 7" xfId="17468"/>
    <cellStyle name="Feeder Field 11 2 3 3 7 2" xfId="45795"/>
    <cellStyle name="Feeder Field 11 2 3 3 8" xfId="17469"/>
    <cellStyle name="Feeder Field 11 2 3 3 8 2" xfId="45796"/>
    <cellStyle name="Feeder Field 11 2 3 3 9" xfId="17470"/>
    <cellStyle name="Feeder Field 11 2 3 3 9 2" xfId="45797"/>
    <cellStyle name="Feeder Field 11 2 3 4" xfId="17471"/>
    <cellStyle name="Feeder Field 11 2 3 4 2" xfId="45798"/>
    <cellStyle name="Feeder Field 11 2 3 5" xfId="17472"/>
    <cellStyle name="Feeder Field 11 2 3 5 2" xfId="45799"/>
    <cellStyle name="Feeder Field 11 2 3 6" xfId="17473"/>
    <cellStyle name="Feeder Field 11 2 3 6 2" xfId="45800"/>
    <cellStyle name="Feeder Field 11 2 3 7" xfId="17474"/>
    <cellStyle name="Feeder Field 11 2 3 7 2" xfId="45801"/>
    <cellStyle name="Feeder Field 11 2 3 8" xfId="17475"/>
    <cellStyle name="Feeder Field 11 2 3 8 2" xfId="45802"/>
    <cellStyle name="Feeder Field 11 2 3 9" xfId="17476"/>
    <cellStyle name="Feeder Field 11 2 3 9 2" xfId="45803"/>
    <cellStyle name="Feeder Field 11 2 4" xfId="17477"/>
    <cellStyle name="Feeder Field 11 2 4 10" xfId="17478"/>
    <cellStyle name="Feeder Field 11 2 4 10 2" xfId="45805"/>
    <cellStyle name="Feeder Field 11 2 4 11" xfId="17479"/>
    <cellStyle name="Feeder Field 11 2 4 11 2" xfId="45806"/>
    <cellStyle name="Feeder Field 11 2 4 12" xfId="45804"/>
    <cellStyle name="Feeder Field 11 2 4 2" xfId="17480"/>
    <cellStyle name="Feeder Field 11 2 4 2 2" xfId="45807"/>
    <cellStyle name="Feeder Field 11 2 4 3" xfId="17481"/>
    <cellStyle name="Feeder Field 11 2 4 3 2" xfId="45808"/>
    <cellStyle name="Feeder Field 11 2 4 4" xfId="17482"/>
    <cellStyle name="Feeder Field 11 2 4 4 2" xfId="45809"/>
    <cellStyle name="Feeder Field 11 2 4 5" xfId="17483"/>
    <cellStyle name="Feeder Field 11 2 4 5 2" xfId="45810"/>
    <cellStyle name="Feeder Field 11 2 4 6" xfId="17484"/>
    <cellStyle name="Feeder Field 11 2 4 6 2" xfId="45811"/>
    <cellStyle name="Feeder Field 11 2 4 7" xfId="17485"/>
    <cellStyle name="Feeder Field 11 2 4 7 2" xfId="45812"/>
    <cellStyle name="Feeder Field 11 2 4 8" xfId="17486"/>
    <cellStyle name="Feeder Field 11 2 4 8 2" xfId="45813"/>
    <cellStyle name="Feeder Field 11 2 4 9" xfId="17487"/>
    <cellStyle name="Feeder Field 11 2 4 9 2" xfId="45814"/>
    <cellStyle name="Feeder Field 11 2 5" xfId="17488"/>
    <cellStyle name="Feeder Field 11 2 5 10" xfId="17489"/>
    <cellStyle name="Feeder Field 11 2 5 10 2" xfId="45816"/>
    <cellStyle name="Feeder Field 11 2 5 11" xfId="17490"/>
    <cellStyle name="Feeder Field 11 2 5 11 2" xfId="45817"/>
    <cellStyle name="Feeder Field 11 2 5 12" xfId="45815"/>
    <cellStyle name="Feeder Field 11 2 5 2" xfId="17491"/>
    <cellStyle name="Feeder Field 11 2 5 2 2" xfId="45818"/>
    <cellStyle name="Feeder Field 11 2 5 3" xfId="17492"/>
    <cellStyle name="Feeder Field 11 2 5 3 2" xfId="45819"/>
    <cellStyle name="Feeder Field 11 2 5 4" xfId="17493"/>
    <cellStyle name="Feeder Field 11 2 5 4 2" xfId="45820"/>
    <cellStyle name="Feeder Field 11 2 5 5" xfId="17494"/>
    <cellStyle name="Feeder Field 11 2 5 5 2" xfId="45821"/>
    <cellStyle name="Feeder Field 11 2 5 6" xfId="17495"/>
    <cellStyle name="Feeder Field 11 2 5 6 2" xfId="45822"/>
    <cellStyle name="Feeder Field 11 2 5 7" xfId="17496"/>
    <cellStyle name="Feeder Field 11 2 5 7 2" xfId="45823"/>
    <cellStyle name="Feeder Field 11 2 5 8" xfId="17497"/>
    <cellStyle name="Feeder Field 11 2 5 8 2" xfId="45824"/>
    <cellStyle name="Feeder Field 11 2 5 9" xfId="17498"/>
    <cellStyle name="Feeder Field 11 2 5 9 2" xfId="45825"/>
    <cellStyle name="Feeder Field 11 2 6" xfId="17499"/>
    <cellStyle name="Feeder Field 11 2 6 2" xfId="45826"/>
    <cellStyle name="Feeder Field 11 2 7" xfId="17500"/>
    <cellStyle name="Feeder Field 11 2 7 2" xfId="45827"/>
    <cellStyle name="Feeder Field 11 2 8" xfId="17501"/>
    <cellStyle name="Feeder Field 11 2 8 2" xfId="45828"/>
    <cellStyle name="Feeder Field 11 2 9" xfId="17502"/>
    <cellStyle name="Feeder Field 11 2 9 2" xfId="45829"/>
    <cellStyle name="Feeder Field 11 3" xfId="17503"/>
    <cellStyle name="Feeder Field 11 3 10" xfId="17504"/>
    <cellStyle name="Feeder Field 11 3 10 2" xfId="45831"/>
    <cellStyle name="Feeder Field 11 3 11" xfId="17505"/>
    <cellStyle name="Feeder Field 11 3 11 2" xfId="45832"/>
    <cellStyle name="Feeder Field 11 3 12" xfId="17506"/>
    <cellStyle name="Feeder Field 11 3 12 2" xfId="45833"/>
    <cellStyle name="Feeder Field 11 3 13" xfId="17507"/>
    <cellStyle name="Feeder Field 11 3 13 2" xfId="45834"/>
    <cellStyle name="Feeder Field 11 3 14" xfId="17508"/>
    <cellStyle name="Feeder Field 11 3 14 2" xfId="45835"/>
    <cellStyle name="Feeder Field 11 3 15" xfId="45830"/>
    <cellStyle name="Feeder Field 11 3 2" xfId="17509"/>
    <cellStyle name="Feeder Field 11 3 2 10" xfId="17510"/>
    <cellStyle name="Feeder Field 11 3 2 10 2" xfId="45837"/>
    <cellStyle name="Feeder Field 11 3 2 11" xfId="17511"/>
    <cellStyle name="Feeder Field 11 3 2 11 2" xfId="45838"/>
    <cellStyle name="Feeder Field 11 3 2 12" xfId="17512"/>
    <cellStyle name="Feeder Field 11 3 2 12 2" xfId="45839"/>
    <cellStyle name="Feeder Field 11 3 2 13" xfId="45836"/>
    <cellStyle name="Feeder Field 11 3 2 2" xfId="17513"/>
    <cellStyle name="Feeder Field 11 3 2 2 10" xfId="17514"/>
    <cellStyle name="Feeder Field 11 3 2 2 10 2" xfId="45841"/>
    <cellStyle name="Feeder Field 11 3 2 2 11" xfId="17515"/>
    <cellStyle name="Feeder Field 11 3 2 2 11 2" xfId="45842"/>
    <cellStyle name="Feeder Field 11 3 2 2 12" xfId="45840"/>
    <cellStyle name="Feeder Field 11 3 2 2 2" xfId="17516"/>
    <cellStyle name="Feeder Field 11 3 2 2 2 2" xfId="45843"/>
    <cellStyle name="Feeder Field 11 3 2 2 3" xfId="17517"/>
    <cellStyle name="Feeder Field 11 3 2 2 3 2" xfId="45844"/>
    <cellStyle name="Feeder Field 11 3 2 2 4" xfId="17518"/>
    <cellStyle name="Feeder Field 11 3 2 2 4 2" xfId="45845"/>
    <cellStyle name="Feeder Field 11 3 2 2 5" xfId="17519"/>
    <cellStyle name="Feeder Field 11 3 2 2 5 2" xfId="45846"/>
    <cellStyle name="Feeder Field 11 3 2 2 6" xfId="17520"/>
    <cellStyle name="Feeder Field 11 3 2 2 6 2" xfId="45847"/>
    <cellStyle name="Feeder Field 11 3 2 2 7" xfId="17521"/>
    <cellStyle name="Feeder Field 11 3 2 2 7 2" xfId="45848"/>
    <cellStyle name="Feeder Field 11 3 2 2 8" xfId="17522"/>
    <cellStyle name="Feeder Field 11 3 2 2 8 2" xfId="45849"/>
    <cellStyle name="Feeder Field 11 3 2 2 9" xfId="17523"/>
    <cellStyle name="Feeder Field 11 3 2 2 9 2" xfId="45850"/>
    <cellStyle name="Feeder Field 11 3 2 3" xfId="17524"/>
    <cellStyle name="Feeder Field 11 3 2 3 10" xfId="17525"/>
    <cellStyle name="Feeder Field 11 3 2 3 10 2" xfId="45852"/>
    <cellStyle name="Feeder Field 11 3 2 3 11" xfId="17526"/>
    <cellStyle name="Feeder Field 11 3 2 3 11 2" xfId="45853"/>
    <cellStyle name="Feeder Field 11 3 2 3 12" xfId="45851"/>
    <cellStyle name="Feeder Field 11 3 2 3 2" xfId="17527"/>
    <cellStyle name="Feeder Field 11 3 2 3 2 2" xfId="45854"/>
    <cellStyle name="Feeder Field 11 3 2 3 3" xfId="17528"/>
    <cellStyle name="Feeder Field 11 3 2 3 3 2" xfId="45855"/>
    <cellStyle name="Feeder Field 11 3 2 3 4" xfId="17529"/>
    <cellStyle name="Feeder Field 11 3 2 3 4 2" xfId="45856"/>
    <cellStyle name="Feeder Field 11 3 2 3 5" xfId="17530"/>
    <cellStyle name="Feeder Field 11 3 2 3 5 2" xfId="45857"/>
    <cellStyle name="Feeder Field 11 3 2 3 6" xfId="17531"/>
    <cellStyle name="Feeder Field 11 3 2 3 6 2" xfId="45858"/>
    <cellStyle name="Feeder Field 11 3 2 3 7" xfId="17532"/>
    <cellStyle name="Feeder Field 11 3 2 3 7 2" xfId="45859"/>
    <cellStyle name="Feeder Field 11 3 2 3 8" xfId="17533"/>
    <cellStyle name="Feeder Field 11 3 2 3 8 2" xfId="45860"/>
    <cellStyle name="Feeder Field 11 3 2 3 9" xfId="17534"/>
    <cellStyle name="Feeder Field 11 3 2 3 9 2" xfId="45861"/>
    <cellStyle name="Feeder Field 11 3 2 4" xfId="17535"/>
    <cellStyle name="Feeder Field 11 3 2 4 2" xfId="45862"/>
    <cellStyle name="Feeder Field 11 3 2 5" xfId="17536"/>
    <cellStyle name="Feeder Field 11 3 2 5 2" xfId="45863"/>
    <cellStyle name="Feeder Field 11 3 2 6" xfId="17537"/>
    <cellStyle name="Feeder Field 11 3 2 6 2" xfId="45864"/>
    <cellStyle name="Feeder Field 11 3 2 7" xfId="17538"/>
    <cellStyle name="Feeder Field 11 3 2 7 2" xfId="45865"/>
    <cellStyle name="Feeder Field 11 3 2 8" xfId="17539"/>
    <cellStyle name="Feeder Field 11 3 2 8 2" xfId="45866"/>
    <cellStyle name="Feeder Field 11 3 2 9" xfId="17540"/>
    <cellStyle name="Feeder Field 11 3 2 9 2" xfId="45867"/>
    <cellStyle name="Feeder Field 11 3 3" xfId="17541"/>
    <cellStyle name="Feeder Field 11 3 3 10" xfId="17542"/>
    <cellStyle name="Feeder Field 11 3 3 10 2" xfId="45869"/>
    <cellStyle name="Feeder Field 11 3 3 11" xfId="17543"/>
    <cellStyle name="Feeder Field 11 3 3 11 2" xfId="45870"/>
    <cellStyle name="Feeder Field 11 3 3 12" xfId="17544"/>
    <cellStyle name="Feeder Field 11 3 3 12 2" xfId="45871"/>
    <cellStyle name="Feeder Field 11 3 3 13" xfId="45868"/>
    <cellStyle name="Feeder Field 11 3 3 2" xfId="17545"/>
    <cellStyle name="Feeder Field 11 3 3 2 10" xfId="17546"/>
    <cellStyle name="Feeder Field 11 3 3 2 10 2" xfId="45873"/>
    <cellStyle name="Feeder Field 11 3 3 2 11" xfId="17547"/>
    <cellStyle name="Feeder Field 11 3 3 2 11 2" xfId="45874"/>
    <cellStyle name="Feeder Field 11 3 3 2 12" xfId="45872"/>
    <cellStyle name="Feeder Field 11 3 3 2 2" xfId="17548"/>
    <cellStyle name="Feeder Field 11 3 3 2 2 2" xfId="45875"/>
    <cellStyle name="Feeder Field 11 3 3 2 3" xfId="17549"/>
    <cellStyle name="Feeder Field 11 3 3 2 3 2" xfId="45876"/>
    <cellStyle name="Feeder Field 11 3 3 2 4" xfId="17550"/>
    <cellStyle name="Feeder Field 11 3 3 2 4 2" xfId="45877"/>
    <cellStyle name="Feeder Field 11 3 3 2 5" xfId="17551"/>
    <cellStyle name="Feeder Field 11 3 3 2 5 2" xfId="45878"/>
    <cellStyle name="Feeder Field 11 3 3 2 6" xfId="17552"/>
    <cellStyle name="Feeder Field 11 3 3 2 6 2" xfId="45879"/>
    <cellStyle name="Feeder Field 11 3 3 2 7" xfId="17553"/>
    <cellStyle name="Feeder Field 11 3 3 2 7 2" xfId="45880"/>
    <cellStyle name="Feeder Field 11 3 3 2 8" xfId="17554"/>
    <cellStyle name="Feeder Field 11 3 3 2 8 2" xfId="45881"/>
    <cellStyle name="Feeder Field 11 3 3 2 9" xfId="17555"/>
    <cellStyle name="Feeder Field 11 3 3 2 9 2" xfId="45882"/>
    <cellStyle name="Feeder Field 11 3 3 3" xfId="17556"/>
    <cellStyle name="Feeder Field 11 3 3 3 10" xfId="17557"/>
    <cellStyle name="Feeder Field 11 3 3 3 10 2" xfId="45884"/>
    <cellStyle name="Feeder Field 11 3 3 3 11" xfId="17558"/>
    <cellStyle name="Feeder Field 11 3 3 3 11 2" xfId="45885"/>
    <cellStyle name="Feeder Field 11 3 3 3 12" xfId="45883"/>
    <cellStyle name="Feeder Field 11 3 3 3 2" xfId="17559"/>
    <cellStyle name="Feeder Field 11 3 3 3 2 2" xfId="45886"/>
    <cellStyle name="Feeder Field 11 3 3 3 3" xfId="17560"/>
    <cellStyle name="Feeder Field 11 3 3 3 3 2" xfId="45887"/>
    <cellStyle name="Feeder Field 11 3 3 3 4" xfId="17561"/>
    <cellStyle name="Feeder Field 11 3 3 3 4 2" xfId="45888"/>
    <cellStyle name="Feeder Field 11 3 3 3 5" xfId="17562"/>
    <cellStyle name="Feeder Field 11 3 3 3 5 2" xfId="45889"/>
    <cellStyle name="Feeder Field 11 3 3 3 6" xfId="17563"/>
    <cellStyle name="Feeder Field 11 3 3 3 6 2" xfId="45890"/>
    <cellStyle name="Feeder Field 11 3 3 3 7" xfId="17564"/>
    <cellStyle name="Feeder Field 11 3 3 3 7 2" xfId="45891"/>
    <cellStyle name="Feeder Field 11 3 3 3 8" xfId="17565"/>
    <cellStyle name="Feeder Field 11 3 3 3 8 2" xfId="45892"/>
    <cellStyle name="Feeder Field 11 3 3 3 9" xfId="17566"/>
    <cellStyle name="Feeder Field 11 3 3 3 9 2" xfId="45893"/>
    <cellStyle name="Feeder Field 11 3 3 4" xfId="17567"/>
    <cellStyle name="Feeder Field 11 3 3 4 2" xfId="45894"/>
    <cellStyle name="Feeder Field 11 3 3 5" xfId="17568"/>
    <cellStyle name="Feeder Field 11 3 3 5 2" xfId="45895"/>
    <cellStyle name="Feeder Field 11 3 3 6" xfId="17569"/>
    <cellStyle name="Feeder Field 11 3 3 6 2" xfId="45896"/>
    <cellStyle name="Feeder Field 11 3 3 7" xfId="17570"/>
    <cellStyle name="Feeder Field 11 3 3 7 2" xfId="45897"/>
    <cellStyle name="Feeder Field 11 3 3 8" xfId="17571"/>
    <cellStyle name="Feeder Field 11 3 3 8 2" xfId="45898"/>
    <cellStyle name="Feeder Field 11 3 3 9" xfId="17572"/>
    <cellStyle name="Feeder Field 11 3 3 9 2" xfId="45899"/>
    <cellStyle name="Feeder Field 11 3 4" xfId="17573"/>
    <cellStyle name="Feeder Field 11 3 4 10" xfId="17574"/>
    <cellStyle name="Feeder Field 11 3 4 10 2" xfId="45901"/>
    <cellStyle name="Feeder Field 11 3 4 11" xfId="17575"/>
    <cellStyle name="Feeder Field 11 3 4 11 2" xfId="45902"/>
    <cellStyle name="Feeder Field 11 3 4 12" xfId="45900"/>
    <cellStyle name="Feeder Field 11 3 4 2" xfId="17576"/>
    <cellStyle name="Feeder Field 11 3 4 2 2" xfId="45903"/>
    <cellStyle name="Feeder Field 11 3 4 3" xfId="17577"/>
    <cellStyle name="Feeder Field 11 3 4 3 2" xfId="45904"/>
    <cellStyle name="Feeder Field 11 3 4 4" xfId="17578"/>
    <cellStyle name="Feeder Field 11 3 4 4 2" xfId="45905"/>
    <cellStyle name="Feeder Field 11 3 4 5" xfId="17579"/>
    <cellStyle name="Feeder Field 11 3 4 5 2" xfId="45906"/>
    <cellStyle name="Feeder Field 11 3 4 6" xfId="17580"/>
    <cellStyle name="Feeder Field 11 3 4 6 2" xfId="45907"/>
    <cellStyle name="Feeder Field 11 3 4 7" xfId="17581"/>
    <cellStyle name="Feeder Field 11 3 4 7 2" xfId="45908"/>
    <cellStyle name="Feeder Field 11 3 4 8" xfId="17582"/>
    <cellStyle name="Feeder Field 11 3 4 8 2" xfId="45909"/>
    <cellStyle name="Feeder Field 11 3 4 9" xfId="17583"/>
    <cellStyle name="Feeder Field 11 3 4 9 2" xfId="45910"/>
    <cellStyle name="Feeder Field 11 3 5" xfId="17584"/>
    <cellStyle name="Feeder Field 11 3 5 10" xfId="17585"/>
    <cellStyle name="Feeder Field 11 3 5 10 2" xfId="45912"/>
    <cellStyle name="Feeder Field 11 3 5 11" xfId="17586"/>
    <cellStyle name="Feeder Field 11 3 5 11 2" xfId="45913"/>
    <cellStyle name="Feeder Field 11 3 5 12" xfId="45911"/>
    <cellStyle name="Feeder Field 11 3 5 2" xfId="17587"/>
    <cellStyle name="Feeder Field 11 3 5 2 2" xfId="45914"/>
    <cellStyle name="Feeder Field 11 3 5 3" xfId="17588"/>
    <cellStyle name="Feeder Field 11 3 5 3 2" xfId="45915"/>
    <cellStyle name="Feeder Field 11 3 5 4" xfId="17589"/>
    <cellStyle name="Feeder Field 11 3 5 4 2" xfId="45916"/>
    <cellStyle name="Feeder Field 11 3 5 5" xfId="17590"/>
    <cellStyle name="Feeder Field 11 3 5 5 2" xfId="45917"/>
    <cellStyle name="Feeder Field 11 3 5 6" xfId="17591"/>
    <cellStyle name="Feeder Field 11 3 5 6 2" xfId="45918"/>
    <cellStyle name="Feeder Field 11 3 5 7" xfId="17592"/>
    <cellStyle name="Feeder Field 11 3 5 7 2" xfId="45919"/>
    <cellStyle name="Feeder Field 11 3 5 8" xfId="17593"/>
    <cellStyle name="Feeder Field 11 3 5 8 2" xfId="45920"/>
    <cellStyle name="Feeder Field 11 3 5 9" xfId="17594"/>
    <cellStyle name="Feeder Field 11 3 5 9 2" xfId="45921"/>
    <cellStyle name="Feeder Field 11 3 6" xfId="17595"/>
    <cellStyle name="Feeder Field 11 3 6 2" xfId="45922"/>
    <cellStyle name="Feeder Field 11 3 7" xfId="17596"/>
    <cellStyle name="Feeder Field 11 3 7 2" xfId="45923"/>
    <cellStyle name="Feeder Field 11 3 8" xfId="17597"/>
    <cellStyle name="Feeder Field 11 3 8 2" xfId="45924"/>
    <cellStyle name="Feeder Field 11 3 9" xfId="17598"/>
    <cellStyle name="Feeder Field 11 3 9 2" xfId="45925"/>
    <cellStyle name="Feeder Field 11 4" xfId="17599"/>
    <cellStyle name="Feeder Field 11 4 10" xfId="17600"/>
    <cellStyle name="Feeder Field 11 4 10 2" xfId="45927"/>
    <cellStyle name="Feeder Field 11 4 11" xfId="17601"/>
    <cellStyle name="Feeder Field 11 4 11 2" xfId="45928"/>
    <cellStyle name="Feeder Field 11 4 12" xfId="17602"/>
    <cellStyle name="Feeder Field 11 4 12 2" xfId="45929"/>
    <cellStyle name="Feeder Field 11 4 13" xfId="17603"/>
    <cellStyle name="Feeder Field 11 4 13 2" xfId="45930"/>
    <cellStyle name="Feeder Field 11 4 14" xfId="17604"/>
    <cellStyle name="Feeder Field 11 4 14 2" xfId="45931"/>
    <cellStyle name="Feeder Field 11 4 15" xfId="45926"/>
    <cellStyle name="Feeder Field 11 4 2" xfId="17605"/>
    <cellStyle name="Feeder Field 11 4 2 10" xfId="17606"/>
    <cellStyle name="Feeder Field 11 4 2 10 2" xfId="45933"/>
    <cellStyle name="Feeder Field 11 4 2 11" xfId="17607"/>
    <cellStyle name="Feeder Field 11 4 2 11 2" xfId="45934"/>
    <cellStyle name="Feeder Field 11 4 2 12" xfId="17608"/>
    <cellStyle name="Feeder Field 11 4 2 12 2" xfId="45935"/>
    <cellStyle name="Feeder Field 11 4 2 13" xfId="45932"/>
    <cellStyle name="Feeder Field 11 4 2 2" xfId="17609"/>
    <cellStyle name="Feeder Field 11 4 2 2 10" xfId="17610"/>
    <cellStyle name="Feeder Field 11 4 2 2 10 2" xfId="45937"/>
    <cellStyle name="Feeder Field 11 4 2 2 11" xfId="17611"/>
    <cellStyle name="Feeder Field 11 4 2 2 11 2" xfId="45938"/>
    <cellStyle name="Feeder Field 11 4 2 2 12" xfId="45936"/>
    <cellStyle name="Feeder Field 11 4 2 2 2" xfId="17612"/>
    <cellStyle name="Feeder Field 11 4 2 2 2 2" xfId="45939"/>
    <cellStyle name="Feeder Field 11 4 2 2 3" xfId="17613"/>
    <cellStyle name="Feeder Field 11 4 2 2 3 2" xfId="45940"/>
    <cellStyle name="Feeder Field 11 4 2 2 4" xfId="17614"/>
    <cellStyle name="Feeder Field 11 4 2 2 4 2" xfId="45941"/>
    <cellStyle name="Feeder Field 11 4 2 2 5" xfId="17615"/>
    <cellStyle name="Feeder Field 11 4 2 2 5 2" xfId="45942"/>
    <cellStyle name="Feeder Field 11 4 2 2 6" xfId="17616"/>
    <cellStyle name="Feeder Field 11 4 2 2 6 2" xfId="45943"/>
    <cellStyle name="Feeder Field 11 4 2 2 7" xfId="17617"/>
    <cellStyle name="Feeder Field 11 4 2 2 7 2" xfId="45944"/>
    <cellStyle name="Feeder Field 11 4 2 2 8" xfId="17618"/>
    <cellStyle name="Feeder Field 11 4 2 2 8 2" xfId="45945"/>
    <cellStyle name="Feeder Field 11 4 2 2 9" xfId="17619"/>
    <cellStyle name="Feeder Field 11 4 2 2 9 2" xfId="45946"/>
    <cellStyle name="Feeder Field 11 4 2 3" xfId="17620"/>
    <cellStyle name="Feeder Field 11 4 2 3 10" xfId="17621"/>
    <cellStyle name="Feeder Field 11 4 2 3 10 2" xfId="45948"/>
    <cellStyle name="Feeder Field 11 4 2 3 11" xfId="17622"/>
    <cellStyle name="Feeder Field 11 4 2 3 11 2" xfId="45949"/>
    <cellStyle name="Feeder Field 11 4 2 3 12" xfId="45947"/>
    <cellStyle name="Feeder Field 11 4 2 3 2" xfId="17623"/>
    <cellStyle name="Feeder Field 11 4 2 3 2 2" xfId="45950"/>
    <cellStyle name="Feeder Field 11 4 2 3 3" xfId="17624"/>
    <cellStyle name="Feeder Field 11 4 2 3 3 2" xfId="45951"/>
    <cellStyle name="Feeder Field 11 4 2 3 4" xfId="17625"/>
    <cellStyle name="Feeder Field 11 4 2 3 4 2" xfId="45952"/>
    <cellStyle name="Feeder Field 11 4 2 3 5" xfId="17626"/>
    <cellStyle name="Feeder Field 11 4 2 3 5 2" xfId="45953"/>
    <cellStyle name="Feeder Field 11 4 2 3 6" xfId="17627"/>
    <cellStyle name="Feeder Field 11 4 2 3 6 2" xfId="45954"/>
    <cellStyle name="Feeder Field 11 4 2 3 7" xfId="17628"/>
    <cellStyle name="Feeder Field 11 4 2 3 7 2" xfId="45955"/>
    <cellStyle name="Feeder Field 11 4 2 3 8" xfId="17629"/>
    <cellStyle name="Feeder Field 11 4 2 3 8 2" xfId="45956"/>
    <cellStyle name="Feeder Field 11 4 2 3 9" xfId="17630"/>
    <cellStyle name="Feeder Field 11 4 2 3 9 2" xfId="45957"/>
    <cellStyle name="Feeder Field 11 4 2 4" xfId="17631"/>
    <cellStyle name="Feeder Field 11 4 2 4 2" xfId="45958"/>
    <cellStyle name="Feeder Field 11 4 2 5" xfId="17632"/>
    <cellStyle name="Feeder Field 11 4 2 5 2" xfId="45959"/>
    <cellStyle name="Feeder Field 11 4 2 6" xfId="17633"/>
    <cellStyle name="Feeder Field 11 4 2 6 2" xfId="45960"/>
    <cellStyle name="Feeder Field 11 4 2 7" xfId="17634"/>
    <cellStyle name="Feeder Field 11 4 2 7 2" xfId="45961"/>
    <cellStyle name="Feeder Field 11 4 2 8" xfId="17635"/>
    <cellStyle name="Feeder Field 11 4 2 8 2" xfId="45962"/>
    <cellStyle name="Feeder Field 11 4 2 9" xfId="17636"/>
    <cellStyle name="Feeder Field 11 4 2 9 2" xfId="45963"/>
    <cellStyle name="Feeder Field 11 4 3" xfId="17637"/>
    <cellStyle name="Feeder Field 11 4 3 10" xfId="17638"/>
    <cellStyle name="Feeder Field 11 4 3 10 2" xfId="45965"/>
    <cellStyle name="Feeder Field 11 4 3 11" xfId="17639"/>
    <cellStyle name="Feeder Field 11 4 3 11 2" xfId="45966"/>
    <cellStyle name="Feeder Field 11 4 3 12" xfId="17640"/>
    <cellStyle name="Feeder Field 11 4 3 12 2" xfId="45967"/>
    <cellStyle name="Feeder Field 11 4 3 13" xfId="45964"/>
    <cellStyle name="Feeder Field 11 4 3 2" xfId="17641"/>
    <cellStyle name="Feeder Field 11 4 3 2 10" xfId="17642"/>
    <cellStyle name="Feeder Field 11 4 3 2 10 2" xfId="45969"/>
    <cellStyle name="Feeder Field 11 4 3 2 11" xfId="17643"/>
    <cellStyle name="Feeder Field 11 4 3 2 11 2" xfId="45970"/>
    <cellStyle name="Feeder Field 11 4 3 2 12" xfId="45968"/>
    <cellStyle name="Feeder Field 11 4 3 2 2" xfId="17644"/>
    <cellStyle name="Feeder Field 11 4 3 2 2 2" xfId="45971"/>
    <cellStyle name="Feeder Field 11 4 3 2 3" xfId="17645"/>
    <cellStyle name="Feeder Field 11 4 3 2 3 2" xfId="45972"/>
    <cellStyle name="Feeder Field 11 4 3 2 4" xfId="17646"/>
    <cellStyle name="Feeder Field 11 4 3 2 4 2" xfId="45973"/>
    <cellStyle name="Feeder Field 11 4 3 2 5" xfId="17647"/>
    <cellStyle name="Feeder Field 11 4 3 2 5 2" xfId="45974"/>
    <cellStyle name="Feeder Field 11 4 3 2 6" xfId="17648"/>
    <cellStyle name="Feeder Field 11 4 3 2 6 2" xfId="45975"/>
    <cellStyle name="Feeder Field 11 4 3 2 7" xfId="17649"/>
    <cellStyle name="Feeder Field 11 4 3 2 7 2" xfId="45976"/>
    <cellStyle name="Feeder Field 11 4 3 2 8" xfId="17650"/>
    <cellStyle name="Feeder Field 11 4 3 2 8 2" xfId="45977"/>
    <cellStyle name="Feeder Field 11 4 3 2 9" xfId="17651"/>
    <cellStyle name="Feeder Field 11 4 3 2 9 2" xfId="45978"/>
    <cellStyle name="Feeder Field 11 4 3 3" xfId="17652"/>
    <cellStyle name="Feeder Field 11 4 3 3 10" xfId="17653"/>
    <cellStyle name="Feeder Field 11 4 3 3 10 2" xfId="45980"/>
    <cellStyle name="Feeder Field 11 4 3 3 11" xfId="17654"/>
    <cellStyle name="Feeder Field 11 4 3 3 11 2" xfId="45981"/>
    <cellStyle name="Feeder Field 11 4 3 3 12" xfId="45979"/>
    <cellStyle name="Feeder Field 11 4 3 3 2" xfId="17655"/>
    <cellStyle name="Feeder Field 11 4 3 3 2 2" xfId="45982"/>
    <cellStyle name="Feeder Field 11 4 3 3 3" xfId="17656"/>
    <cellStyle name="Feeder Field 11 4 3 3 3 2" xfId="45983"/>
    <cellStyle name="Feeder Field 11 4 3 3 4" xfId="17657"/>
    <cellStyle name="Feeder Field 11 4 3 3 4 2" xfId="45984"/>
    <cellStyle name="Feeder Field 11 4 3 3 5" xfId="17658"/>
    <cellStyle name="Feeder Field 11 4 3 3 5 2" xfId="45985"/>
    <cellStyle name="Feeder Field 11 4 3 3 6" xfId="17659"/>
    <cellStyle name="Feeder Field 11 4 3 3 6 2" xfId="45986"/>
    <cellStyle name="Feeder Field 11 4 3 3 7" xfId="17660"/>
    <cellStyle name="Feeder Field 11 4 3 3 7 2" xfId="45987"/>
    <cellStyle name="Feeder Field 11 4 3 3 8" xfId="17661"/>
    <cellStyle name="Feeder Field 11 4 3 3 8 2" xfId="45988"/>
    <cellStyle name="Feeder Field 11 4 3 3 9" xfId="17662"/>
    <cellStyle name="Feeder Field 11 4 3 3 9 2" xfId="45989"/>
    <cellStyle name="Feeder Field 11 4 3 4" xfId="17663"/>
    <cellStyle name="Feeder Field 11 4 3 4 2" xfId="45990"/>
    <cellStyle name="Feeder Field 11 4 3 5" xfId="17664"/>
    <cellStyle name="Feeder Field 11 4 3 5 2" xfId="45991"/>
    <cellStyle name="Feeder Field 11 4 3 6" xfId="17665"/>
    <cellStyle name="Feeder Field 11 4 3 6 2" xfId="45992"/>
    <cellStyle name="Feeder Field 11 4 3 7" xfId="17666"/>
    <cellStyle name="Feeder Field 11 4 3 7 2" xfId="45993"/>
    <cellStyle name="Feeder Field 11 4 3 8" xfId="17667"/>
    <cellStyle name="Feeder Field 11 4 3 8 2" xfId="45994"/>
    <cellStyle name="Feeder Field 11 4 3 9" xfId="17668"/>
    <cellStyle name="Feeder Field 11 4 3 9 2" xfId="45995"/>
    <cellStyle name="Feeder Field 11 4 4" xfId="17669"/>
    <cellStyle name="Feeder Field 11 4 4 10" xfId="17670"/>
    <cellStyle name="Feeder Field 11 4 4 10 2" xfId="45997"/>
    <cellStyle name="Feeder Field 11 4 4 11" xfId="17671"/>
    <cellStyle name="Feeder Field 11 4 4 11 2" xfId="45998"/>
    <cellStyle name="Feeder Field 11 4 4 12" xfId="45996"/>
    <cellStyle name="Feeder Field 11 4 4 2" xfId="17672"/>
    <cellStyle name="Feeder Field 11 4 4 2 2" xfId="45999"/>
    <cellStyle name="Feeder Field 11 4 4 3" xfId="17673"/>
    <cellStyle name="Feeder Field 11 4 4 3 2" xfId="46000"/>
    <cellStyle name="Feeder Field 11 4 4 4" xfId="17674"/>
    <cellStyle name="Feeder Field 11 4 4 4 2" xfId="46001"/>
    <cellStyle name="Feeder Field 11 4 4 5" xfId="17675"/>
    <cellStyle name="Feeder Field 11 4 4 5 2" xfId="46002"/>
    <cellStyle name="Feeder Field 11 4 4 6" xfId="17676"/>
    <cellStyle name="Feeder Field 11 4 4 6 2" xfId="46003"/>
    <cellStyle name="Feeder Field 11 4 4 7" xfId="17677"/>
    <cellStyle name="Feeder Field 11 4 4 7 2" xfId="46004"/>
    <cellStyle name="Feeder Field 11 4 4 8" xfId="17678"/>
    <cellStyle name="Feeder Field 11 4 4 8 2" xfId="46005"/>
    <cellStyle name="Feeder Field 11 4 4 9" xfId="17679"/>
    <cellStyle name="Feeder Field 11 4 4 9 2" xfId="46006"/>
    <cellStyle name="Feeder Field 11 4 5" xfId="17680"/>
    <cellStyle name="Feeder Field 11 4 5 10" xfId="17681"/>
    <cellStyle name="Feeder Field 11 4 5 10 2" xfId="46008"/>
    <cellStyle name="Feeder Field 11 4 5 11" xfId="17682"/>
    <cellStyle name="Feeder Field 11 4 5 11 2" xfId="46009"/>
    <cellStyle name="Feeder Field 11 4 5 12" xfId="46007"/>
    <cellStyle name="Feeder Field 11 4 5 2" xfId="17683"/>
    <cellStyle name="Feeder Field 11 4 5 2 2" xfId="46010"/>
    <cellStyle name="Feeder Field 11 4 5 3" xfId="17684"/>
    <cellStyle name="Feeder Field 11 4 5 3 2" xfId="46011"/>
    <cellStyle name="Feeder Field 11 4 5 4" xfId="17685"/>
    <cellStyle name="Feeder Field 11 4 5 4 2" xfId="46012"/>
    <cellStyle name="Feeder Field 11 4 5 5" xfId="17686"/>
    <cellStyle name="Feeder Field 11 4 5 5 2" xfId="46013"/>
    <cellStyle name="Feeder Field 11 4 5 6" xfId="17687"/>
    <cellStyle name="Feeder Field 11 4 5 6 2" xfId="46014"/>
    <cellStyle name="Feeder Field 11 4 5 7" xfId="17688"/>
    <cellStyle name="Feeder Field 11 4 5 7 2" xfId="46015"/>
    <cellStyle name="Feeder Field 11 4 5 8" xfId="17689"/>
    <cellStyle name="Feeder Field 11 4 5 8 2" xfId="46016"/>
    <cellStyle name="Feeder Field 11 4 5 9" xfId="17690"/>
    <cellStyle name="Feeder Field 11 4 5 9 2" xfId="46017"/>
    <cellStyle name="Feeder Field 11 4 6" xfId="17691"/>
    <cellStyle name="Feeder Field 11 4 6 2" xfId="46018"/>
    <cellStyle name="Feeder Field 11 4 7" xfId="17692"/>
    <cellStyle name="Feeder Field 11 4 7 2" xfId="46019"/>
    <cellStyle name="Feeder Field 11 4 8" xfId="17693"/>
    <cellStyle name="Feeder Field 11 4 8 2" xfId="46020"/>
    <cellStyle name="Feeder Field 11 4 9" xfId="17694"/>
    <cellStyle name="Feeder Field 11 4 9 2" xfId="46021"/>
    <cellStyle name="Feeder Field 11 5" xfId="17695"/>
    <cellStyle name="Feeder Field 11 5 10" xfId="17696"/>
    <cellStyle name="Feeder Field 11 5 10 2" xfId="46023"/>
    <cellStyle name="Feeder Field 11 5 11" xfId="17697"/>
    <cellStyle name="Feeder Field 11 5 11 2" xfId="46024"/>
    <cellStyle name="Feeder Field 11 5 12" xfId="17698"/>
    <cellStyle name="Feeder Field 11 5 12 2" xfId="46025"/>
    <cellStyle name="Feeder Field 11 5 13" xfId="17699"/>
    <cellStyle name="Feeder Field 11 5 13 2" xfId="46026"/>
    <cellStyle name="Feeder Field 11 5 14" xfId="17700"/>
    <cellStyle name="Feeder Field 11 5 14 2" xfId="46027"/>
    <cellStyle name="Feeder Field 11 5 15" xfId="46022"/>
    <cellStyle name="Feeder Field 11 5 2" xfId="17701"/>
    <cellStyle name="Feeder Field 11 5 2 10" xfId="17702"/>
    <cellStyle name="Feeder Field 11 5 2 10 2" xfId="46029"/>
    <cellStyle name="Feeder Field 11 5 2 11" xfId="17703"/>
    <cellStyle name="Feeder Field 11 5 2 11 2" xfId="46030"/>
    <cellStyle name="Feeder Field 11 5 2 12" xfId="17704"/>
    <cellStyle name="Feeder Field 11 5 2 12 2" xfId="46031"/>
    <cellStyle name="Feeder Field 11 5 2 13" xfId="46028"/>
    <cellStyle name="Feeder Field 11 5 2 2" xfId="17705"/>
    <cellStyle name="Feeder Field 11 5 2 2 10" xfId="17706"/>
    <cellStyle name="Feeder Field 11 5 2 2 10 2" xfId="46033"/>
    <cellStyle name="Feeder Field 11 5 2 2 11" xfId="17707"/>
    <cellStyle name="Feeder Field 11 5 2 2 11 2" xfId="46034"/>
    <cellStyle name="Feeder Field 11 5 2 2 12" xfId="46032"/>
    <cellStyle name="Feeder Field 11 5 2 2 2" xfId="17708"/>
    <cellStyle name="Feeder Field 11 5 2 2 2 2" xfId="46035"/>
    <cellStyle name="Feeder Field 11 5 2 2 3" xfId="17709"/>
    <cellStyle name="Feeder Field 11 5 2 2 3 2" xfId="46036"/>
    <cellStyle name="Feeder Field 11 5 2 2 4" xfId="17710"/>
    <cellStyle name="Feeder Field 11 5 2 2 4 2" xfId="46037"/>
    <cellStyle name="Feeder Field 11 5 2 2 5" xfId="17711"/>
    <cellStyle name="Feeder Field 11 5 2 2 5 2" xfId="46038"/>
    <cellStyle name="Feeder Field 11 5 2 2 6" xfId="17712"/>
    <cellStyle name="Feeder Field 11 5 2 2 6 2" xfId="46039"/>
    <cellStyle name="Feeder Field 11 5 2 2 7" xfId="17713"/>
    <cellStyle name="Feeder Field 11 5 2 2 7 2" xfId="46040"/>
    <cellStyle name="Feeder Field 11 5 2 2 8" xfId="17714"/>
    <cellStyle name="Feeder Field 11 5 2 2 8 2" xfId="46041"/>
    <cellStyle name="Feeder Field 11 5 2 2 9" xfId="17715"/>
    <cellStyle name="Feeder Field 11 5 2 2 9 2" xfId="46042"/>
    <cellStyle name="Feeder Field 11 5 2 3" xfId="17716"/>
    <cellStyle name="Feeder Field 11 5 2 3 10" xfId="17717"/>
    <cellStyle name="Feeder Field 11 5 2 3 10 2" xfId="46044"/>
    <cellStyle name="Feeder Field 11 5 2 3 11" xfId="17718"/>
    <cellStyle name="Feeder Field 11 5 2 3 11 2" xfId="46045"/>
    <cellStyle name="Feeder Field 11 5 2 3 12" xfId="46043"/>
    <cellStyle name="Feeder Field 11 5 2 3 2" xfId="17719"/>
    <cellStyle name="Feeder Field 11 5 2 3 2 2" xfId="46046"/>
    <cellStyle name="Feeder Field 11 5 2 3 3" xfId="17720"/>
    <cellStyle name="Feeder Field 11 5 2 3 3 2" xfId="46047"/>
    <cellStyle name="Feeder Field 11 5 2 3 4" xfId="17721"/>
    <cellStyle name="Feeder Field 11 5 2 3 4 2" xfId="46048"/>
    <cellStyle name="Feeder Field 11 5 2 3 5" xfId="17722"/>
    <cellStyle name="Feeder Field 11 5 2 3 5 2" xfId="46049"/>
    <cellStyle name="Feeder Field 11 5 2 3 6" xfId="17723"/>
    <cellStyle name="Feeder Field 11 5 2 3 6 2" xfId="46050"/>
    <cellStyle name="Feeder Field 11 5 2 3 7" xfId="17724"/>
    <cellStyle name="Feeder Field 11 5 2 3 7 2" xfId="46051"/>
    <cellStyle name="Feeder Field 11 5 2 3 8" xfId="17725"/>
    <cellStyle name="Feeder Field 11 5 2 3 8 2" xfId="46052"/>
    <cellStyle name="Feeder Field 11 5 2 3 9" xfId="17726"/>
    <cellStyle name="Feeder Field 11 5 2 3 9 2" xfId="46053"/>
    <cellStyle name="Feeder Field 11 5 2 4" xfId="17727"/>
    <cellStyle name="Feeder Field 11 5 2 4 2" xfId="46054"/>
    <cellStyle name="Feeder Field 11 5 2 5" xfId="17728"/>
    <cellStyle name="Feeder Field 11 5 2 5 2" xfId="46055"/>
    <cellStyle name="Feeder Field 11 5 2 6" xfId="17729"/>
    <cellStyle name="Feeder Field 11 5 2 6 2" xfId="46056"/>
    <cellStyle name="Feeder Field 11 5 2 7" xfId="17730"/>
    <cellStyle name="Feeder Field 11 5 2 7 2" xfId="46057"/>
    <cellStyle name="Feeder Field 11 5 2 8" xfId="17731"/>
    <cellStyle name="Feeder Field 11 5 2 8 2" xfId="46058"/>
    <cellStyle name="Feeder Field 11 5 2 9" xfId="17732"/>
    <cellStyle name="Feeder Field 11 5 2 9 2" xfId="46059"/>
    <cellStyle name="Feeder Field 11 5 3" xfId="17733"/>
    <cellStyle name="Feeder Field 11 5 3 10" xfId="17734"/>
    <cellStyle name="Feeder Field 11 5 3 10 2" xfId="46061"/>
    <cellStyle name="Feeder Field 11 5 3 11" xfId="17735"/>
    <cellStyle name="Feeder Field 11 5 3 11 2" xfId="46062"/>
    <cellStyle name="Feeder Field 11 5 3 12" xfId="17736"/>
    <cellStyle name="Feeder Field 11 5 3 12 2" xfId="46063"/>
    <cellStyle name="Feeder Field 11 5 3 13" xfId="46060"/>
    <cellStyle name="Feeder Field 11 5 3 2" xfId="17737"/>
    <cellStyle name="Feeder Field 11 5 3 2 10" xfId="17738"/>
    <cellStyle name="Feeder Field 11 5 3 2 10 2" xfId="46065"/>
    <cellStyle name="Feeder Field 11 5 3 2 11" xfId="17739"/>
    <cellStyle name="Feeder Field 11 5 3 2 11 2" xfId="46066"/>
    <cellStyle name="Feeder Field 11 5 3 2 12" xfId="46064"/>
    <cellStyle name="Feeder Field 11 5 3 2 2" xfId="17740"/>
    <cellStyle name="Feeder Field 11 5 3 2 2 2" xfId="46067"/>
    <cellStyle name="Feeder Field 11 5 3 2 3" xfId="17741"/>
    <cellStyle name="Feeder Field 11 5 3 2 3 2" xfId="46068"/>
    <cellStyle name="Feeder Field 11 5 3 2 4" xfId="17742"/>
    <cellStyle name="Feeder Field 11 5 3 2 4 2" xfId="46069"/>
    <cellStyle name="Feeder Field 11 5 3 2 5" xfId="17743"/>
    <cellStyle name="Feeder Field 11 5 3 2 5 2" xfId="46070"/>
    <cellStyle name="Feeder Field 11 5 3 2 6" xfId="17744"/>
    <cellStyle name="Feeder Field 11 5 3 2 6 2" xfId="46071"/>
    <cellStyle name="Feeder Field 11 5 3 2 7" xfId="17745"/>
    <cellStyle name="Feeder Field 11 5 3 2 7 2" xfId="46072"/>
    <cellStyle name="Feeder Field 11 5 3 2 8" xfId="17746"/>
    <cellStyle name="Feeder Field 11 5 3 2 8 2" xfId="46073"/>
    <cellStyle name="Feeder Field 11 5 3 2 9" xfId="17747"/>
    <cellStyle name="Feeder Field 11 5 3 2 9 2" xfId="46074"/>
    <cellStyle name="Feeder Field 11 5 3 3" xfId="17748"/>
    <cellStyle name="Feeder Field 11 5 3 3 10" xfId="17749"/>
    <cellStyle name="Feeder Field 11 5 3 3 10 2" xfId="46076"/>
    <cellStyle name="Feeder Field 11 5 3 3 11" xfId="17750"/>
    <cellStyle name="Feeder Field 11 5 3 3 11 2" xfId="46077"/>
    <cellStyle name="Feeder Field 11 5 3 3 12" xfId="46075"/>
    <cellStyle name="Feeder Field 11 5 3 3 2" xfId="17751"/>
    <cellStyle name="Feeder Field 11 5 3 3 2 2" xfId="46078"/>
    <cellStyle name="Feeder Field 11 5 3 3 3" xfId="17752"/>
    <cellStyle name="Feeder Field 11 5 3 3 3 2" xfId="46079"/>
    <cellStyle name="Feeder Field 11 5 3 3 4" xfId="17753"/>
    <cellStyle name="Feeder Field 11 5 3 3 4 2" xfId="46080"/>
    <cellStyle name="Feeder Field 11 5 3 3 5" xfId="17754"/>
    <cellStyle name="Feeder Field 11 5 3 3 5 2" xfId="46081"/>
    <cellStyle name="Feeder Field 11 5 3 3 6" xfId="17755"/>
    <cellStyle name="Feeder Field 11 5 3 3 6 2" xfId="46082"/>
    <cellStyle name="Feeder Field 11 5 3 3 7" xfId="17756"/>
    <cellStyle name="Feeder Field 11 5 3 3 7 2" xfId="46083"/>
    <cellStyle name="Feeder Field 11 5 3 3 8" xfId="17757"/>
    <cellStyle name="Feeder Field 11 5 3 3 8 2" xfId="46084"/>
    <cellStyle name="Feeder Field 11 5 3 3 9" xfId="17758"/>
    <cellStyle name="Feeder Field 11 5 3 3 9 2" xfId="46085"/>
    <cellStyle name="Feeder Field 11 5 3 4" xfId="17759"/>
    <cellStyle name="Feeder Field 11 5 3 4 2" xfId="46086"/>
    <cellStyle name="Feeder Field 11 5 3 5" xfId="17760"/>
    <cellStyle name="Feeder Field 11 5 3 5 2" xfId="46087"/>
    <cellStyle name="Feeder Field 11 5 3 6" xfId="17761"/>
    <cellStyle name="Feeder Field 11 5 3 6 2" xfId="46088"/>
    <cellStyle name="Feeder Field 11 5 3 7" xfId="17762"/>
    <cellStyle name="Feeder Field 11 5 3 7 2" xfId="46089"/>
    <cellStyle name="Feeder Field 11 5 3 8" xfId="17763"/>
    <cellStyle name="Feeder Field 11 5 3 8 2" xfId="46090"/>
    <cellStyle name="Feeder Field 11 5 3 9" xfId="17764"/>
    <cellStyle name="Feeder Field 11 5 3 9 2" xfId="46091"/>
    <cellStyle name="Feeder Field 11 5 4" xfId="17765"/>
    <cellStyle name="Feeder Field 11 5 4 10" xfId="17766"/>
    <cellStyle name="Feeder Field 11 5 4 10 2" xfId="46093"/>
    <cellStyle name="Feeder Field 11 5 4 11" xfId="17767"/>
    <cellStyle name="Feeder Field 11 5 4 11 2" xfId="46094"/>
    <cellStyle name="Feeder Field 11 5 4 12" xfId="46092"/>
    <cellStyle name="Feeder Field 11 5 4 2" xfId="17768"/>
    <cellStyle name="Feeder Field 11 5 4 2 2" xfId="46095"/>
    <cellStyle name="Feeder Field 11 5 4 3" xfId="17769"/>
    <cellStyle name="Feeder Field 11 5 4 3 2" xfId="46096"/>
    <cellStyle name="Feeder Field 11 5 4 4" xfId="17770"/>
    <cellStyle name="Feeder Field 11 5 4 4 2" xfId="46097"/>
    <cellStyle name="Feeder Field 11 5 4 5" xfId="17771"/>
    <cellStyle name="Feeder Field 11 5 4 5 2" xfId="46098"/>
    <cellStyle name="Feeder Field 11 5 4 6" xfId="17772"/>
    <cellStyle name="Feeder Field 11 5 4 6 2" xfId="46099"/>
    <cellStyle name="Feeder Field 11 5 4 7" xfId="17773"/>
    <cellStyle name="Feeder Field 11 5 4 7 2" xfId="46100"/>
    <cellStyle name="Feeder Field 11 5 4 8" xfId="17774"/>
    <cellStyle name="Feeder Field 11 5 4 8 2" xfId="46101"/>
    <cellStyle name="Feeder Field 11 5 4 9" xfId="17775"/>
    <cellStyle name="Feeder Field 11 5 4 9 2" xfId="46102"/>
    <cellStyle name="Feeder Field 11 5 5" xfId="17776"/>
    <cellStyle name="Feeder Field 11 5 5 10" xfId="17777"/>
    <cellStyle name="Feeder Field 11 5 5 10 2" xfId="46104"/>
    <cellStyle name="Feeder Field 11 5 5 11" xfId="17778"/>
    <cellStyle name="Feeder Field 11 5 5 11 2" xfId="46105"/>
    <cellStyle name="Feeder Field 11 5 5 12" xfId="46103"/>
    <cellStyle name="Feeder Field 11 5 5 2" xfId="17779"/>
    <cellStyle name="Feeder Field 11 5 5 2 2" xfId="46106"/>
    <cellStyle name="Feeder Field 11 5 5 3" xfId="17780"/>
    <cellStyle name="Feeder Field 11 5 5 3 2" xfId="46107"/>
    <cellStyle name="Feeder Field 11 5 5 4" xfId="17781"/>
    <cellStyle name="Feeder Field 11 5 5 4 2" xfId="46108"/>
    <cellStyle name="Feeder Field 11 5 5 5" xfId="17782"/>
    <cellStyle name="Feeder Field 11 5 5 5 2" xfId="46109"/>
    <cellStyle name="Feeder Field 11 5 5 6" xfId="17783"/>
    <cellStyle name="Feeder Field 11 5 5 6 2" xfId="46110"/>
    <cellStyle name="Feeder Field 11 5 5 7" xfId="17784"/>
    <cellStyle name="Feeder Field 11 5 5 7 2" xfId="46111"/>
    <cellStyle name="Feeder Field 11 5 5 8" xfId="17785"/>
    <cellStyle name="Feeder Field 11 5 5 8 2" xfId="46112"/>
    <cellStyle name="Feeder Field 11 5 5 9" xfId="17786"/>
    <cellStyle name="Feeder Field 11 5 5 9 2" xfId="46113"/>
    <cellStyle name="Feeder Field 11 5 6" xfId="17787"/>
    <cellStyle name="Feeder Field 11 5 6 2" xfId="46114"/>
    <cellStyle name="Feeder Field 11 5 7" xfId="17788"/>
    <cellStyle name="Feeder Field 11 5 7 2" xfId="46115"/>
    <cellStyle name="Feeder Field 11 5 8" xfId="17789"/>
    <cellStyle name="Feeder Field 11 5 8 2" xfId="46116"/>
    <cellStyle name="Feeder Field 11 5 9" xfId="17790"/>
    <cellStyle name="Feeder Field 11 5 9 2" xfId="46117"/>
    <cellStyle name="Feeder Field 11 6" xfId="17791"/>
    <cellStyle name="Feeder Field 11 6 10" xfId="17792"/>
    <cellStyle name="Feeder Field 11 6 10 2" xfId="46119"/>
    <cellStyle name="Feeder Field 11 6 11" xfId="17793"/>
    <cellStyle name="Feeder Field 11 6 11 2" xfId="46120"/>
    <cellStyle name="Feeder Field 11 6 12" xfId="17794"/>
    <cellStyle name="Feeder Field 11 6 12 2" xfId="46121"/>
    <cellStyle name="Feeder Field 11 6 13" xfId="46118"/>
    <cellStyle name="Feeder Field 11 6 2" xfId="17795"/>
    <cellStyle name="Feeder Field 11 6 2 10" xfId="17796"/>
    <cellStyle name="Feeder Field 11 6 2 10 2" xfId="46123"/>
    <cellStyle name="Feeder Field 11 6 2 11" xfId="17797"/>
    <cellStyle name="Feeder Field 11 6 2 11 2" xfId="46124"/>
    <cellStyle name="Feeder Field 11 6 2 12" xfId="46122"/>
    <cellStyle name="Feeder Field 11 6 2 2" xfId="17798"/>
    <cellStyle name="Feeder Field 11 6 2 2 2" xfId="46125"/>
    <cellStyle name="Feeder Field 11 6 2 3" xfId="17799"/>
    <cellStyle name="Feeder Field 11 6 2 3 2" xfId="46126"/>
    <cellStyle name="Feeder Field 11 6 2 4" xfId="17800"/>
    <cellStyle name="Feeder Field 11 6 2 4 2" xfId="46127"/>
    <cellStyle name="Feeder Field 11 6 2 5" xfId="17801"/>
    <cellStyle name="Feeder Field 11 6 2 5 2" xfId="46128"/>
    <cellStyle name="Feeder Field 11 6 2 6" xfId="17802"/>
    <cellStyle name="Feeder Field 11 6 2 6 2" xfId="46129"/>
    <cellStyle name="Feeder Field 11 6 2 7" xfId="17803"/>
    <cellStyle name="Feeder Field 11 6 2 7 2" xfId="46130"/>
    <cellStyle name="Feeder Field 11 6 2 8" xfId="17804"/>
    <cellStyle name="Feeder Field 11 6 2 8 2" xfId="46131"/>
    <cellStyle name="Feeder Field 11 6 2 9" xfId="17805"/>
    <cellStyle name="Feeder Field 11 6 2 9 2" xfId="46132"/>
    <cellStyle name="Feeder Field 11 6 3" xfId="17806"/>
    <cellStyle name="Feeder Field 11 6 3 10" xfId="17807"/>
    <cellStyle name="Feeder Field 11 6 3 10 2" xfId="46134"/>
    <cellStyle name="Feeder Field 11 6 3 11" xfId="17808"/>
    <cellStyle name="Feeder Field 11 6 3 11 2" xfId="46135"/>
    <cellStyle name="Feeder Field 11 6 3 12" xfId="46133"/>
    <cellStyle name="Feeder Field 11 6 3 2" xfId="17809"/>
    <cellStyle name="Feeder Field 11 6 3 2 2" xfId="46136"/>
    <cellStyle name="Feeder Field 11 6 3 3" xfId="17810"/>
    <cellStyle name="Feeder Field 11 6 3 3 2" xfId="46137"/>
    <cellStyle name="Feeder Field 11 6 3 4" xfId="17811"/>
    <cellStyle name="Feeder Field 11 6 3 4 2" xfId="46138"/>
    <cellStyle name="Feeder Field 11 6 3 5" xfId="17812"/>
    <cellStyle name="Feeder Field 11 6 3 5 2" xfId="46139"/>
    <cellStyle name="Feeder Field 11 6 3 6" xfId="17813"/>
    <cellStyle name="Feeder Field 11 6 3 6 2" xfId="46140"/>
    <cellStyle name="Feeder Field 11 6 3 7" xfId="17814"/>
    <cellStyle name="Feeder Field 11 6 3 7 2" xfId="46141"/>
    <cellStyle name="Feeder Field 11 6 3 8" xfId="17815"/>
    <cellStyle name="Feeder Field 11 6 3 8 2" xfId="46142"/>
    <cellStyle name="Feeder Field 11 6 3 9" xfId="17816"/>
    <cellStyle name="Feeder Field 11 6 3 9 2" xfId="46143"/>
    <cellStyle name="Feeder Field 11 6 4" xfId="17817"/>
    <cellStyle name="Feeder Field 11 6 4 2" xfId="46144"/>
    <cellStyle name="Feeder Field 11 6 5" xfId="17818"/>
    <cellStyle name="Feeder Field 11 6 5 2" xfId="46145"/>
    <cellStyle name="Feeder Field 11 6 6" xfId="17819"/>
    <cellStyle name="Feeder Field 11 6 6 2" xfId="46146"/>
    <cellStyle name="Feeder Field 11 6 7" xfId="17820"/>
    <cellStyle name="Feeder Field 11 6 7 2" xfId="46147"/>
    <cellStyle name="Feeder Field 11 6 8" xfId="17821"/>
    <cellStyle name="Feeder Field 11 6 8 2" xfId="46148"/>
    <cellStyle name="Feeder Field 11 6 9" xfId="17822"/>
    <cellStyle name="Feeder Field 11 6 9 2" xfId="46149"/>
    <cellStyle name="Feeder Field 11 7" xfId="17823"/>
    <cellStyle name="Feeder Field 11 7 10" xfId="17824"/>
    <cellStyle name="Feeder Field 11 7 10 2" xfId="46151"/>
    <cellStyle name="Feeder Field 11 7 11" xfId="17825"/>
    <cellStyle name="Feeder Field 11 7 11 2" xfId="46152"/>
    <cellStyle name="Feeder Field 11 7 12" xfId="17826"/>
    <cellStyle name="Feeder Field 11 7 12 2" xfId="46153"/>
    <cellStyle name="Feeder Field 11 7 13" xfId="46150"/>
    <cellStyle name="Feeder Field 11 7 2" xfId="17827"/>
    <cellStyle name="Feeder Field 11 7 2 10" xfId="17828"/>
    <cellStyle name="Feeder Field 11 7 2 10 2" xfId="46155"/>
    <cellStyle name="Feeder Field 11 7 2 11" xfId="17829"/>
    <cellStyle name="Feeder Field 11 7 2 11 2" xfId="46156"/>
    <cellStyle name="Feeder Field 11 7 2 12" xfId="46154"/>
    <cellStyle name="Feeder Field 11 7 2 2" xfId="17830"/>
    <cellStyle name="Feeder Field 11 7 2 2 2" xfId="46157"/>
    <cellStyle name="Feeder Field 11 7 2 3" xfId="17831"/>
    <cellStyle name="Feeder Field 11 7 2 3 2" xfId="46158"/>
    <cellStyle name="Feeder Field 11 7 2 4" xfId="17832"/>
    <cellStyle name="Feeder Field 11 7 2 4 2" xfId="46159"/>
    <cellStyle name="Feeder Field 11 7 2 5" xfId="17833"/>
    <cellStyle name="Feeder Field 11 7 2 5 2" xfId="46160"/>
    <cellStyle name="Feeder Field 11 7 2 6" xfId="17834"/>
    <cellStyle name="Feeder Field 11 7 2 6 2" xfId="46161"/>
    <cellStyle name="Feeder Field 11 7 2 7" xfId="17835"/>
    <cellStyle name="Feeder Field 11 7 2 7 2" xfId="46162"/>
    <cellStyle name="Feeder Field 11 7 2 8" xfId="17836"/>
    <cellStyle name="Feeder Field 11 7 2 8 2" xfId="46163"/>
    <cellStyle name="Feeder Field 11 7 2 9" xfId="17837"/>
    <cellStyle name="Feeder Field 11 7 2 9 2" xfId="46164"/>
    <cellStyle name="Feeder Field 11 7 3" xfId="17838"/>
    <cellStyle name="Feeder Field 11 7 3 10" xfId="17839"/>
    <cellStyle name="Feeder Field 11 7 3 10 2" xfId="46166"/>
    <cellStyle name="Feeder Field 11 7 3 11" xfId="17840"/>
    <cellStyle name="Feeder Field 11 7 3 11 2" xfId="46167"/>
    <cellStyle name="Feeder Field 11 7 3 12" xfId="46165"/>
    <cellStyle name="Feeder Field 11 7 3 2" xfId="17841"/>
    <cellStyle name="Feeder Field 11 7 3 2 2" xfId="46168"/>
    <cellStyle name="Feeder Field 11 7 3 3" xfId="17842"/>
    <cellStyle name="Feeder Field 11 7 3 3 2" xfId="46169"/>
    <cellStyle name="Feeder Field 11 7 3 4" xfId="17843"/>
    <cellStyle name="Feeder Field 11 7 3 4 2" xfId="46170"/>
    <cellStyle name="Feeder Field 11 7 3 5" xfId="17844"/>
    <cellStyle name="Feeder Field 11 7 3 5 2" xfId="46171"/>
    <cellStyle name="Feeder Field 11 7 3 6" xfId="17845"/>
    <cellStyle name="Feeder Field 11 7 3 6 2" xfId="46172"/>
    <cellStyle name="Feeder Field 11 7 3 7" xfId="17846"/>
    <cellStyle name="Feeder Field 11 7 3 7 2" xfId="46173"/>
    <cellStyle name="Feeder Field 11 7 3 8" xfId="17847"/>
    <cellStyle name="Feeder Field 11 7 3 8 2" xfId="46174"/>
    <cellStyle name="Feeder Field 11 7 3 9" xfId="17848"/>
    <cellStyle name="Feeder Field 11 7 3 9 2" xfId="46175"/>
    <cellStyle name="Feeder Field 11 7 4" xfId="17849"/>
    <cellStyle name="Feeder Field 11 7 4 2" xfId="46176"/>
    <cellStyle name="Feeder Field 11 7 5" xfId="17850"/>
    <cellStyle name="Feeder Field 11 7 5 2" xfId="46177"/>
    <cellStyle name="Feeder Field 11 7 6" xfId="17851"/>
    <cellStyle name="Feeder Field 11 7 6 2" xfId="46178"/>
    <cellStyle name="Feeder Field 11 7 7" xfId="17852"/>
    <cellStyle name="Feeder Field 11 7 7 2" xfId="46179"/>
    <cellStyle name="Feeder Field 11 7 8" xfId="17853"/>
    <cellStyle name="Feeder Field 11 7 8 2" xfId="46180"/>
    <cellStyle name="Feeder Field 11 7 9" xfId="17854"/>
    <cellStyle name="Feeder Field 11 7 9 2" xfId="46181"/>
    <cellStyle name="Feeder Field 11 8" xfId="17855"/>
    <cellStyle name="Feeder Field 11 8 10" xfId="17856"/>
    <cellStyle name="Feeder Field 11 8 10 2" xfId="46183"/>
    <cellStyle name="Feeder Field 11 8 11" xfId="17857"/>
    <cellStyle name="Feeder Field 11 8 11 2" xfId="46184"/>
    <cellStyle name="Feeder Field 11 8 12" xfId="46182"/>
    <cellStyle name="Feeder Field 11 8 2" xfId="17858"/>
    <cellStyle name="Feeder Field 11 8 2 2" xfId="46185"/>
    <cellStyle name="Feeder Field 11 8 3" xfId="17859"/>
    <cellStyle name="Feeder Field 11 8 3 2" xfId="46186"/>
    <cellStyle name="Feeder Field 11 8 4" xfId="17860"/>
    <cellStyle name="Feeder Field 11 8 4 2" xfId="46187"/>
    <cellStyle name="Feeder Field 11 8 5" xfId="17861"/>
    <cellStyle name="Feeder Field 11 8 5 2" xfId="46188"/>
    <cellStyle name="Feeder Field 11 8 6" xfId="17862"/>
    <cellStyle name="Feeder Field 11 8 6 2" xfId="46189"/>
    <cellStyle name="Feeder Field 11 8 7" xfId="17863"/>
    <cellStyle name="Feeder Field 11 8 7 2" xfId="46190"/>
    <cellStyle name="Feeder Field 11 8 8" xfId="17864"/>
    <cellStyle name="Feeder Field 11 8 8 2" xfId="46191"/>
    <cellStyle name="Feeder Field 11 8 9" xfId="17865"/>
    <cellStyle name="Feeder Field 11 8 9 2" xfId="46192"/>
    <cellStyle name="Feeder Field 11 9" xfId="17866"/>
    <cellStyle name="Feeder Field 11 9 10" xfId="17867"/>
    <cellStyle name="Feeder Field 11 9 10 2" xfId="46194"/>
    <cellStyle name="Feeder Field 11 9 11" xfId="17868"/>
    <cellStyle name="Feeder Field 11 9 11 2" xfId="46195"/>
    <cellStyle name="Feeder Field 11 9 12" xfId="46193"/>
    <cellStyle name="Feeder Field 11 9 2" xfId="17869"/>
    <cellStyle name="Feeder Field 11 9 2 2" xfId="46196"/>
    <cellStyle name="Feeder Field 11 9 3" xfId="17870"/>
    <cellStyle name="Feeder Field 11 9 3 2" xfId="46197"/>
    <cellStyle name="Feeder Field 11 9 4" xfId="17871"/>
    <cellStyle name="Feeder Field 11 9 4 2" xfId="46198"/>
    <cellStyle name="Feeder Field 11 9 5" xfId="17872"/>
    <cellStyle name="Feeder Field 11 9 5 2" xfId="46199"/>
    <cellStyle name="Feeder Field 11 9 6" xfId="17873"/>
    <cellStyle name="Feeder Field 11 9 6 2" xfId="46200"/>
    <cellStyle name="Feeder Field 11 9 7" xfId="17874"/>
    <cellStyle name="Feeder Field 11 9 7 2" xfId="46201"/>
    <cellStyle name="Feeder Field 11 9 8" xfId="17875"/>
    <cellStyle name="Feeder Field 11 9 8 2" xfId="46202"/>
    <cellStyle name="Feeder Field 11 9 9" xfId="17876"/>
    <cellStyle name="Feeder Field 11 9 9 2" xfId="46203"/>
    <cellStyle name="Feeder Field 12" xfId="17877"/>
    <cellStyle name="Feeder Field 12 10" xfId="17878"/>
    <cellStyle name="Feeder Field 12 10 2" xfId="46205"/>
    <cellStyle name="Feeder Field 12 11" xfId="17879"/>
    <cellStyle name="Feeder Field 12 11 2" xfId="46206"/>
    <cellStyle name="Feeder Field 12 12" xfId="17880"/>
    <cellStyle name="Feeder Field 12 12 2" xfId="46207"/>
    <cellStyle name="Feeder Field 12 13" xfId="17881"/>
    <cellStyle name="Feeder Field 12 13 2" xfId="46208"/>
    <cellStyle name="Feeder Field 12 14" xfId="17882"/>
    <cellStyle name="Feeder Field 12 14 2" xfId="46209"/>
    <cellStyle name="Feeder Field 12 15" xfId="17883"/>
    <cellStyle name="Feeder Field 12 15 2" xfId="46210"/>
    <cellStyle name="Feeder Field 12 16" xfId="17884"/>
    <cellStyle name="Feeder Field 12 16 2" xfId="46211"/>
    <cellStyle name="Feeder Field 12 17" xfId="17885"/>
    <cellStyle name="Feeder Field 12 17 2" xfId="46212"/>
    <cellStyle name="Feeder Field 12 18" xfId="17886"/>
    <cellStyle name="Feeder Field 12 18 2" xfId="46213"/>
    <cellStyle name="Feeder Field 12 19" xfId="46204"/>
    <cellStyle name="Feeder Field 12 2" xfId="17887"/>
    <cellStyle name="Feeder Field 12 2 10" xfId="17888"/>
    <cellStyle name="Feeder Field 12 2 10 2" xfId="46215"/>
    <cellStyle name="Feeder Field 12 2 11" xfId="17889"/>
    <cellStyle name="Feeder Field 12 2 11 2" xfId="46216"/>
    <cellStyle name="Feeder Field 12 2 12" xfId="17890"/>
    <cellStyle name="Feeder Field 12 2 12 2" xfId="46217"/>
    <cellStyle name="Feeder Field 12 2 13" xfId="17891"/>
    <cellStyle name="Feeder Field 12 2 13 2" xfId="46218"/>
    <cellStyle name="Feeder Field 12 2 14" xfId="17892"/>
    <cellStyle name="Feeder Field 12 2 14 2" xfId="46219"/>
    <cellStyle name="Feeder Field 12 2 15" xfId="46214"/>
    <cellStyle name="Feeder Field 12 2 2" xfId="17893"/>
    <cellStyle name="Feeder Field 12 2 2 10" xfId="17894"/>
    <cellStyle name="Feeder Field 12 2 2 10 2" xfId="46221"/>
    <cellStyle name="Feeder Field 12 2 2 11" xfId="17895"/>
    <cellStyle name="Feeder Field 12 2 2 11 2" xfId="46222"/>
    <cellStyle name="Feeder Field 12 2 2 12" xfId="17896"/>
    <cellStyle name="Feeder Field 12 2 2 12 2" xfId="46223"/>
    <cellStyle name="Feeder Field 12 2 2 13" xfId="46220"/>
    <cellStyle name="Feeder Field 12 2 2 2" xfId="17897"/>
    <cellStyle name="Feeder Field 12 2 2 2 10" xfId="17898"/>
    <cellStyle name="Feeder Field 12 2 2 2 10 2" xfId="46225"/>
    <cellStyle name="Feeder Field 12 2 2 2 11" xfId="17899"/>
    <cellStyle name="Feeder Field 12 2 2 2 11 2" xfId="46226"/>
    <cellStyle name="Feeder Field 12 2 2 2 12" xfId="46224"/>
    <cellStyle name="Feeder Field 12 2 2 2 2" xfId="17900"/>
    <cellStyle name="Feeder Field 12 2 2 2 2 2" xfId="46227"/>
    <cellStyle name="Feeder Field 12 2 2 2 3" xfId="17901"/>
    <cellStyle name="Feeder Field 12 2 2 2 3 2" xfId="46228"/>
    <cellStyle name="Feeder Field 12 2 2 2 4" xfId="17902"/>
    <cellStyle name="Feeder Field 12 2 2 2 4 2" xfId="46229"/>
    <cellStyle name="Feeder Field 12 2 2 2 5" xfId="17903"/>
    <cellStyle name="Feeder Field 12 2 2 2 5 2" xfId="46230"/>
    <cellStyle name="Feeder Field 12 2 2 2 6" xfId="17904"/>
    <cellStyle name="Feeder Field 12 2 2 2 6 2" xfId="46231"/>
    <cellStyle name="Feeder Field 12 2 2 2 7" xfId="17905"/>
    <cellStyle name="Feeder Field 12 2 2 2 7 2" xfId="46232"/>
    <cellStyle name="Feeder Field 12 2 2 2 8" xfId="17906"/>
    <cellStyle name="Feeder Field 12 2 2 2 8 2" xfId="46233"/>
    <cellStyle name="Feeder Field 12 2 2 2 9" xfId="17907"/>
    <cellStyle name="Feeder Field 12 2 2 2 9 2" xfId="46234"/>
    <cellStyle name="Feeder Field 12 2 2 3" xfId="17908"/>
    <cellStyle name="Feeder Field 12 2 2 3 10" xfId="17909"/>
    <cellStyle name="Feeder Field 12 2 2 3 10 2" xfId="46236"/>
    <cellStyle name="Feeder Field 12 2 2 3 11" xfId="17910"/>
    <cellStyle name="Feeder Field 12 2 2 3 11 2" xfId="46237"/>
    <cellStyle name="Feeder Field 12 2 2 3 12" xfId="46235"/>
    <cellStyle name="Feeder Field 12 2 2 3 2" xfId="17911"/>
    <cellStyle name="Feeder Field 12 2 2 3 2 2" xfId="46238"/>
    <cellStyle name="Feeder Field 12 2 2 3 3" xfId="17912"/>
    <cellStyle name="Feeder Field 12 2 2 3 3 2" xfId="46239"/>
    <cellStyle name="Feeder Field 12 2 2 3 4" xfId="17913"/>
    <cellStyle name="Feeder Field 12 2 2 3 4 2" xfId="46240"/>
    <cellStyle name="Feeder Field 12 2 2 3 5" xfId="17914"/>
    <cellStyle name="Feeder Field 12 2 2 3 5 2" xfId="46241"/>
    <cellStyle name="Feeder Field 12 2 2 3 6" xfId="17915"/>
    <cellStyle name="Feeder Field 12 2 2 3 6 2" xfId="46242"/>
    <cellStyle name="Feeder Field 12 2 2 3 7" xfId="17916"/>
    <cellStyle name="Feeder Field 12 2 2 3 7 2" xfId="46243"/>
    <cellStyle name="Feeder Field 12 2 2 3 8" xfId="17917"/>
    <cellStyle name="Feeder Field 12 2 2 3 8 2" xfId="46244"/>
    <cellStyle name="Feeder Field 12 2 2 3 9" xfId="17918"/>
    <cellStyle name="Feeder Field 12 2 2 3 9 2" xfId="46245"/>
    <cellStyle name="Feeder Field 12 2 2 4" xfId="17919"/>
    <cellStyle name="Feeder Field 12 2 2 4 2" xfId="46246"/>
    <cellStyle name="Feeder Field 12 2 2 5" xfId="17920"/>
    <cellStyle name="Feeder Field 12 2 2 5 2" xfId="46247"/>
    <cellStyle name="Feeder Field 12 2 2 6" xfId="17921"/>
    <cellStyle name="Feeder Field 12 2 2 6 2" xfId="46248"/>
    <cellStyle name="Feeder Field 12 2 2 7" xfId="17922"/>
    <cellStyle name="Feeder Field 12 2 2 7 2" xfId="46249"/>
    <cellStyle name="Feeder Field 12 2 2 8" xfId="17923"/>
    <cellStyle name="Feeder Field 12 2 2 8 2" xfId="46250"/>
    <cellStyle name="Feeder Field 12 2 2 9" xfId="17924"/>
    <cellStyle name="Feeder Field 12 2 2 9 2" xfId="46251"/>
    <cellStyle name="Feeder Field 12 2 3" xfId="17925"/>
    <cellStyle name="Feeder Field 12 2 3 10" xfId="17926"/>
    <cellStyle name="Feeder Field 12 2 3 10 2" xfId="46253"/>
    <cellStyle name="Feeder Field 12 2 3 11" xfId="17927"/>
    <cellStyle name="Feeder Field 12 2 3 11 2" xfId="46254"/>
    <cellStyle name="Feeder Field 12 2 3 12" xfId="17928"/>
    <cellStyle name="Feeder Field 12 2 3 12 2" xfId="46255"/>
    <cellStyle name="Feeder Field 12 2 3 13" xfId="46252"/>
    <cellStyle name="Feeder Field 12 2 3 2" xfId="17929"/>
    <cellStyle name="Feeder Field 12 2 3 2 10" xfId="17930"/>
    <cellStyle name="Feeder Field 12 2 3 2 10 2" xfId="46257"/>
    <cellStyle name="Feeder Field 12 2 3 2 11" xfId="17931"/>
    <cellStyle name="Feeder Field 12 2 3 2 11 2" xfId="46258"/>
    <cellStyle name="Feeder Field 12 2 3 2 12" xfId="46256"/>
    <cellStyle name="Feeder Field 12 2 3 2 2" xfId="17932"/>
    <cellStyle name="Feeder Field 12 2 3 2 2 2" xfId="46259"/>
    <cellStyle name="Feeder Field 12 2 3 2 3" xfId="17933"/>
    <cellStyle name="Feeder Field 12 2 3 2 3 2" xfId="46260"/>
    <cellStyle name="Feeder Field 12 2 3 2 4" xfId="17934"/>
    <cellStyle name="Feeder Field 12 2 3 2 4 2" xfId="46261"/>
    <cellStyle name="Feeder Field 12 2 3 2 5" xfId="17935"/>
    <cellStyle name="Feeder Field 12 2 3 2 5 2" xfId="46262"/>
    <cellStyle name="Feeder Field 12 2 3 2 6" xfId="17936"/>
    <cellStyle name="Feeder Field 12 2 3 2 6 2" xfId="46263"/>
    <cellStyle name="Feeder Field 12 2 3 2 7" xfId="17937"/>
    <cellStyle name="Feeder Field 12 2 3 2 7 2" xfId="46264"/>
    <cellStyle name="Feeder Field 12 2 3 2 8" xfId="17938"/>
    <cellStyle name="Feeder Field 12 2 3 2 8 2" xfId="46265"/>
    <cellStyle name="Feeder Field 12 2 3 2 9" xfId="17939"/>
    <cellStyle name="Feeder Field 12 2 3 2 9 2" xfId="46266"/>
    <cellStyle name="Feeder Field 12 2 3 3" xfId="17940"/>
    <cellStyle name="Feeder Field 12 2 3 3 10" xfId="17941"/>
    <cellStyle name="Feeder Field 12 2 3 3 10 2" xfId="46268"/>
    <cellStyle name="Feeder Field 12 2 3 3 11" xfId="17942"/>
    <cellStyle name="Feeder Field 12 2 3 3 11 2" xfId="46269"/>
    <cellStyle name="Feeder Field 12 2 3 3 12" xfId="46267"/>
    <cellStyle name="Feeder Field 12 2 3 3 2" xfId="17943"/>
    <cellStyle name="Feeder Field 12 2 3 3 2 2" xfId="46270"/>
    <cellStyle name="Feeder Field 12 2 3 3 3" xfId="17944"/>
    <cellStyle name="Feeder Field 12 2 3 3 3 2" xfId="46271"/>
    <cellStyle name="Feeder Field 12 2 3 3 4" xfId="17945"/>
    <cellStyle name="Feeder Field 12 2 3 3 4 2" xfId="46272"/>
    <cellStyle name="Feeder Field 12 2 3 3 5" xfId="17946"/>
    <cellStyle name="Feeder Field 12 2 3 3 5 2" xfId="46273"/>
    <cellStyle name="Feeder Field 12 2 3 3 6" xfId="17947"/>
    <cellStyle name="Feeder Field 12 2 3 3 6 2" xfId="46274"/>
    <cellStyle name="Feeder Field 12 2 3 3 7" xfId="17948"/>
    <cellStyle name="Feeder Field 12 2 3 3 7 2" xfId="46275"/>
    <cellStyle name="Feeder Field 12 2 3 3 8" xfId="17949"/>
    <cellStyle name="Feeder Field 12 2 3 3 8 2" xfId="46276"/>
    <cellStyle name="Feeder Field 12 2 3 3 9" xfId="17950"/>
    <cellStyle name="Feeder Field 12 2 3 3 9 2" xfId="46277"/>
    <cellStyle name="Feeder Field 12 2 3 4" xfId="17951"/>
    <cellStyle name="Feeder Field 12 2 3 4 2" xfId="46278"/>
    <cellStyle name="Feeder Field 12 2 3 5" xfId="17952"/>
    <cellStyle name="Feeder Field 12 2 3 5 2" xfId="46279"/>
    <cellStyle name="Feeder Field 12 2 3 6" xfId="17953"/>
    <cellStyle name="Feeder Field 12 2 3 6 2" xfId="46280"/>
    <cellStyle name="Feeder Field 12 2 3 7" xfId="17954"/>
    <cellStyle name="Feeder Field 12 2 3 7 2" xfId="46281"/>
    <cellStyle name="Feeder Field 12 2 3 8" xfId="17955"/>
    <cellStyle name="Feeder Field 12 2 3 8 2" xfId="46282"/>
    <cellStyle name="Feeder Field 12 2 3 9" xfId="17956"/>
    <cellStyle name="Feeder Field 12 2 3 9 2" xfId="46283"/>
    <cellStyle name="Feeder Field 12 2 4" xfId="17957"/>
    <cellStyle name="Feeder Field 12 2 4 10" xfId="17958"/>
    <cellStyle name="Feeder Field 12 2 4 10 2" xfId="46285"/>
    <cellStyle name="Feeder Field 12 2 4 11" xfId="17959"/>
    <cellStyle name="Feeder Field 12 2 4 11 2" xfId="46286"/>
    <cellStyle name="Feeder Field 12 2 4 12" xfId="46284"/>
    <cellStyle name="Feeder Field 12 2 4 2" xfId="17960"/>
    <cellStyle name="Feeder Field 12 2 4 2 2" xfId="46287"/>
    <cellStyle name="Feeder Field 12 2 4 3" xfId="17961"/>
    <cellStyle name="Feeder Field 12 2 4 3 2" xfId="46288"/>
    <cellStyle name="Feeder Field 12 2 4 4" xfId="17962"/>
    <cellStyle name="Feeder Field 12 2 4 4 2" xfId="46289"/>
    <cellStyle name="Feeder Field 12 2 4 5" xfId="17963"/>
    <cellStyle name="Feeder Field 12 2 4 5 2" xfId="46290"/>
    <cellStyle name="Feeder Field 12 2 4 6" xfId="17964"/>
    <cellStyle name="Feeder Field 12 2 4 6 2" xfId="46291"/>
    <cellStyle name="Feeder Field 12 2 4 7" xfId="17965"/>
    <cellStyle name="Feeder Field 12 2 4 7 2" xfId="46292"/>
    <cellStyle name="Feeder Field 12 2 4 8" xfId="17966"/>
    <cellStyle name="Feeder Field 12 2 4 8 2" xfId="46293"/>
    <cellStyle name="Feeder Field 12 2 4 9" xfId="17967"/>
    <cellStyle name="Feeder Field 12 2 4 9 2" xfId="46294"/>
    <cellStyle name="Feeder Field 12 2 5" xfId="17968"/>
    <cellStyle name="Feeder Field 12 2 5 10" xfId="17969"/>
    <cellStyle name="Feeder Field 12 2 5 10 2" xfId="46296"/>
    <cellStyle name="Feeder Field 12 2 5 11" xfId="17970"/>
    <cellStyle name="Feeder Field 12 2 5 11 2" xfId="46297"/>
    <cellStyle name="Feeder Field 12 2 5 12" xfId="46295"/>
    <cellStyle name="Feeder Field 12 2 5 2" xfId="17971"/>
    <cellStyle name="Feeder Field 12 2 5 2 2" xfId="46298"/>
    <cellStyle name="Feeder Field 12 2 5 3" xfId="17972"/>
    <cellStyle name="Feeder Field 12 2 5 3 2" xfId="46299"/>
    <cellStyle name="Feeder Field 12 2 5 4" xfId="17973"/>
    <cellStyle name="Feeder Field 12 2 5 4 2" xfId="46300"/>
    <cellStyle name="Feeder Field 12 2 5 5" xfId="17974"/>
    <cellStyle name="Feeder Field 12 2 5 5 2" xfId="46301"/>
    <cellStyle name="Feeder Field 12 2 5 6" xfId="17975"/>
    <cellStyle name="Feeder Field 12 2 5 6 2" xfId="46302"/>
    <cellStyle name="Feeder Field 12 2 5 7" xfId="17976"/>
    <cellStyle name="Feeder Field 12 2 5 7 2" xfId="46303"/>
    <cellStyle name="Feeder Field 12 2 5 8" xfId="17977"/>
    <cellStyle name="Feeder Field 12 2 5 8 2" xfId="46304"/>
    <cellStyle name="Feeder Field 12 2 5 9" xfId="17978"/>
    <cellStyle name="Feeder Field 12 2 5 9 2" xfId="46305"/>
    <cellStyle name="Feeder Field 12 2 6" xfId="17979"/>
    <cellStyle name="Feeder Field 12 2 6 2" xfId="46306"/>
    <cellStyle name="Feeder Field 12 2 7" xfId="17980"/>
    <cellStyle name="Feeder Field 12 2 7 2" xfId="46307"/>
    <cellStyle name="Feeder Field 12 2 8" xfId="17981"/>
    <cellStyle name="Feeder Field 12 2 8 2" xfId="46308"/>
    <cellStyle name="Feeder Field 12 2 9" xfId="17982"/>
    <cellStyle name="Feeder Field 12 2 9 2" xfId="46309"/>
    <cellStyle name="Feeder Field 12 3" xfId="17983"/>
    <cellStyle name="Feeder Field 12 3 10" xfId="17984"/>
    <cellStyle name="Feeder Field 12 3 10 2" xfId="46311"/>
    <cellStyle name="Feeder Field 12 3 11" xfId="17985"/>
    <cellStyle name="Feeder Field 12 3 11 2" xfId="46312"/>
    <cellStyle name="Feeder Field 12 3 12" xfId="17986"/>
    <cellStyle name="Feeder Field 12 3 12 2" xfId="46313"/>
    <cellStyle name="Feeder Field 12 3 13" xfId="17987"/>
    <cellStyle name="Feeder Field 12 3 13 2" xfId="46314"/>
    <cellStyle name="Feeder Field 12 3 14" xfId="17988"/>
    <cellStyle name="Feeder Field 12 3 14 2" xfId="46315"/>
    <cellStyle name="Feeder Field 12 3 15" xfId="46310"/>
    <cellStyle name="Feeder Field 12 3 2" xfId="17989"/>
    <cellStyle name="Feeder Field 12 3 2 10" xfId="17990"/>
    <cellStyle name="Feeder Field 12 3 2 10 2" xfId="46317"/>
    <cellStyle name="Feeder Field 12 3 2 11" xfId="17991"/>
    <cellStyle name="Feeder Field 12 3 2 11 2" xfId="46318"/>
    <cellStyle name="Feeder Field 12 3 2 12" xfId="17992"/>
    <cellStyle name="Feeder Field 12 3 2 12 2" xfId="46319"/>
    <cellStyle name="Feeder Field 12 3 2 13" xfId="46316"/>
    <cellStyle name="Feeder Field 12 3 2 2" xfId="17993"/>
    <cellStyle name="Feeder Field 12 3 2 2 10" xfId="17994"/>
    <cellStyle name="Feeder Field 12 3 2 2 10 2" xfId="46321"/>
    <cellStyle name="Feeder Field 12 3 2 2 11" xfId="17995"/>
    <cellStyle name="Feeder Field 12 3 2 2 11 2" xfId="46322"/>
    <cellStyle name="Feeder Field 12 3 2 2 12" xfId="46320"/>
    <cellStyle name="Feeder Field 12 3 2 2 2" xfId="17996"/>
    <cellStyle name="Feeder Field 12 3 2 2 2 2" xfId="46323"/>
    <cellStyle name="Feeder Field 12 3 2 2 3" xfId="17997"/>
    <cellStyle name="Feeder Field 12 3 2 2 3 2" xfId="46324"/>
    <cellStyle name="Feeder Field 12 3 2 2 4" xfId="17998"/>
    <cellStyle name="Feeder Field 12 3 2 2 4 2" xfId="46325"/>
    <cellStyle name="Feeder Field 12 3 2 2 5" xfId="17999"/>
    <cellStyle name="Feeder Field 12 3 2 2 5 2" xfId="46326"/>
    <cellStyle name="Feeder Field 12 3 2 2 6" xfId="18000"/>
    <cellStyle name="Feeder Field 12 3 2 2 6 2" xfId="46327"/>
    <cellStyle name="Feeder Field 12 3 2 2 7" xfId="18001"/>
    <cellStyle name="Feeder Field 12 3 2 2 7 2" xfId="46328"/>
    <cellStyle name="Feeder Field 12 3 2 2 8" xfId="18002"/>
    <cellStyle name="Feeder Field 12 3 2 2 8 2" xfId="46329"/>
    <cellStyle name="Feeder Field 12 3 2 2 9" xfId="18003"/>
    <cellStyle name="Feeder Field 12 3 2 2 9 2" xfId="46330"/>
    <cellStyle name="Feeder Field 12 3 2 3" xfId="18004"/>
    <cellStyle name="Feeder Field 12 3 2 3 10" xfId="18005"/>
    <cellStyle name="Feeder Field 12 3 2 3 10 2" xfId="46332"/>
    <cellStyle name="Feeder Field 12 3 2 3 11" xfId="18006"/>
    <cellStyle name="Feeder Field 12 3 2 3 11 2" xfId="46333"/>
    <cellStyle name="Feeder Field 12 3 2 3 12" xfId="46331"/>
    <cellStyle name="Feeder Field 12 3 2 3 2" xfId="18007"/>
    <cellStyle name="Feeder Field 12 3 2 3 2 2" xfId="46334"/>
    <cellStyle name="Feeder Field 12 3 2 3 3" xfId="18008"/>
    <cellStyle name="Feeder Field 12 3 2 3 3 2" xfId="46335"/>
    <cellStyle name="Feeder Field 12 3 2 3 4" xfId="18009"/>
    <cellStyle name="Feeder Field 12 3 2 3 4 2" xfId="46336"/>
    <cellStyle name="Feeder Field 12 3 2 3 5" xfId="18010"/>
    <cellStyle name="Feeder Field 12 3 2 3 5 2" xfId="46337"/>
    <cellStyle name="Feeder Field 12 3 2 3 6" xfId="18011"/>
    <cellStyle name="Feeder Field 12 3 2 3 6 2" xfId="46338"/>
    <cellStyle name="Feeder Field 12 3 2 3 7" xfId="18012"/>
    <cellStyle name="Feeder Field 12 3 2 3 7 2" xfId="46339"/>
    <cellStyle name="Feeder Field 12 3 2 3 8" xfId="18013"/>
    <cellStyle name="Feeder Field 12 3 2 3 8 2" xfId="46340"/>
    <cellStyle name="Feeder Field 12 3 2 3 9" xfId="18014"/>
    <cellStyle name="Feeder Field 12 3 2 3 9 2" xfId="46341"/>
    <cellStyle name="Feeder Field 12 3 2 4" xfId="18015"/>
    <cellStyle name="Feeder Field 12 3 2 4 2" xfId="46342"/>
    <cellStyle name="Feeder Field 12 3 2 5" xfId="18016"/>
    <cellStyle name="Feeder Field 12 3 2 5 2" xfId="46343"/>
    <cellStyle name="Feeder Field 12 3 2 6" xfId="18017"/>
    <cellStyle name="Feeder Field 12 3 2 6 2" xfId="46344"/>
    <cellStyle name="Feeder Field 12 3 2 7" xfId="18018"/>
    <cellStyle name="Feeder Field 12 3 2 7 2" xfId="46345"/>
    <cellStyle name="Feeder Field 12 3 2 8" xfId="18019"/>
    <cellStyle name="Feeder Field 12 3 2 8 2" xfId="46346"/>
    <cellStyle name="Feeder Field 12 3 2 9" xfId="18020"/>
    <cellStyle name="Feeder Field 12 3 2 9 2" xfId="46347"/>
    <cellStyle name="Feeder Field 12 3 3" xfId="18021"/>
    <cellStyle name="Feeder Field 12 3 3 10" xfId="18022"/>
    <cellStyle name="Feeder Field 12 3 3 10 2" xfId="46349"/>
    <cellStyle name="Feeder Field 12 3 3 11" xfId="18023"/>
    <cellStyle name="Feeder Field 12 3 3 11 2" xfId="46350"/>
    <cellStyle name="Feeder Field 12 3 3 12" xfId="18024"/>
    <cellStyle name="Feeder Field 12 3 3 12 2" xfId="46351"/>
    <cellStyle name="Feeder Field 12 3 3 13" xfId="46348"/>
    <cellStyle name="Feeder Field 12 3 3 2" xfId="18025"/>
    <cellStyle name="Feeder Field 12 3 3 2 10" xfId="18026"/>
    <cellStyle name="Feeder Field 12 3 3 2 10 2" xfId="46353"/>
    <cellStyle name="Feeder Field 12 3 3 2 11" xfId="18027"/>
    <cellStyle name="Feeder Field 12 3 3 2 11 2" xfId="46354"/>
    <cellStyle name="Feeder Field 12 3 3 2 12" xfId="46352"/>
    <cellStyle name="Feeder Field 12 3 3 2 2" xfId="18028"/>
    <cellStyle name="Feeder Field 12 3 3 2 2 2" xfId="46355"/>
    <cellStyle name="Feeder Field 12 3 3 2 3" xfId="18029"/>
    <cellStyle name="Feeder Field 12 3 3 2 3 2" xfId="46356"/>
    <cellStyle name="Feeder Field 12 3 3 2 4" xfId="18030"/>
    <cellStyle name="Feeder Field 12 3 3 2 4 2" xfId="46357"/>
    <cellStyle name="Feeder Field 12 3 3 2 5" xfId="18031"/>
    <cellStyle name="Feeder Field 12 3 3 2 5 2" xfId="46358"/>
    <cellStyle name="Feeder Field 12 3 3 2 6" xfId="18032"/>
    <cellStyle name="Feeder Field 12 3 3 2 6 2" xfId="46359"/>
    <cellStyle name="Feeder Field 12 3 3 2 7" xfId="18033"/>
    <cellStyle name="Feeder Field 12 3 3 2 7 2" xfId="46360"/>
    <cellStyle name="Feeder Field 12 3 3 2 8" xfId="18034"/>
    <cellStyle name="Feeder Field 12 3 3 2 8 2" xfId="46361"/>
    <cellStyle name="Feeder Field 12 3 3 2 9" xfId="18035"/>
    <cellStyle name="Feeder Field 12 3 3 2 9 2" xfId="46362"/>
    <cellStyle name="Feeder Field 12 3 3 3" xfId="18036"/>
    <cellStyle name="Feeder Field 12 3 3 3 10" xfId="18037"/>
    <cellStyle name="Feeder Field 12 3 3 3 10 2" xfId="46364"/>
    <cellStyle name="Feeder Field 12 3 3 3 11" xfId="18038"/>
    <cellStyle name="Feeder Field 12 3 3 3 11 2" xfId="46365"/>
    <cellStyle name="Feeder Field 12 3 3 3 12" xfId="46363"/>
    <cellStyle name="Feeder Field 12 3 3 3 2" xfId="18039"/>
    <cellStyle name="Feeder Field 12 3 3 3 2 2" xfId="46366"/>
    <cellStyle name="Feeder Field 12 3 3 3 3" xfId="18040"/>
    <cellStyle name="Feeder Field 12 3 3 3 3 2" xfId="46367"/>
    <cellStyle name="Feeder Field 12 3 3 3 4" xfId="18041"/>
    <cellStyle name="Feeder Field 12 3 3 3 4 2" xfId="46368"/>
    <cellStyle name="Feeder Field 12 3 3 3 5" xfId="18042"/>
    <cellStyle name="Feeder Field 12 3 3 3 5 2" xfId="46369"/>
    <cellStyle name="Feeder Field 12 3 3 3 6" xfId="18043"/>
    <cellStyle name="Feeder Field 12 3 3 3 6 2" xfId="46370"/>
    <cellStyle name="Feeder Field 12 3 3 3 7" xfId="18044"/>
    <cellStyle name="Feeder Field 12 3 3 3 7 2" xfId="46371"/>
    <cellStyle name="Feeder Field 12 3 3 3 8" xfId="18045"/>
    <cellStyle name="Feeder Field 12 3 3 3 8 2" xfId="46372"/>
    <cellStyle name="Feeder Field 12 3 3 3 9" xfId="18046"/>
    <cellStyle name="Feeder Field 12 3 3 3 9 2" xfId="46373"/>
    <cellStyle name="Feeder Field 12 3 3 4" xfId="18047"/>
    <cellStyle name="Feeder Field 12 3 3 4 2" xfId="46374"/>
    <cellStyle name="Feeder Field 12 3 3 5" xfId="18048"/>
    <cellStyle name="Feeder Field 12 3 3 5 2" xfId="46375"/>
    <cellStyle name="Feeder Field 12 3 3 6" xfId="18049"/>
    <cellStyle name="Feeder Field 12 3 3 6 2" xfId="46376"/>
    <cellStyle name="Feeder Field 12 3 3 7" xfId="18050"/>
    <cellStyle name="Feeder Field 12 3 3 7 2" xfId="46377"/>
    <cellStyle name="Feeder Field 12 3 3 8" xfId="18051"/>
    <cellStyle name="Feeder Field 12 3 3 8 2" xfId="46378"/>
    <cellStyle name="Feeder Field 12 3 3 9" xfId="18052"/>
    <cellStyle name="Feeder Field 12 3 3 9 2" xfId="46379"/>
    <cellStyle name="Feeder Field 12 3 4" xfId="18053"/>
    <cellStyle name="Feeder Field 12 3 4 10" xfId="18054"/>
    <cellStyle name="Feeder Field 12 3 4 10 2" xfId="46381"/>
    <cellStyle name="Feeder Field 12 3 4 11" xfId="18055"/>
    <cellStyle name="Feeder Field 12 3 4 11 2" xfId="46382"/>
    <cellStyle name="Feeder Field 12 3 4 12" xfId="46380"/>
    <cellStyle name="Feeder Field 12 3 4 2" xfId="18056"/>
    <cellStyle name="Feeder Field 12 3 4 2 2" xfId="46383"/>
    <cellStyle name="Feeder Field 12 3 4 3" xfId="18057"/>
    <cellStyle name="Feeder Field 12 3 4 3 2" xfId="46384"/>
    <cellStyle name="Feeder Field 12 3 4 4" xfId="18058"/>
    <cellStyle name="Feeder Field 12 3 4 4 2" xfId="46385"/>
    <cellStyle name="Feeder Field 12 3 4 5" xfId="18059"/>
    <cellStyle name="Feeder Field 12 3 4 5 2" xfId="46386"/>
    <cellStyle name="Feeder Field 12 3 4 6" xfId="18060"/>
    <cellStyle name="Feeder Field 12 3 4 6 2" xfId="46387"/>
    <cellStyle name="Feeder Field 12 3 4 7" xfId="18061"/>
    <cellStyle name="Feeder Field 12 3 4 7 2" xfId="46388"/>
    <cellStyle name="Feeder Field 12 3 4 8" xfId="18062"/>
    <cellStyle name="Feeder Field 12 3 4 8 2" xfId="46389"/>
    <cellStyle name="Feeder Field 12 3 4 9" xfId="18063"/>
    <cellStyle name="Feeder Field 12 3 4 9 2" xfId="46390"/>
    <cellStyle name="Feeder Field 12 3 5" xfId="18064"/>
    <cellStyle name="Feeder Field 12 3 5 10" xfId="18065"/>
    <cellStyle name="Feeder Field 12 3 5 10 2" xfId="46392"/>
    <cellStyle name="Feeder Field 12 3 5 11" xfId="18066"/>
    <cellStyle name="Feeder Field 12 3 5 11 2" xfId="46393"/>
    <cellStyle name="Feeder Field 12 3 5 12" xfId="46391"/>
    <cellStyle name="Feeder Field 12 3 5 2" xfId="18067"/>
    <cellStyle name="Feeder Field 12 3 5 2 2" xfId="46394"/>
    <cellStyle name="Feeder Field 12 3 5 3" xfId="18068"/>
    <cellStyle name="Feeder Field 12 3 5 3 2" xfId="46395"/>
    <cellStyle name="Feeder Field 12 3 5 4" xfId="18069"/>
    <cellStyle name="Feeder Field 12 3 5 4 2" xfId="46396"/>
    <cellStyle name="Feeder Field 12 3 5 5" xfId="18070"/>
    <cellStyle name="Feeder Field 12 3 5 5 2" xfId="46397"/>
    <cellStyle name="Feeder Field 12 3 5 6" xfId="18071"/>
    <cellStyle name="Feeder Field 12 3 5 6 2" xfId="46398"/>
    <cellStyle name="Feeder Field 12 3 5 7" xfId="18072"/>
    <cellStyle name="Feeder Field 12 3 5 7 2" xfId="46399"/>
    <cellStyle name="Feeder Field 12 3 5 8" xfId="18073"/>
    <cellStyle name="Feeder Field 12 3 5 8 2" xfId="46400"/>
    <cellStyle name="Feeder Field 12 3 5 9" xfId="18074"/>
    <cellStyle name="Feeder Field 12 3 5 9 2" xfId="46401"/>
    <cellStyle name="Feeder Field 12 3 6" xfId="18075"/>
    <cellStyle name="Feeder Field 12 3 6 2" xfId="46402"/>
    <cellStyle name="Feeder Field 12 3 7" xfId="18076"/>
    <cellStyle name="Feeder Field 12 3 7 2" xfId="46403"/>
    <cellStyle name="Feeder Field 12 3 8" xfId="18077"/>
    <cellStyle name="Feeder Field 12 3 8 2" xfId="46404"/>
    <cellStyle name="Feeder Field 12 3 9" xfId="18078"/>
    <cellStyle name="Feeder Field 12 3 9 2" xfId="46405"/>
    <cellStyle name="Feeder Field 12 4" xfId="18079"/>
    <cellStyle name="Feeder Field 12 4 10" xfId="18080"/>
    <cellStyle name="Feeder Field 12 4 10 2" xfId="46407"/>
    <cellStyle name="Feeder Field 12 4 11" xfId="18081"/>
    <cellStyle name="Feeder Field 12 4 11 2" xfId="46408"/>
    <cellStyle name="Feeder Field 12 4 12" xfId="18082"/>
    <cellStyle name="Feeder Field 12 4 12 2" xfId="46409"/>
    <cellStyle name="Feeder Field 12 4 13" xfId="18083"/>
    <cellStyle name="Feeder Field 12 4 13 2" xfId="46410"/>
    <cellStyle name="Feeder Field 12 4 14" xfId="18084"/>
    <cellStyle name="Feeder Field 12 4 14 2" xfId="46411"/>
    <cellStyle name="Feeder Field 12 4 15" xfId="46406"/>
    <cellStyle name="Feeder Field 12 4 2" xfId="18085"/>
    <cellStyle name="Feeder Field 12 4 2 10" xfId="18086"/>
    <cellStyle name="Feeder Field 12 4 2 10 2" xfId="46413"/>
    <cellStyle name="Feeder Field 12 4 2 11" xfId="18087"/>
    <cellStyle name="Feeder Field 12 4 2 11 2" xfId="46414"/>
    <cellStyle name="Feeder Field 12 4 2 12" xfId="18088"/>
    <cellStyle name="Feeder Field 12 4 2 12 2" xfId="46415"/>
    <cellStyle name="Feeder Field 12 4 2 13" xfId="46412"/>
    <cellStyle name="Feeder Field 12 4 2 2" xfId="18089"/>
    <cellStyle name="Feeder Field 12 4 2 2 10" xfId="18090"/>
    <cellStyle name="Feeder Field 12 4 2 2 10 2" xfId="46417"/>
    <cellStyle name="Feeder Field 12 4 2 2 11" xfId="18091"/>
    <cellStyle name="Feeder Field 12 4 2 2 11 2" xfId="46418"/>
    <cellStyle name="Feeder Field 12 4 2 2 12" xfId="46416"/>
    <cellStyle name="Feeder Field 12 4 2 2 2" xfId="18092"/>
    <cellStyle name="Feeder Field 12 4 2 2 2 2" xfId="46419"/>
    <cellStyle name="Feeder Field 12 4 2 2 3" xfId="18093"/>
    <cellStyle name="Feeder Field 12 4 2 2 3 2" xfId="46420"/>
    <cellStyle name="Feeder Field 12 4 2 2 4" xfId="18094"/>
    <cellStyle name="Feeder Field 12 4 2 2 4 2" xfId="46421"/>
    <cellStyle name="Feeder Field 12 4 2 2 5" xfId="18095"/>
    <cellStyle name="Feeder Field 12 4 2 2 5 2" xfId="46422"/>
    <cellStyle name="Feeder Field 12 4 2 2 6" xfId="18096"/>
    <cellStyle name="Feeder Field 12 4 2 2 6 2" xfId="46423"/>
    <cellStyle name="Feeder Field 12 4 2 2 7" xfId="18097"/>
    <cellStyle name="Feeder Field 12 4 2 2 7 2" xfId="46424"/>
    <cellStyle name="Feeder Field 12 4 2 2 8" xfId="18098"/>
    <cellStyle name="Feeder Field 12 4 2 2 8 2" xfId="46425"/>
    <cellStyle name="Feeder Field 12 4 2 2 9" xfId="18099"/>
    <cellStyle name="Feeder Field 12 4 2 2 9 2" xfId="46426"/>
    <cellStyle name="Feeder Field 12 4 2 3" xfId="18100"/>
    <cellStyle name="Feeder Field 12 4 2 3 10" xfId="18101"/>
    <cellStyle name="Feeder Field 12 4 2 3 10 2" xfId="46428"/>
    <cellStyle name="Feeder Field 12 4 2 3 11" xfId="18102"/>
    <cellStyle name="Feeder Field 12 4 2 3 11 2" xfId="46429"/>
    <cellStyle name="Feeder Field 12 4 2 3 12" xfId="46427"/>
    <cellStyle name="Feeder Field 12 4 2 3 2" xfId="18103"/>
    <cellStyle name="Feeder Field 12 4 2 3 2 2" xfId="46430"/>
    <cellStyle name="Feeder Field 12 4 2 3 3" xfId="18104"/>
    <cellStyle name="Feeder Field 12 4 2 3 3 2" xfId="46431"/>
    <cellStyle name="Feeder Field 12 4 2 3 4" xfId="18105"/>
    <cellStyle name="Feeder Field 12 4 2 3 4 2" xfId="46432"/>
    <cellStyle name="Feeder Field 12 4 2 3 5" xfId="18106"/>
    <cellStyle name="Feeder Field 12 4 2 3 5 2" xfId="46433"/>
    <cellStyle name="Feeder Field 12 4 2 3 6" xfId="18107"/>
    <cellStyle name="Feeder Field 12 4 2 3 6 2" xfId="46434"/>
    <cellStyle name="Feeder Field 12 4 2 3 7" xfId="18108"/>
    <cellStyle name="Feeder Field 12 4 2 3 7 2" xfId="46435"/>
    <cellStyle name="Feeder Field 12 4 2 3 8" xfId="18109"/>
    <cellStyle name="Feeder Field 12 4 2 3 8 2" xfId="46436"/>
    <cellStyle name="Feeder Field 12 4 2 3 9" xfId="18110"/>
    <cellStyle name="Feeder Field 12 4 2 3 9 2" xfId="46437"/>
    <cellStyle name="Feeder Field 12 4 2 4" xfId="18111"/>
    <cellStyle name="Feeder Field 12 4 2 4 2" xfId="46438"/>
    <cellStyle name="Feeder Field 12 4 2 5" xfId="18112"/>
    <cellStyle name="Feeder Field 12 4 2 5 2" xfId="46439"/>
    <cellStyle name="Feeder Field 12 4 2 6" xfId="18113"/>
    <cellStyle name="Feeder Field 12 4 2 6 2" xfId="46440"/>
    <cellStyle name="Feeder Field 12 4 2 7" xfId="18114"/>
    <cellStyle name="Feeder Field 12 4 2 7 2" xfId="46441"/>
    <cellStyle name="Feeder Field 12 4 2 8" xfId="18115"/>
    <cellStyle name="Feeder Field 12 4 2 8 2" xfId="46442"/>
    <cellStyle name="Feeder Field 12 4 2 9" xfId="18116"/>
    <cellStyle name="Feeder Field 12 4 2 9 2" xfId="46443"/>
    <cellStyle name="Feeder Field 12 4 3" xfId="18117"/>
    <cellStyle name="Feeder Field 12 4 3 10" xfId="18118"/>
    <cellStyle name="Feeder Field 12 4 3 10 2" xfId="46445"/>
    <cellStyle name="Feeder Field 12 4 3 11" xfId="18119"/>
    <cellStyle name="Feeder Field 12 4 3 11 2" xfId="46446"/>
    <cellStyle name="Feeder Field 12 4 3 12" xfId="18120"/>
    <cellStyle name="Feeder Field 12 4 3 12 2" xfId="46447"/>
    <cellStyle name="Feeder Field 12 4 3 13" xfId="46444"/>
    <cellStyle name="Feeder Field 12 4 3 2" xfId="18121"/>
    <cellStyle name="Feeder Field 12 4 3 2 10" xfId="18122"/>
    <cellStyle name="Feeder Field 12 4 3 2 10 2" xfId="46449"/>
    <cellStyle name="Feeder Field 12 4 3 2 11" xfId="18123"/>
    <cellStyle name="Feeder Field 12 4 3 2 11 2" xfId="46450"/>
    <cellStyle name="Feeder Field 12 4 3 2 12" xfId="46448"/>
    <cellStyle name="Feeder Field 12 4 3 2 2" xfId="18124"/>
    <cellStyle name="Feeder Field 12 4 3 2 2 2" xfId="46451"/>
    <cellStyle name="Feeder Field 12 4 3 2 3" xfId="18125"/>
    <cellStyle name="Feeder Field 12 4 3 2 3 2" xfId="46452"/>
    <cellStyle name="Feeder Field 12 4 3 2 4" xfId="18126"/>
    <cellStyle name="Feeder Field 12 4 3 2 4 2" xfId="46453"/>
    <cellStyle name="Feeder Field 12 4 3 2 5" xfId="18127"/>
    <cellStyle name="Feeder Field 12 4 3 2 5 2" xfId="46454"/>
    <cellStyle name="Feeder Field 12 4 3 2 6" xfId="18128"/>
    <cellStyle name="Feeder Field 12 4 3 2 6 2" xfId="46455"/>
    <cellStyle name="Feeder Field 12 4 3 2 7" xfId="18129"/>
    <cellStyle name="Feeder Field 12 4 3 2 7 2" xfId="46456"/>
    <cellStyle name="Feeder Field 12 4 3 2 8" xfId="18130"/>
    <cellStyle name="Feeder Field 12 4 3 2 8 2" xfId="46457"/>
    <cellStyle name="Feeder Field 12 4 3 2 9" xfId="18131"/>
    <cellStyle name="Feeder Field 12 4 3 2 9 2" xfId="46458"/>
    <cellStyle name="Feeder Field 12 4 3 3" xfId="18132"/>
    <cellStyle name="Feeder Field 12 4 3 3 10" xfId="18133"/>
    <cellStyle name="Feeder Field 12 4 3 3 10 2" xfId="46460"/>
    <cellStyle name="Feeder Field 12 4 3 3 11" xfId="18134"/>
    <cellStyle name="Feeder Field 12 4 3 3 11 2" xfId="46461"/>
    <cellStyle name="Feeder Field 12 4 3 3 12" xfId="46459"/>
    <cellStyle name="Feeder Field 12 4 3 3 2" xfId="18135"/>
    <cellStyle name="Feeder Field 12 4 3 3 2 2" xfId="46462"/>
    <cellStyle name="Feeder Field 12 4 3 3 3" xfId="18136"/>
    <cellStyle name="Feeder Field 12 4 3 3 3 2" xfId="46463"/>
    <cellStyle name="Feeder Field 12 4 3 3 4" xfId="18137"/>
    <cellStyle name="Feeder Field 12 4 3 3 4 2" xfId="46464"/>
    <cellStyle name="Feeder Field 12 4 3 3 5" xfId="18138"/>
    <cellStyle name="Feeder Field 12 4 3 3 5 2" xfId="46465"/>
    <cellStyle name="Feeder Field 12 4 3 3 6" xfId="18139"/>
    <cellStyle name="Feeder Field 12 4 3 3 6 2" xfId="46466"/>
    <cellStyle name="Feeder Field 12 4 3 3 7" xfId="18140"/>
    <cellStyle name="Feeder Field 12 4 3 3 7 2" xfId="46467"/>
    <cellStyle name="Feeder Field 12 4 3 3 8" xfId="18141"/>
    <cellStyle name="Feeder Field 12 4 3 3 8 2" xfId="46468"/>
    <cellStyle name="Feeder Field 12 4 3 3 9" xfId="18142"/>
    <cellStyle name="Feeder Field 12 4 3 3 9 2" xfId="46469"/>
    <cellStyle name="Feeder Field 12 4 3 4" xfId="18143"/>
    <cellStyle name="Feeder Field 12 4 3 4 2" xfId="46470"/>
    <cellStyle name="Feeder Field 12 4 3 5" xfId="18144"/>
    <cellStyle name="Feeder Field 12 4 3 5 2" xfId="46471"/>
    <cellStyle name="Feeder Field 12 4 3 6" xfId="18145"/>
    <cellStyle name="Feeder Field 12 4 3 6 2" xfId="46472"/>
    <cellStyle name="Feeder Field 12 4 3 7" xfId="18146"/>
    <cellStyle name="Feeder Field 12 4 3 7 2" xfId="46473"/>
    <cellStyle name="Feeder Field 12 4 3 8" xfId="18147"/>
    <cellStyle name="Feeder Field 12 4 3 8 2" xfId="46474"/>
    <cellStyle name="Feeder Field 12 4 3 9" xfId="18148"/>
    <cellStyle name="Feeder Field 12 4 3 9 2" xfId="46475"/>
    <cellStyle name="Feeder Field 12 4 4" xfId="18149"/>
    <cellStyle name="Feeder Field 12 4 4 10" xfId="18150"/>
    <cellStyle name="Feeder Field 12 4 4 10 2" xfId="46477"/>
    <cellStyle name="Feeder Field 12 4 4 11" xfId="18151"/>
    <cellStyle name="Feeder Field 12 4 4 11 2" xfId="46478"/>
    <cellStyle name="Feeder Field 12 4 4 12" xfId="46476"/>
    <cellStyle name="Feeder Field 12 4 4 2" xfId="18152"/>
    <cellStyle name="Feeder Field 12 4 4 2 2" xfId="46479"/>
    <cellStyle name="Feeder Field 12 4 4 3" xfId="18153"/>
    <cellStyle name="Feeder Field 12 4 4 3 2" xfId="46480"/>
    <cellStyle name="Feeder Field 12 4 4 4" xfId="18154"/>
    <cellStyle name="Feeder Field 12 4 4 4 2" xfId="46481"/>
    <cellStyle name="Feeder Field 12 4 4 5" xfId="18155"/>
    <cellStyle name="Feeder Field 12 4 4 5 2" xfId="46482"/>
    <cellStyle name="Feeder Field 12 4 4 6" xfId="18156"/>
    <cellStyle name="Feeder Field 12 4 4 6 2" xfId="46483"/>
    <cellStyle name="Feeder Field 12 4 4 7" xfId="18157"/>
    <cellStyle name="Feeder Field 12 4 4 7 2" xfId="46484"/>
    <cellStyle name="Feeder Field 12 4 4 8" xfId="18158"/>
    <cellStyle name="Feeder Field 12 4 4 8 2" xfId="46485"/>
    <cellStyle name="Feeder Field 12 4 4 9" xfId="18159"/>
    <cellStyle name="Feeder Field 12 4 4 9 2" xfId="46486"/>
    <cellStyle name="Feeder Field 12 4 5" xfId="18160"/>
    <cellStyle name="Feeder Field 12 4 5 10" xfId="18161"/>
    <cellStyle name="Feeder Field 12 4 5 10 2" xfId="46488"/>
    <cellStyle name="Feeder Field 12 4 5 11" xfId="18162"/>
    <cellStyle name="Feeder Field 12 4 5 11 2" xfId="46489"/>
    <cellStyle name="Feeder Field 12 4 5 12" xfId="46487"/>
    <cellStyle name="Feeder Field 12 4 5 2" xfId="18163"/>
    <cellStyle name="Feeder Field 12 4 5 2 2" xfId="46490"/>
    <cellStyle name="Feeder Field 12 4 5 3" xfId="18164"/>
    <cellStyle name="Feeder Field 12 4 5 3 2" xfId="46491"/>
    <cellStyle name="Feeder Field 12 4 5 4" xfId="18165"/>
    <cellStyle name="Feeder Field 12 4 5 4 2" xfId="46492"/>
    <cellStyle name="Feeder Field 12 4 5 5" xfId="18166"/>
    <cellStyle name="Feeder Field 12 4 5 5 2" xfId="46493"/>
    <cellStyle name="Feeder Field 12 4 5 6" xfId="18167"/>
    <cellStyle name="Feeder Field 12 4 5 6 2" xfId="46494"/>
    <cellStyle name="Feeder Field 12 4 5 7" xfId="18168"/>
    <cellStyle name="Feeder Field 12 4 5 7 2" xfId="46495"/>
    <cellStyle name="Feeder Field 12 4 5 8" xfId="18169"/>
    <cellStyle name="Feeder Field 12 4 5 8 2" xfId="46496"/>
    <cellStyle name="Feeder Field 12 4 5 9" xfId="18170"/>
    <cellStyle name="Feeder Field 12 4 5 9 2" xfId="46497"/>
    <cellStyle name="Feeder Field 12 4 6" xfId="18171"/>
    <cellStyle name="Feeder Field 12 4 6 2" xfId="46498"/>
    <cellStyle name="Feeder Field 12 4 7" xfId="18172"/>
    <cellStyle name="Feeder Field 12 4 7 2" xfId="46499"/>
    <cellStyle name="Feeder Field 12 4 8" xfId="18173"/>
    <cellStyle name="Feeder Field 12 4 8 2" xfId="46500"/>
    <cellStyle name="Feeder Field 12 4 9" xfId="18174"/>
    <cellStyle name="Feeder Field 12 4 9 2" xfId="46501"/>
    <cellStyle name="Feeder Field 12 5" xfId="18175"/>
    <cellStyle name="Feeder Field 12 5 10" xfId="18176"/>
    <cellStyle name="Feeder Field 12 5 10 2" xfId="46503"/>
    <cellStyle name="Feeder Field 12 5 11" xfId="18177"/>
    <cellStyle name="Feeder Field 12 5 11 2" xfId="46504"/>
    <cellStyle name="Feeder Field 12 5 12" xfId="18178"/>
    <cellStyle name="Feeder Field 12 5 12 2" xfId="46505"/>
    <cellStyle name="Feeder Field 12 5 13" xfId="18179"/>
    <cellStyle name="Feeder Field 12 5 13 2" xfId="46506"/>
    <cellStyle name="Feeder Field 12 5 14" xfId="18180"/>
    <cellStyle name="Feeder Field 12 5 14 2" xfId="46507"/>
    <cellStyle name="Feeder Field 12 5 15" xfId="46502"/>
    <cellStyle name="Feeder Field 12 5 2" xfId="18181"/>
    <cellStyle name="Feeder Field 12 5 2 10" xfId="18182"/>
    <cellStyle name="Feeder Field 12 5 2 10 2" xfId="46509"/>
    <cellStyle name="Feeder Field 12 5 2 11" xfId="18183"/>
    <cellStyle name="Feeder Field 12 5 2 11 2" xfId="46510"/>
    <cellStyle name="Feeder Field 12 5 2 12" xfId="18184"/>
    <cellStyle name="Feeder Field 12 5 2 12 2" xfId="46511"/>
    <cellStyle name="Feeder Field 12 5 2 13" xfId="46508"/>
    <cellStyle name="Feeder Field 12 5 2 2" xfId="18185"/>
    <cellStyle name="Feeder Field 12 5 2 2 10" xfId="18186"/>
    <cellStyle name="Feeder Field 12 5 2 2 10 2" xfId="46513"/>
    <cellStyle name="Feeder Field 12 5 2 2 11" xfId="18187"/>
    <cellStyle name="Feeder Field 12 5 2 2 11 2" xfId="46514"/>
    <cellStyle name="Feeder Field 12 5 2 2 12" xfId="46512"/>
    <cellStyle name="Feeder Field 12 5 2 2 2" xfId="18188"/>
    <cellStyle name="Feeder Field 12 5 2 2 2 2" xfId="46515"/>
    <cellStyle name="Feeder Field 12 5 2 2 3" xfId="18189"/>
    <cellStyle name="Feeder Field 12 5 2 2 3 2" xfId="46516"/>
    <cellStyle name="Feeder Field 12 5 2 2 4" xfId="18190"/>
    <cellStyle name="Feeder Field 12 5 2 2 4 2" xfId="46517"/>
    <cellStyle name="Feeder Field 12 5 2 2 5" xfId="18191"/>
    <cellStyle name="Feeder Field 12 5 2 2 5 2" xfId="46518"/>
    <cellStyle name="Feeder Field 12 5 2 2 6" xfId="18192"/>
    <cellStyle name="Feeder Field 12 5 2 2 6 2" xfId="46519"/>
    <cellStyle name="Feeder Field 12 5 2 2 7" xfId="18193"/>
    <cellStyle name="Feeder Field 12 5 2 2 7 2" xfId="46520"/>
    <cellStyle name="Feeder Field 12 5 2 2 8" xfId="18194"/>
    <cellStyle name="Feeder Field 12 5 2 2 8 2" xfId="46521"/>
    <cellStyle name="Feeder Field 12 5 2 2 9" xfId="18195"/>
    <cellStyle name="Feeder Field 12 5 2 2 9 2" xfId="46522"/>
    <cellStyle name="Feeder Field 12 5 2 3" xfId="18196"/>
    <cellStyle name="Feeder Field 12 5 2 3 10" xfId="18197"/>
    <cellStyle name="Feeder Field 12 5 2 3 10 2" xfId="46524"/>
    <cellStyle name="Feeder Field 12 5 2 3 11" xfId="18198"/>
    <cellStyle name="Feeder Field 12 5 2 3 11 2" xfId="46525"/>
    <cellStyle name="Feeder Field 12 5 2 3 12" xfId="46523"/>
    <cellStyle name="Feeder Field 12 5 2 3 2" xfId="18199"/>
    <cellStyle name="Feeder Field 12 5 2 3 2 2" xfId="46526"/>
    <cellStyle name="Feeder Field 12 5 2 3 3" xfId="18200"/>
    <cellStyle name="Feeder Field 12 5 2 3 3 2" xfId="46527"/>
    <cellStyle name="Feeder Field 12 5 2 3 4" xfId="18201"/>
    <cellStyle name="Feeder Field 12 5 2 3 4 2" xfId="46528"/>
    <cellStyle name="Feeder Field 12 5 2 3 5" xfId="18202"/>
    <cellStyle name="Feeder Field 12 5 2 3 5 2" xfId="46529"/>
    <cellStyle name="Feeder Field 12 5 2 3 6" xfId="18203"/>
    <cellStyle name="Feeder Field 12 5 2 3 6 2" xfId="46530"/>
    <cellStyle name="Feeder Field 12 5 2 3 7" xfId="18204"/>
    <cellStyle name="Feeder Field 12 5 2 3 7 2" xfId="46531"/>
    <cellStyle name="Feeder Field 12 5 2 3 8" xfId="18205"/>
    <cellStyle name="Feeder Field 12 5 2 3 8 2" xfId="46532"/>
    <cellStyle name="Feeder Field 12 5 2 3 9" xfId="18206"/>
    <cellStyle name="Feeder Field 12 5 2 3 9 2" xfId="46533"/>
    <cellStyle name="Feeder Field 12 5 2 4" xfId="18207"/>
    <cellStyle name="Feeder Field 12 5 2 4 2" xfId="46534"/>
    <cellStyle name="Feeder Field 12 5 2 5" xfId="18208"/>
    <cellStyle name="Feeder Field 12 5 2 5 2" xfId="46535"/>
    <cellStyle name="Feeder Field 12 5 2 6" xfId="18209"/>
    <cellStyle name="Feeder Field 12 5 2 6 2" xfId="46536"/>
    <cellStyle name="Feeder Field 12 5 2 7" xfId="18210"/>
    <cellStyle name="Feeder Field 12 5 2 7 2" xfId="46537"/>
    <cellStyle name="Feeder Field 12 5 2 8" xfId="18211"/>
    <cellStyle name="Feeder Field 12 5 2 8 2" xfId="46538"/>
    <cellStyle name="Feeder Field 12 5 2 9" xfId="18212"/>
    <cellStyle name="Feeder Field 12 5 2 9 2" xfId="46539"/>
    <cellStyle name="Feeder Field 12 5 3" xfId="18213"/>
    <cellStyle name="Feeder Field 12 5 3 10" xfId="18214"/>
    <cellStyle name="Feeder Field 12 5 3 10 2" xfId="46541"/>
    <cellStyle name="Feeder Field 12 5 3 11" xfId="18215"/>
    <cellStyle name="Feeder Field 12 5 3 11 2" xfId="46542"/>
    <cellStyle name="Feeder Field 12 5 3 12" xfId="18216"/>
    <cellStyle name="Feeder Field 12 5 3 12 2" xfId="46543"/>
    <cellStyle name="Feeder Field 12 5 3 13" xfId="46540"/>
    <cellStyle name="Feeder Field 12 5 3 2" xfId="18217"/>
    <cellStyle name="Feeder Field 12 5 3 2 10" xfId="18218"/>
    <cellStyle name="Feeder Field 12 5 3 2 10 2" xfId="46545"/>
    <cellStyle name="Feeder Field 12 5 3 2 11" xfId="18219"/>
    <cellStyle name="Feeder Field 12 5 3 2 11 2" xfId="46546"/>
    <cellStyle name="Feeder Field 12 5 3 2 12" xfId="46544"/>
    <cellStyle name="Feeder Field 12 5 3 2 2" xfId="18220"/>
    <cellStyle name="Feeder Field 12 5 3 2 2 2" xfId="46547"/>
    <cellStyle name="Feeder Field 12 5 3 2 3" xfId="18221"/>
    <cellStyle name="Feeder Field 12 5 3 2 3 2" xfId="46548"/>
    <cellStyle name="Feeder Field 12 5 3 2 4" xfId="18222"/>
    <cellStyle name="Feeder Field 12 5 3 2 4 2" xfId="46549"/>
    <cellStyle name="Feeder Field 12 5 3 2 5" xfId="18223"/>
    <cellStyle name="Feeder Field 12 5 3 2 5 2" xfId="46550"/>
    <cellStyle name="Feeder Field 12 5 3 2 6" xfId="18224"/>
    <cellStyle name="Feeder Field 12 5 3 2 6 2" xfId="46551"/>
    <cellStyle name="Feeder Field 12 5 3 2 7" xfId="18225"/>
    <cellStyle name="Feeder Field 12 5 3 2 7 2" xfId="46552"/>
    <cellStyle name="Feeder Field 12 5 3 2 8" xfId="18226"/>
    <cellStyle name="Feeder Field 12 5 3 2 8 2" xfId="46553"/>
    <cellStyle name="Feeder Field 12 5 3 2 9" xfId="18227"/>
    <cellStyle name="Feeder Field 12 5 3 2 9 2" xfId="46554"/>
    <cellStyle name="Feeder Field 12 5 3 3" xfId="18228"/>
    <cellStyle name="Feeder Field 12 5 3 3 10" xfId="18229"/>
    <cellStyle name="Feeder Field 12 5 3 3 10 2" xfId="46556"/>
    <cellStyle name="Feeder Field 12 5 3 3 11" xfId="18230"/>
    <cellStyle name="Feeder Field 12 5 3 3 11 2" xfId="46557"/>
    <cellStyle name="Feeder Field 12 5 3 3 12" xfId="46555"/>
    <cellStyle name="Feeder Field 12 5 3 3 2" xfId="18231"/>
    <cellStyle name="Feeder Field 12 5 3 3 2 2" xfId="46558"/>
    <cellStyle name="Feeder Field 12 5 3 3 3" xfId="18232"/>
    <cellStyle name="Feeder Field 12 5 3 3 3 2" xfId="46559"/>
    <cellStyle name="Feeder Field 12 5 3 3 4" xfId="18233"/>
    <cellStyle name="Feeder Field 12 5 3 3 4 2" xfId="46560"/>
    <cellStyle name="Feeder Field 12 5 3 3 5" xfId="18234"/>
    <cellStyle name="Feeder Field 12 5 3 3 5 2" xfId="46561"/>
    <cellStyle name="Feeder Field 12 5 3 3 6" xfId="18235"/>
    <cellStyle name="Feeder Field 12 5 3 3 6 2" xfId="46562"/>
    <cellStyle name="Feeder Field 12 5 3 3 7" xfId="18236"/>
    <cellStyle name="Feeder Field 12 5 3 3 7 2" xfId="46563"/>
    <cellStyle name="Feeder Field 12 5 3 3 8" xfId="18237"/>
    <cellStyle name="Feeder Field 12 5 3 3 8 2" xfId="46564"/>
    <cellStyle name="Feeder Field 12 5 3 3 9" xfId="18238"/>
    <cellStyle name="Feeder Field 12 5 3 3 9 2" xfId="46565"/>
    <cellStyle name="Feeder Field 12 5 3 4" xfId="18239"/>
    <cellStyle name="Feeder Field 12 5 3 4 2" xfId="46566"/>
    <cellStyle name="Feeder Field 12 5 3 5" xfId="18240"/>
    <cellStyle name="Feeder Field 12 5 3 5 2" xfId="46567"/>
    <cellStyle name="Feeder Field 12 5 3 6" xfId="18241"/>
    <cellStyle name="Feeder Field 12 5 3 6 2" xfId="46568"/>
    <cellStyle name="Feeder Field 12 5 3 7" xfId="18242"/>
    <cellStyle name="Feeder Field 12 5 3 7 2" xfId="46569"/>
    <cellStyle name="Feeder Field 12 5 3 8" xfId="18243"/>
    <cellStyle name="Feeder Field 12 5 3 8 2" xfId="46570"/>
    <cellStyle name="Feeder Field 12 5 3 9" xfId="18244"/>
    <cellStyle name="Feeder Field 12 5 3 9 2" xfId="46571"/>
    <cellStyle name="Feeder Field 12 5 4" xfId="18245"/>
    <cellStyle name="Feeder Field 12 5 4 10" xfId="18246"/>
    <cellStyle name="Feeder Field 12 5 4 10 2" xfId="46573"/>
    <cellStyle name="Feeder Field 12 5 4 11" xfId="18247"/>
    <cellStyle name="Feeder Field 12 5 4 11 2" xfId="46574"/>
    <cellStyle name="Feeder Field 12 5 4 12" xfId="46572"/>
    <cellStyle name="Feeder Field 12 5 4 2" xfId="18248"/>
    <cellStyle name="Feeder Field 12 5 4 2 2" xfId="46575"/>
    <cellStyle name="Feeder Field 12 5 4 3" xfId="18249"/>
    <cellStyle name="Feeder Field 12 5 4 3 2" xfId="46576"/>
    <cellStyle name="Feeder Field 12 5 4 4" xfId="18250"/>
    <cellStyle name="Feeder Field 12 5 4 4 2" xfId="46577"/>
    <cellStyle name="Feeder Field 12 5 4 5" xfId="18251"/>
    <cellStyle name="Feeder Field 12 5 4 5 2" xfId="46578"/>
    <cellStyle name="Feeder Field 12 5 4 6" xfId="18252"/>
    <cellStyle name="Feeder Field 12 5 4 6 2" xfId="46579"/>
    <cellStyle name="Feeder Field 12 5 4 7" xfId="18253"/>
    <cellStyle name="Feeder Field 12 5 4 7 2" xfId="46580"/>
    <cellStyle name="Feeder Field 12 5 4 8" xfId="18254"/>
    <cellStyle name="Feeder Field 12 5 4 8 2" xfId="46581"/>
    <cellStyle name="Feeder Field 12 5 4 9" xfId="18255"/>
    <cellStyle name="Feeder Field 12 5 4 9 2" xfId="46582"/>
    <cellStyle name="Feeder Field 12 5 5" xfId="18256"/>
    <cellStyle name="Feeder Field 12 5 5 10" xfId="18257"/>
    <cellStyle name="Feeder Field 12 5 5 10 2" xfId="46584"/>
    <cellStyle name="Feeder Field 12 5 5 11" xfId="18258"/>
    <cellStyle name="Feeder Field 12 5 5 11 2" xfId="46585"/>
    <cellStyle name="Feeder Field 12 5 5 12" xfId="46583"/>
    <cellStyle name="Feeder Field 12 5 5 2" xfId="18259"/>
    <cellStyle name="Feeder Field 12 5 5 2 2" xfId="46586"/>
    <cellStyle name="Feeder Field 12 5 5 3" xfId="18260"/>
    <cellStyle name="Feeder Field 12 5 5 3 2" xfId="46587"/>
    <cellStyle name="Feeder Field 12 5 5 4" xfId="18261"/>
    <cellStyle name="Feeder Field 12 5 5 4 2" xfId="46588"/>
    <cellStyle name="Feeder Field 12 5 5 5" xfId="18262"/>
    <cellStyle name="Feeder Field 12 5 5 5 2" xfId="46589"/>
    <cellStyle name="Feeder Field 12 5 5 6" xfId="18263"/>
    <cellStyle name="Feeder Field 12 5 5 6 2" xfId="46590"/>
    <cellStyle name="Feeder Field 12 5 5 7" xfId="18264"/>
    <cellStyle name="Feeder Field 12 5 5 7 2" xfId="46591"/>
    <cellStyle name="Feeder Field 12 5 5 8" xfId="18265"/>
    <cellStyle name="Feeder Field 12 5 5 8 2" xfId="46592"/>
    <cellStyle name="Feeder Field 12 5 5 9" xfId="18266"/>
    <cellStyle name="Feeder Field 12 5 5 9 2" xfId="46593"/>
    <cellStyle name="Feeder Field 12 5 6" xfId="18267"/>
    <cellStyle name="Feeder Field 12 5 6 2" xfId="46594"/>
    <cellStyle name="Feeder Field 12 5 7" xfId="18268"/>
    <cellStyle name="Feeder Field 12 5 7 2" xfId="46595"/>
    <cellStyle name="Feeder Field 12 5 8" xfId="18269"/>
    <cellStyle name="Feeder Field 12 5 8 2" xfId="46596"/>
    <cellStyle name="Feeder Field 12 5 9" xfId="18270"/>
    <cellStyle name="Feeder Field 12 5 9 2" xfId="46597"/>
    <cellStyle name="Feeder Field 12 6" xfId="18271"/>
    <cellStyle name="Feeder Field 12 6 10" xfId="18272"/>
    <cellStyle name="Feeder Field 12 6 10 2" xfId="46599"/>
    <cellStyle name="Feeder Field 12 6 11" xfId="18273"/>
    <cellStyle name="Feeder Field 12 6 11 2" xfId="46600"/>
    <cellStyle name="Feeder Field 12 6 12" xfId="18274"/>
    <cellStyle name="Feeder Field 12 6 12 2" xfId="46601"/>
    <cellStyle name="Feeder Field 12 6 13" xfId="46598"/>
    <cellStyle name="Feeder Field 12 6 2" xfId="18275"/>
    <cellStyle name="Feeder Field 12 6 2 10" xfId="18276"/>
    <cellStyle name="Feeder Field 12 6 2 10 2" xfId="46603"/>
    <cellStyle name="Feeder Field 12 6 2 11" xfId="18277"/>
    <cellStyle name="Feeder Field 12 6 2 11 2" xfId="46604"/>
    <cellStyle name="Feeder Field 12 6 2 12" xfId="46602"/>
    <cellStyle name="Feeder Field 12 6 2 2" xfId="18278"/>
    <cellStyle name="Feeder Field 12 6 2 2 2" xfId="46605"/>
    <cellStyle name="Feeder Field 12 6 2 3" xfId="18279"/>
    <cellStyle name="Feeder Field 12 6 2 3 2" xfId="46606"/>
    <cellStyle name="Feeder Field 12 6 2 4" xfId="18280"/>
    <cellStyle name="Feeder Field 12 6 2 4 2" xfId="46607"/>
    <cellStyle name="Feeder Field 12 6 2 5" xfId="18281"/>
    <cellStyle name="Feeder Field 12 6 2 5 2" xfId="46608"/>
    <cellStyle name="Feeder Field 12 6 2 6" xfId="18282"/>
    <cellStyle name="Feeder Field 12 6 2 6 2" xfId="46609"/>
    <cellStyle name="Feeder Field 12 6 2 7" xfId="18283"/>
    <cellStyle name="Feeder Field 12 6 2 7 2" xfId="46610"/>
    <cellStyle name="Feeder Field 12 6 2 8" xfId="18284"/>
    <cellStyle name="Feeder Field 12 6 2 8 2" xfId="46611"/>
    <cellStyle name="Feeder Field 12 6 2 9" xfId="18285"/>
    <cellStyle name="Feeder Field 12 6 2 9 2" xfId="46612"/>
    <cellStyle name="Feeder Field 12 6 3" xfId="18286"/>
    <cellStyle name="Feeder Field 12 6 3 10" xfId="18287"/>
    <cellStyle name="Feeder Field 12 6 3 10 2" xfId="46614"/>
    <cellStyle name="Feeder Field 12 6 3 11" xfId="18288"/>
    <cellStyle name="Feeder Field 12 6 3 11 2" xfId="46615"/>
    <cellStyle name="Feeder Field 12 6 3 12" xfId="46613"/>
    <cellStyle name="Feeder Field 12 6 3 2" xfId="18289"/>
    <cellStyle name="Feeder Field 12 6 3 2 2" xfId="46616"/>
    <cellStyle name="Feeder Field 12 6 3 3" xfId="18290"/>
    <cellStyle name="Feeder Field 12 6 3 3 2" xfId="46617"/>
    <cellStyle name="Feeder Field 12 6 3 4" xfId="18291"/>
    <cellStyle name="Feeder Field 12 6 3 4 2" xfId="46618"/>
    <cellStyle name="Feeder Field 12 6 3 5" xfId="18292"/>
    <cellStyle name="Feeder Field 12 6 3 5 2" xfId="46619"/>
    <cellStyle name="Feeder Field 12 6 3 6" xfId="18293"/>
    <cellStyle name="Feeder Field 12 6 3 6 2" xfId="46620"/>
    <cellStyle name="Feeder Field 12 6 3 7" xfId="18294"/>
    <cellStyle name="Feeder Field 12 6 3 7 2" xfId="46621"/>
    <cellStyle name="Feeder Field 12 6 3 8" xfId="18295"/>
    <cellStyle name="Feeder Field 12 6 3 8 2" xfId="46622"/>
    <cellStyle name="Feeder Field 12 6 3 9" xfId="18296"/>
    <cellStyle name="Feeder Field 12 6 3 9 2" xfId="46623"/>
    <cellStyle name="Feeder Field 12 6 4" xfId="18297"/>
    <cellStyle name="Feeder Field 12 6 4 2" xfId="46624"/>
    <cellStyle name="Feeder Field 12 6 5" xfId="18298"/>
    <cellStyle name="Feeder Field 12 6 5 2" xfId="46625"/>
    <cellStyle name="Feeder Field 12 6 6" xfId="18299"/>
    <cellStyle name="Feeder Field 12 6 6 2" xfId="46626"/>
    <cellStyle name="Feeder Field 12 6 7" xfId="18300"/>
    <cellStyle name="Feeder Field 12 6 7 2" xfId="46627"/>
    <cellStyle name="Feeder Field 12 6 8" xfId="18301"/>
    <cellStyle name="Feeder Field 12 6 8 2" xfId="46628"/>
    <cellStyle name="Feeder Field 12 6 9" xfId="18302"/>
    <cellStyle name="Feeder Field 12 6 9 2" xfId="46629"/>
    <cellStyle name="Feeder Field 12 7" xfId="18303"/>
    <cellStyle name="Feeder Field 12 7 10" xfId="18304"/>
    <cellStyle name="Feeder Field 12 7 10 2" xfId="46631"/>
    <cellStyle name="Feeder Field 12 7 11" xfId="18305"/>
    <cellStyle name="Feeder Field 12 7 11 2" xfId="46632"/>
    <cellStyle name="Feeder Field 12 7 12" xfId="18306"/>
    <cellStyle name="Feeder Field 12 7 12 2" xfId="46633"/>
    <cellStyle name="Feeder Field 12 7 13" xfId="46630"/>
    <cellStyle name="Feeder Field 12 7 2" xfId="18307"/>
    <cellStyle name="Feeder Field 12 7 2 10" xfId="18308"/>
    <cellStyle name="Feeder Field 12 7 2 10 2" xfId="46635"/>
    <cellStyle name="Feeder Field 12 7 2 11" xfId="18309"/>
    <cellStyle name="Feeder Field 12 7 2 11 2" xfId="46636"/>
    <cellStyle name="Feeder Field 12 7 2 12" xfId="46634"/>
    <cellStyle name="Feeder Field 12 7 2 2" xfId="18310"/>
    <cellStyle name="Feeder Field 12 7 2 2 2" xfId="46637"/>
    <cellStyle name="Feeder Field 12 7 2 3" xfId="18311"/>
    <cellStyle name="Feeder Field 12 7 2 3 2" xfId="46638"/>
    <cellStyle name="Feeder Field 12 7 2 4" xfId="18312"/>
    <cellStyle name="Feeder Field 12 7 2 4 2" xfId="46639"/>
    <cellStyle name="Feeder Field 12 7 2 5" xfId="18313"/>
    <cellStyle name="Feeder Field 12 7 2 5 2" xfId="46640"/>
    <cellStyle name="Feeder Field 12 7 2 6" xfId="18314"/>
    <cellStyle name="Feeder Field 12 7 2 6 2" xfId="46641"/>
    <cellStyle name="Feeder Field 12 7 2 7" xfId="18315"/>
    <cellStyle name="Feeder Field 12 7 2 7 2" xfId="46642"/>
    <cellStyle name="Feeder Field 12 7 2 8" xfId="18316"/>
    <cellStyle name="Feeder Field 12 7 2 8 2" xfId="46643"/>
    <cellStyle name="Feeder Field 12 7 2 9" xfId="18317"/>
    <cellStyle name="Feeder Field 12 7 2 9 2" xfId="46644"/>
    <cellStyle name="Feeder Field 12 7 3" xfId="18318"/>
    <cellStyle name="Feeder Field 12 7 3 10" xfId="18319"/>
    <cellStyle name="Feeder Field 12 7 3 10 2" xfId="46646"/>
    <cellStyle name="Feeder Field 12 7 3 11" xfId="18320"/>
    <cellStyle name="Feeder Field 12 7 3 11 2" xfId="46647"/>
    <cellStyle name="Feeder Field 12 7 3 12" xfId="46645"/>
    <cellStyle name="Feeder Field 12 7 3 2" xfId="18321"/>
    <cellStyle name="Feeder Field 12 7 3 2 2" xfId="46648"/>
    <cellStyle name="Feeder Field 12 7 3 3" xfId="18322"/>
    <cellStyle name="Feeder Field 12 7 3 3 2" xfId="46649"/>
    <cellStyle name="Feeder Field 12 7 3 4" xfId="18323"/>
    <cellStyle name="Feeder Field 12 7 3 4 2" xfId="46650"/>
    <cellStyle name="Feeder Field 12 7 3 5" xfId="18324"/>
    <cellStyle name="Feeder Field 12 7 3 5 2" xfId="46651"/>
    <cellStyle name="Feeder Field 12 7 3 6" xfId="18325"/>
    <cellStyle name="Feeder Field 12 7 3 6 2" xfId="46652"/>
    <cellStyle name="Feeder Field 12 7 3 7" xfId="18326"/>
    <cellStyle name="Feeder Field 12 7 3 7 2" xfId="46653"/>
    <cellStyle name="Feeder Field 12 7 3 8" xfId="18327"/>
    <cellStyle name="Feeder Field 12 7 3 8 2" xfId="46654"/>
    <cellStyle name="Feeder Field 12 7 3 9" xfId="18328"/>
    <cellStyle name="Feeder Field 12 7 3 9 2" xfId="46655"/>
    <cellStyle name="Feeder Field 12 7 4" xfId="18329"/>
    <cellStyle name="Feeder Field 12 7 4 2" xfId="46656"/>
    <cellStyle name="Feeder Field 12 7 5" xfId="18330"/>
    <cellStyle name="Feeder Field 12 7 5 2" xfId="46657"/>
    <cellStyle name="Feeder Field 12 7 6" xfId="18331"/>
    <cellStyle name="Feeder Field 12 7 6 2" xfId="46658"/>
    <cellStyle name="Feeder Field 12 7 7" xfId="18332"/>
    <cellStyle name="Feeder Field 12 7 7 2" xfId="46659"/>
    <cellStyle name="Feeder Field 12 7 8" xfId="18333"/>
    <cellStyle name="Feeder Field 12 7 8 2" xfId="46660"/>
    <cellStyle name="Feeder Field 12 7 9" xfId="18334"/>
    <cellStyle name="Feeder Field 12 7 9 2" xfId="46661"/>
    <cellStyle name="Feeder Field 12 8" xfId="18335"/>
    <cellStyle name="Feeder Field 12 8 10" xfId="18336"/>
    <cellStyle name="Feeder Field 12 8 10 2" xfId="46663"/>
    <cellStyle name="Feeder Field 12 8 11" xfId="18337"/>
    <cellStyle name="Feeder Field 12 8 11 2" xfId="46664"/>
    <cellStyle name="Feeder Field 12 8 12" xfId="46662"/>
    <cellStyle name="Feeder Field 12 8 2" xfId="18338"/>
    <cellStyle name="Feeder Field 12 8 2 2" xfId="46665"/>
    <cellStyle name="Feeder Field 12 8 3" xfId="18339"/>
    <cellStyle name="Feeder Field 12 8 3 2" xfId="46666"/>
    <cellStyle name="Feeder Field 12 8 4" xfId="18340"/>
    <cellStyle name="Feeder Field 12 8 4 2" xfId="46667"/>
    <cellStyle name="Feeder Field 12 8 5" xfId="18341"/>
    <cellStyle name="Feeder Field 12 8 5 2" xfId="46668"/>
    <cellStyle name="Feeder Field 12 8 6" xfId="18342"/>
    <cellStyle name="Feeder Field 12 8 6 2" xfId="46669"/>
    <cellStyle name="Feeder Field 12 8 7" xfId="18343"/>
    <cellStyle name="Feeder Field 12 8 7 2" xfId="46670"/>
    <cellStyle name="Feeder Field 12 8 8" xfId="18344"/>
    <cellStyle name="Feeder Field 12 8 8 2" xfId="46671"/>
    <cellStyle name="Feeder Field 12 8 9" xfId="18345"/>
    <cellStyle name="Feeder Field 12 8 9 2" xfId="46672"/>
    <cellStyle name="Feeder Field 12 9" xfId="18346"/>
    <cellStyle name="Feeder Field 12 9 10" xfId="18347"/>
    <cellStyle name="Feeder Field 12 9 10 2" xfId="46674"/>
    <cellStyle name="Feeder Field 12 9 11" xfId="18348"/>
    <cellStyle name="Feeder Field 12 9 11 2" xfId="46675"/>
    <cellStyle name="Feeder Field 12 9 12" xfId="46673"/>
    <cellStyle name="Feeder Field 12 9 2" xfId="18349"/>
    <cellStyle name="Feeder Field 12 9 2 2" xfId="46676"/>
    <cellStyle name="Feeder Field 12 9 3" xfId="18350"/>
    <cellStyle name="Feeder Field 12 9 3 2" xfId="46677"/>
    <cellStyle name="Feeder Field 12 9 4" xfId="18351"/>
    <cellStyle name="Feeder Field 12 9 4 2" xfId="46678"/>
    <cellStyle name="Feeder Field 12 9 5" xfId="18352"/>
    <cellStyle name="Feeder Field 12 9 5 2" xfId="46679"/>
    <cellStyle name="Feeder Field 12 9 6" xfId="18353"/>
    <cellStyle name="Feeder Field 12 9 6 2" xfId="46680"/>
    <cellStyle name="Feeder Field 12 9 7" xfId="18354"/>
    <cellStyle name="Feeder Field 12 9 7 2" xfId="46681"/>
    <cellStyle name="Feeder Field 12 9 8" xfId="18355"/>
    <cellStyle name="Feeder Field 12 9 8 2" xfId="46682"/>
    <cellStyle name="Feeder Field 12 9 9" xfId="18356"/>
    <cellStyle name="Feeder Field 12 9 9 2" xfId="46683"/>
    <cellStyle name="Feeder Field 13" xfId="18357"/>
    <cellStyle name="Feeder Field 13 10" xfId="18358"/>
    <cellStyle name="Feeder Field 13 10 2" xfId="46685"/>
    <cellStyle name="Feeder Field 13 11" xfId="18359"/>
    <cellStyle name="Feeder Field 13 11 2" xfId="46686"/>
    <cellStyle name="Feeder Field 13 12" xfId="18360"/>
    <cellStyle name="Feeder Field 13 12 2" xfId="46687"/>
    <cellStyle name="Feeder Field 13 13" xfId="46684"/>
    <cellStyle name="Feeder Field 13 2" xfId="18361"/>
    <cellStyle name="Feeder Field 13 2 10" xfId="18362"/>
    <cellStyle name="Feeder Field 13 2 10 2" xfId="46689"/>
    <cellStyle name="Feeder Field 13 2 11" xfId="18363"/>
    <cellStyle name="Feeder Field 13 2 11 2" xfId="46690"/>
    <cellStyle name="Feeder Field 13 2 12" xfId="46688"/>
    <cellStyle name="Feeder Field 13 2 2" xfId="18364"/>
    <cellStyle name="Feeder Field 13 2 2 2" xfId="46691"/>
    <cellStyle name="Feeder Field 13 2 3" xfId="18365"/>
    <cellStyle name="Feeder Field 13 2 3 2" xfId="46692"/>
    <cellStyle name="Feeder Field 13 2 4" xfId="18366"/>
    <cellStyle name="Feeder Field 13 2 4 2" xfId="46693"/>
    <cellStyle name="Feeder Field 13 2 5" xfId="18367"/>
    <cellStyle name="Feeder Field 13 2 5 2" xfId="46694"/>
    <cellStyle name="Feeder Field 13 2 6" xfId="18368"/>
    <cellStyle name="Feeder Field 13 2 6 2" xfId="46695"/>
    <cellStyle name="Feeder Field 13 2 7" xfId="18369"/>
    <cellStyle name="Feeder Field 13 2 7 2" xfId="46696"/>
    <cellStyle name="Feeder Field 13 2 8" xfId="18370"/>
    <cellStyle name="Feeder Field 13 2 8 2" xfId="46697"/>
    <cellStyle name="Feeder Field 13 2 9" xfId="18371"/>
    <cellStyle name="Feeder Field 13 2 9 2" xfId="46698"/>
    <cellStyle name="Feeder Field 13 3" xfId="18372"/>
    <cellStyle name="Feeder Field 13 3 10" xfId="18373"/>
    <cellStyle name="Feeder Field 13 3 10 2" xfId="46700"/>
    <cellStyle name="Feeder Field 13 3 11" xfId="18374"/>
    <cellStyle name="Feeder Field 13 3 11 2" xfId="46701"/>
    <cellStyle name="Feeder Field 13 3 12" xfId="46699"/>
    <cellStyle name="Feeder Field 13 3 2" xfId="18375"/>
    <cellStyle name="Feeder Field 13 3 2 2" xfId="46702"/>
    <cellStyle name="Feeder Field 13 3 3" xfId="18376"/>
    <cellStyle name="Feeder Field 13 3 3 2" xfId="46703"/>
    <cellStyle name="Feeder Field 13 3 4" xfId="18377"/>
    <cellStyle name="Feeder Field 13 3 4 2" xfId="46704"/>
    <cellStyle name="Feeder Field 13 3 5" xfId="18378"/>
    <cellStyle name="Feeder Field 13 3 5 2" xfId="46705"/>
    <cellStyle name="Feeder Field 13 3 6" xfId="18379"/>
    <cellStyle name="Feeder Field 13 3 6 2" xfId="46706"/>
    <cellStyle name="Feeder Field 13 3 7" xfId="18380"/>
    <cellStyle name="Feeder Field 13 3 7 2" xfId="46707"/>
    <cellStyle name="Feeder Field 13 3 8" xfId="18381"/>
    <cellStyle name="Feeder Field 13 3 8 2" xfId="46708"/>
    <cellStyle name="Feeder Field 13 3 9" xfId="18382"/>
    <cellStyle name="Feeder Field 13 3 9 2" xfId="46709"/>
    <cellStyle name="Feeder Field 13 4" xfId="18383"/>
    <cellStyle name="Feeder Field 13 4 2" xfId="46710"/>
    <cellStyle name="Feeder Field 13 5" xfId="18384"/>
    <cellStyle name="Feeder Field 13 5 2" xfId="46711"/>
    <cellStyle name="Feeder Field 13 6" xfId="18385"/>
    <cellStyle name="Feeder Field 13 6 2" xfId="46712"/>
    <cellStyle name="Feeder Field 13 7" xfId="18386"/>
    <cellStyle name="Feeder Field 13 7 2" xfId="46713"/>
    <cellStyle name="Feeder Field 13 8" xfId="18387"/>
    <cellStyle name="Feeder Field 13 8 2" xfId="46714"/>
    <cellStyle name="Feeder Field 13 9" xfId="18388"/>
    <cellStyle name="Feeder Field 13 9 2" xfId="46715"/>
    <cellStyle name="Feeder Field 14" xfId="18389"/>
    <cellStyle name="Feeder Field 14 10" xfId="18390"/>
    <cellStyle name="Feeder Field 14 10 2" xfId="46717"/>
    <cellStyle name="Feeder Field 14 11" xfId="18391"/>
    <cellStyle name="Feeder Field 14 11 2" xfId="46718"/>
    <cellStyle name="Feeder Field 14 12" xfId="18392"/>
    <cellStyle name="Feeder Field 14 12 2" xfId="46719"/>
    <cellStyle name="Feeder Field 14 13" xfId="46716"/>
    <cellStyle name="Feeder Field 14 2" xfId="18393"/>
    <cellStyle name="Feeder Field 14 2 10" xfId="18394"/>
    <cellStyle name="Feeder Field 14 2 10 2" xfId="46721"/>
    <cellStyle name="Feeder Field 14 2 11" xfId="18395"/>
    <cellStyle name="Feeder Field 14 2 11 2" xfId="46722"/>
    <cellStyle name="Feeder Field 14 2 12" xfId="46720"/>
    <cellStyle name="Feeder Field 14 2 2" xfId="18396"/>
    <cellStyle name="Feeder Field 14 2 2 2" xfId="46723"/>
    <cellStyle name="Feeder Field 14 2 3" xfId="18397"/>
    <cellStyle name="Feeder Field 14 2 3 2" xfId="46724"/>
    <cellStyle name="Feeder Field 14 2 4" xfId="18398"/>
    <cellStyle name="Feeder Field 14 2 4 2" xfId="46725"/>
    <cellStyle name="Feeder Field 14 2 5" xfId="18399"/>
    <cellStyle name="Feeder Field 14 2 5 2" xfId="46726"/>
    <cellStyle name="Feeder Field 14 2 6" xfId="18400"/>
    <cellStyle name="Feeder Field 14 2 6 2" xfId="46727"/>
    <cellStyle name="Feeder Field 14 2 7" xfId="18401"/>
    <cellStyle name="Feeder Field 14 2 7 2" xfId="46728"/>
    <cellStyle name="Feeder Field 14 2 8" xfId="18402"/>
    <cellStyle name="Feeder Field 14 2 8 2" xfId="46729"/>
    <cellStyle name="Feeder Field 14 2 9" xfId="18403"/>
    <cellStyle name="Feeder Field 14 2 9 2" xfId="46730"/>
    <cellStyle name="Feeder Field 14 3" xfId="18404"/>
    <cellStyle name="Feeder Field 14 3 10" xfId="18405"/>
    <cellStyle name="Feeder Field 14 3 10 2" xfId="46732"/>
    <cellStyle name="Feeder Field 14 3 11" xfId="18406"/>
    <cellStyle name="Feeder Field 14 3 11 2" xfId="46733"/>
    <cellStyle name="Feeder Field 14 3 12" xfId="46731"/>
    <cellStyle name="Feeder Field 14 3 2" xfId="18407"/>
    <cellStyle name="Feeder Field 14 3 2 2" xfId="46734"/>
    <cellStyle name="Feeder Field 14 3 3" xfId="18408"/>
    <cellStyle name="Feeder Field 14 3 3 2" xfId="46735"/>
    <cellStyle name="Feeder Field 14 3 4" xfId="18409"/>
    <cellStyle name="Feeder Field 14 3 4 2" xfId="46736"/>
    <cellStyle name="Feeder Field 14 3 5" xfId="18410"/>
    <cellStyle name="Feeder Field 14 3 5 2" xfId="46737"/>
    <cellStyle name="Feeder Field 14 3 6" xfId="18411"/>
    <cellStyle name="Feeder Field 14 3 6 2" xfId="46738"/>
    <cellStyle name="Feeder Field 14 3 7" xfId="18412"/>
    <cellStyle name="Feeder Field 14 3 7 2" xfId="46739"/>
    <cellStyle name="Feeder Field 14 3 8" xfId="18413"/>
    <cellStyle name="Feeder Field 14 3 8 2" xfId="46740"/>
    <cellStyle name="Feeder Field 14 3 9" xfId="18414"/>
    <cellStyle name="Feeder Field 14 3 9 2" xfId="46741"/>
    <cellStyle name="Feeder Field 14 4" xfId="18415"/>
    <cellStyle name="Feeder Field 14 4 2" xfId="46742"/>
    <cellStyle name="Feeder Field 14 5" xfId="18416"/>
    <cellStyle name="Feeder Field 14 5 2" xfId="46743"/>
    <cellStyle name="Feeder Field 14 6" xfId="18417"/>
    <cellStyle name="Feeder Field 14 6 2" xfId="46744"/>
    <cellStyle name="Feeder Field 14 7" xfId="18418"/>
    <cellStyle name="Feeder Field 14 7 2" xfId="46745"/>
    <cellStyle name="Feeder Field 14 8" xfId="18419"/>
    <cellStyle name="Feeder Field 14 8 2" xfId="46746"/>
    <cellStyle name="Feeder Field 14 9" xfId="18420"/>
    <cellStyle name="Feeder Field 14 9 2" xfId="46747"/>
    <cellStyle name="Feeder Field 15" xfId="18421"/>
    <cellStyle name="Feeder Field 15 10" xfId="18422"/>
    <cellStyle name="Feeder Field 15 10 2" xfId="46749"/>
    <cellStyle name="Feeder Field 15 11" xfId="18423"/>
    <cellStyle name="Feeder Field 15 11 2" xfId="46750"/>
    <cellStyle name="Feeder Field 15 12" xfId="46748"/>
    <cellStyle name="Feeder Field 15 2" xfId="18424"/>
    <cellStyle name="Feeder Field 15 2 2" xfId="46751"/>
    <cellStyle name="Feeder Field 15 3" xfId="18425"/>
    <cellStyle name="Feeder Field 15 3 2" xfId="46752"/>
    <cellStyle name="Feeder Field 15 4" xfId="18426"/>
    <cellStyle name="Feeder Field 15 4 2" xfId="46753"/>
    <cellStyle name="Feeder Field 15 5" xfId="18427"/>
    <cellStyle name="Feeder Field 15 5 2" xfId="46754"/>
    <cellStyle name="Feeder Field 15 6" xfId="18428"/>
    <cellStyle name="Feeder Field 15 6 2" xfId="46755"/>
    <cellStyle name="Feeder Field 15 7" xfId="18429"/>
    <cellStyle name="Feeder Field 15 7 2" xfId="46756"/>
    <cellStyle name="Feeder Field 15 8" xfId="18430"/>
    <cellStyle name="Feeder Field 15 8 2" xfId="46757"/>
    <cellStyle name="Feeder Field 15 9" xfId="18431"/>
    <cellStyle name="Feeder Field 15 9 2" xfId="46758"/>
    <cellStyle name="Feeder Field 16" xfId="18432"/>
    <cellStyle name="Feeder Field 16 10" xfId="18433"/>
    <cellStyle name="Feeder Field 16 10 2" xfId="46760"/>
    <cellStyle name="Feeder Field 16 11" xfId="18434"/>
    <cellStyle name="Feeder Field 16 11 2" xfId="46761"/>
    <cellStyle name="Feeder Field 16 12" xfId="46759"/>
    <cellStyle name="Feeder Field 16 2" xfId="18435"/>
    <cellStyle name="Feeder Field 16 2 2" xfId="46762"/>
    <cellStyle name="Feeder Field 16 3" xfId="18436"/>
    <cellStyle name="Feeder Field 16 3 2" xfId="46763"/>
    <cellStyle name="Feeder Field 16 4" xfId="18437"/>
    <cellStyle name="Feeder Field 16 4 2" xfId="46764"/>
    <cellStyle name="Feeder Field 16 5" xfId="18438"/>
    <cellStyle name="Feeder Field 16 5 2" xfId="46765"/>
    <cellStyle name="Feeder Field 16 6" xfId="18439"/>
    <cellStyle name="Feeder Field 16 6 2" xfId="46766"/>
    <cellStyle name="Feeder Field 16 7" xfId="18440"/>
    <cellStyle name="Feeder Field 16 7 2" xfId="46767"/>
    <cellStyle name="Feeder Field 16 8" xfId="18441"/>
    <cellStyle name="Feeder Field 16 8 2" xfId="46768"/>
    <cellStyle name="Feeder Field 16 9" xfId="18442"/>
    <cellStyle name="Feeder Field 16 9 2" xfId="46769"/>
    <cellStyle name="Feeder Field 17" xfId="18443"/>
    <cellStyle name="Feeder Field 17 2" xfId="46770"/>
    <cellStyle name="Feeder Field 18" xfId="45243"/>
    <cellStyle name="Feeder Field 2" xfId="18444"/>
    <cellStyle name="Feeder Field 2 10" xfId="18445"/>
    <cellStyle name="Feeder Field 2 10 2" xfId="46772"/>
    <cellStyle name="Feeder Field 2 11" xfId="18446"/>
    <cellStyle name="Feeder Field 2 11 2" xfId="46773"/>
    <cellStyle name="Feeder Field 2 12" xfId="18447"/>
    <cellStyle name="Feeder Field 2 12 2" xfId="46774"/>
    <cellStyle name="Feeder Field 2 13" xfId="18448"/>
    <cellStyle name="Feeder Field 2 13 2" xfId="46775"/>
    <cellStyle name="Feeder Field 2 14" xfId="18449"/>
    <cellStyle name="Feeder Field 2 14 2" xfId="46776"/>
    <cellStyle name="Feeder Field 2 15" xfId="18450"/>
    <cellStyle name="Feeder Field 2 15 2" xfId="46777"/>
    <cellStyle name="Feeder Field 2 16" xfId="46771"/>
    <cellStyle name="Feeder Field 2 2" xfId="18451"/>
    <cellStyle name="Feeder Field 2 2 10" xfId="18452"/>
    <cellStyle name="Feeder Field 2 2 10 2" xfId="46779"/>
    <cellStyle name="Feeder Field 2 2 11" xfId="18453"/>
    <cellStyle name="Feeder Field 2 2 11 2" xfId="46780"/>
    <cellStyle name="Feeder Field 2 2 12" xfId="18454"/>
    <cellStyle name="Feeder Field 2 2 12 2" xfId="46781"/>
    <cellStyle name="Feeder Field 2 2 13" xfId="18455"/>
    <cellStyle name="Feeder Field 2 2 13 2" xfId="46782"/>
    <cellStyle name="Feeder Field 2 2 14" xfId="18456"/>
    <cellStyle name="Feeder Field 2 2 14 2" xfId="46783"/>
    <cellStyle name="Feeder Field 2 2 15" xfId="46778"/>
    <cellStyle name="Feeder Field 2 2 2" xfId="18457"/>
    <cellStyle name="Feeder Field 2 2 2 10" xfId="18458"/>
    <cellStyle name="Feeder Field 2 2 2 10 2" xfId="46785"/>
    <cellStyle name="Feeder Field 2 2 2 11" xfId="18459"/>
    <cellStyle name="Feeder Field 2 2 2 11 2" xfId="46786"/>
    <cellStyle name="Feeder Field 2 2 2 12" xfId="18460"/>
    <cellStyle name="Feeder Field 2 2 2 12 2" xfId="46787"/>
    <cellStyle name="Feeder Field 2 2 2 13" xfId="46784"/>
    <cellStyle name="Feeder Field 2 2 2 2" xfId="18461"/>
    <cellStyle name="Feeder Field 2 2 2 2 10" xfId="18462"/>
    <cellStyle name="Feeder Field 2 2 2 2 10 2" xfId="46789"/>
    <cellStyle name="Feeder Field 2 2 2 2 11" xfId="18463"/>
    <cellStyle name="Feeder Field 2 2 2 2 11 2" xfId="46790"/>
    <cellStyle name="Feeder Field 2 2 2 2 12" xfId="46788"/>
    <cellStyle name="Feeder Field 2 2 2 2 2" xfId="18464"/>
    <cellStyle name="Feeder Field 2 2 2 2 2 2" xfId="46791"/>
    <cellStyle name="Feeder Field 2 2 2 2 3" xfId="18465"/>
    <cellStyle name="Feeder Field 2 2 2 2 3 2" xfId="46792"/>
    <cellStyle name="Feeder Field 2 2 2 2 4" xfId="18466"/>
    <cellStyle name="Feeder Field 2 2 2 2 4 2" xfId="46793"/>
    <cellStyle name="Feeder Field 2 2 2 2 5" xfId="18467"/>
    <cellStyle name="Feeder Field 2 2 2 2 5 2" xfId="46794"/>
    <cellStyle name="Feeder Field 2 2 2 2 6" xfId="18468"/>
    <cellStyle name="Feeder Field 2 2 2 2 6 2" xfId="46795"/>
    <cellStyle name="Feeder Field 2 2 2 2 7" xfId="18469"/>
    <cellStyle name="Feeder Field 2 2 2 2 7 2" xfId="46796"/>
    <cellStyle name="Feeder Field 2 2 2 2 8" xfId="18470"/>
    <cellStyle name="Feeder Field 2 2 2 2 8 2" xfId="46797"/>
    <cellStyle name="Feeder Field 2 2 2 2 9" xfId="18471"/>
    <cellStyle name="Feeder Field 2 2 2 2 9 2" xfId="46798"/>
    <cellStyle name="Feeder Field 2 2 2 3" xfId="18472"/>
    <cellStyle name="Feeder Field 2 2 2 3 10" xfId="18473"/>
    <cellStyle name="Feeder Field 2 2 2 3 10 2" xfId="46800"/>
    <cellStyle name="Feeder Field 2 2 2 3 11" xfId="18474"/>
    <cellStyle name="Feeder Field 2 2 2 3 11 2" xfId="46801"/>
    <cellStyle name="Feeder Field 2 2 2 3 12" xfId="46799"/>
    <cellStyle name="Feeder Field 2 2 2 3 2" xfId="18475"/>
    <cellStyle name="Feeder Field 2 2 2 3 2 2" xfId="46802"/>
    <cellStyle name="Feeder Field 2 2 2 3 3" xfId="18476"/>
    <cellStyle name="Feeder Field 2 2 2 3 3 2" xfId="46803"/>
    <cellStyle name="Feeder Field 2 2 2 3 4" xfId="18477"/>
    <cellStyle name="Feeder Field 2 2 2 3 4 2" xfId="46804"/>
    <cellStyle name="Feeder Field 2 2 2 3 5" xfId="18478"/>
    <cellStyle name="Feeder Field 2 2 2 3 5 2" xfId="46805"/>
    <cellStyle name="Feeder Field 2 2 2 3 6" xfId="18479"/>
    <cellStyle name="Feeder Field 2 2 2 3 6 2" xfId="46806"/>
    <cellStyle name="Feeder Field 2 2 2 3 7" xfId="18480"/>
    <cellStyle name="Feeder Field 2 2 2 3 7 2" xfId="46807"/>
    <cellStyle name="Feeder Field 2 2 2 3 8" xfId="18481"/>
    <cellStyle name="Feeder Field 2 2 2 3 8 2" xfId="46808"/>
    <cellStyle name="Feeder Field 2 2 2 3 9" xfId="18482"/>
    <cellStyle name="Feeder Field 2 2 2 3 9 2" xfId="46809"/>
    <cellStyle name="Feeder Field 2 2 2 4" xfId="18483"/>
    <cellStyle name="Feeder Field 2 2 2 4 2" xfId="46810"/>
    <cellStyle name="Feeder Field 2 2 2 5" xfId="18484"/>
    <cellStyle name="Feeder Field 2 2 2 5 2" xfId="46811"/>
    <cellStyle name="Feeder Field 2 2 2 6" xfId="18485"/>
    <cellStyle name="Feeder Field 2 2 2 6 2" xfId="46812"/>
    <cellStyle name="Feeder Field 2 2 2 7" xfId="18486"/>
    <cellStyle name="Feeder Field 2 2 2 7 2" xfId="46813"/>
    <cellStyle name="Feeder Field 2 2 2 8" xfId="18487"/>
    <cellStyle name="Feeder Field 2 2 2 8 2" xfId="46814"/>
    <cellStyle name="Feeder Field 2 2 2 9" xfId="18488"/>
    <cellStyle name="Feeder Field 2 2 2 9 2" xfId="46815"/>
    <cellStyle name="Feeder Field 2 2 3" xfId="18489"/>
    <cellStyle name="Feeder Field 2 2 3 10" xfId="18490"/>
    <cellStyle name="Feeder Field 2 2 3 10 2" xfId="46817"/>
    <cellStyle name="Feeder Field 2 2 3 11" xfId="18491"/>
    <cellStyle name="Feeder Field 2 2 3 11 2" xfId="46818"/>
    <cellStyle name="Feeder Field 2 2 3 12" xfId="18492"/>
    <cellStyle name="Feeder Field 2 2 3 12 2" xfId="46819"/>
    <cellStyle name="Feeder Field 2 2 3 13" xfId="46816"/>
    <cellStyle name="Feeder Field 2 2 3 2" xfId="18493"/>
    <cellStyle name="Feeder Field 2 2 3 2 10" xfId="18494"/>
    <cellStyle name="Feeder Field 2 2 3 2 10 2" xfId="46821"/>
    <cellStyle name="Feeder Field 2 2 3 2 11" xfId="18495"/>
    <cellStyle name="Feeder Field 2 2 3 2 11 2" xfId="46822"/>
    <cellStyle name="Feeder Field 2 2 3 2 12" xfId="46820"/>
    <cellStyle name="Feeder Field 2 2 3 2 2" xfId="18496"/>
    <cellStyle name="Feeder Field 2 2 3 2 2 2" xfId="46823"/>
    <cellStyle name="Feeder Field 2 2 3 2 3" xfId="18497"/>
    <cellStyle name="Feeder Field 2 2 3 2 3 2" xfId="46824"/>
    <cellStyle name="Feeder Field 2 2 3 2 4" xfId="18498"/>
    <cellStyle name="Feeder Field 2 2 3 2 4 2" xfId="46825"/>
    <cellStyle name="Feeder Field 2 2 3 2 5" xfId="18499"/>
    <cellStyle name="Feeder Field 2 2 3 2 5 2" xfId="46826"/>
    <cellStyle name="Feeder Field 2 2 3 2 6" xfId="18500"/>
    <cellStyle name="Feeder Field 2 2 3 2 6 2" xfId="46827"/>
    <cellStyle name="Feeder Field 2 2 3 2 7" xfId="18501"/>
    <cellStyle name="Feeder Field 2 2 3 2 7 2" xfId="46828"/>
    <cellStyle name="Feeder Field 2 2 3 2 8" xfId="18502"/>
    <cellStyle name="Feeder Field 2 2 3 2 8 2" xfId="46829"/>
    <cellStyle name="Feeder Field 2 2 3 2 9" xfId="18503"/>
    <cellStyle name="Feeder Field 2 2 3 2 9 2" xfId="46830"/>
    <cellStyle name="Feeder Field 2 2 3 3" xfId="18504"/>
    <cellStyle name="Feeder Field 2 2 3 3 10" xfId="18505"/>
    <cellStyle name="Feeder Field 2 2 3 3 10 2" xfId="46832"/>
    <cellStyle name="Feeder Field 2 2 3 3 11" xfId="18506"/>
    <cellStyle name="Feeder Field 2 2 3 3 11 2" xfId="46833"/>
    <cellStyle name="Feeder Field 2 2 3 3 12" xfId="46831"/>
    <cellStyle name="Feeder Field 2 2 3 3 2" xfId="18507"/>
    <cellStyle name="Feeder Field 2 2 3 3 2 2" xfId="46834"/>
    <cellStyle name="Feeder Field 2 2 3 3 3" xfId="18508"/>
    <cellStyle name="Feeder Field 2 2 3 3 3 2" xfId="46835"/>
    <cellStyle name="Feeder Field 2 2 3 3 4" xfId="18509"/>
    <cellStyle name="Feeder Field 2 2 3 3 4 2" xfId="46836"/>
    <cellStyle name="Feeder Field 2 2 3 3 5" xfId="18510"/>
    <cellStyle name="Feeder Field 2 2 3 3 5 2" xfId="46837"/>
    <cellStyle name="Feeder Field 2 2 3 3 6" xfId="18511"/>
    <cellStyle name="Feeder Field 2 2 3 3 6 2" xfId="46838"/>
    <cellStyle name="Feeder Field 2 2 3 3 7" xfId="18512"/>
    <cellStyle name="Feeder Field 2 2 3 3 7 2" xfId="46839"/>
    <cellStyle name="Feeder Field 2 2 3 3 8" xfId="18513"/>
    <cellStyle name="Feeder Field 2 2 3 3 8 2" xfId="46840"/>
    <cellStyle name="Feeder Field 2 2 3 3 9" xfId="18514"/>
    <cellStyle name="Feeder Field 2 2 3 3 9 2" xfId="46841"/>
    <cellStyle name="Feeder Field 2 2 3 4" xfId="18515"/>
    <cellStyle name="Feeder Field 2 2 3 4 2" xfId="46842"/>
    <cellStyle name="Feeder Field 2 2 3 5" xfId="18516"/>
    <cellStyle name="Feeder Field 2 2 3 5 2" xfId="46843"/>
    <cellStyle name="Feeder Field 2 2 3 6" xfId="18517"/>
    <cellStyle name="Feeder Field 2 2 3 6 2" xfId="46844"/>
    <cellStyle name="Feeder Field 2 2 3 7" xfId="18518"/>
    <cellStyle name="Feeder Field 2 2 3 7 2" xfId="46845"/>
    <cellStyle name="Feeder Field 2 2 3 8" xfId="18519"/>
    <cellStyle name="Feeder Field 2 2 3 8 2" xfId="46846"/>
    <cellStyle name="Feeder Field 2 2 3 9" xfId="18520"/>
    <cellStyle name="Feeder Field 2 2 3 9 2" xfId="46847"/>
    <cellStyle name="Feeder Field 2 2 4" xfId="18521"/>
    <cellStyle name="Feeder Field 2 2 4 10" xfId="18522"/>
    <cellStyle name="Feeder Field 2 2 4 10 2" xfId="46849"/>
    <cellStyle name="Feeder Field 2 2 4 11" xfId="18523"/>
    <cellStyle name="Feeder Field 2 2 4 11 2" xfId="46850"/>
    <cellStyle name="Feeder Field 2 2 4 12" xfId="46848"/>
    <cellStyle name="Feeder Field 2 2 4 2" xfId="18524"/>
    <cellStyle name="Feeder Field 2 2 4 2 2" xfId="46851"/>
    <cellStyle name="Feeder Field 2 2 4 3" xfId="18525"/>
    <cellStyle name="Feeder Field 2 2 4 3 2" xfId="46852"/>
    <cellStyle name="Feeder Field 2 2 4 4" xfId="18526"/>
    <cellStyle name="Feeder Field 2 2 4 4 2" xfId="46853"/>
    <cellStyle name="Feeder Field 2 2 4 5" xfId="18527"/>
    <cellStyle name="Feeder Field 2 2 4 5 2" xfId="46854"/>
    <cellStyle name="Feeder Field 2 2 4 6" xfId="18528"/>
    <cellStyle name="Feeder Field 2 2 4 6 2" xfId="46855"/>
    <cellStyle name="Feeder Field 2 2 4 7" xfId="18529"/>
    <cellStyle name="Feeder Field 2 2 4 7 2" xfId="46856"/>
    <cellStyle name="Feeder Field 2 2 4 8" xfId="18530"/>
    <cellStyle name="Feeder Field 2 2 4 8 2" xfId="46857"/>
    <cellStyle name="Feeder Field 2 2 4 9" xfId="18531"/>
    <cellStyle name="Feeder Field 2 2 4 9 2" xfId="46858"/>
    <cellStyle name="Feeder Field 2 2 5" xfId="18532"/>
    <cellStyle name="Feeder Field 2 2 5 10" xfId="18533"/>
    <cellStyle name="Feeder Field 2 2 5 10 2" xfId="46860"/>
    <cellStyle name="Feeder Field 2 2 5 11" xfId="18534"/>
    <cellStyle name="Feeder Field 2 2 5 11 2" xfId="46861"/>
    <cellStyle name="Feeder Field 2 2 5 12" xfId="46859"/>
    <cellStyle name="Feeder Field 2 2 5 2" xfId="18535"/>
    <cellStyle name="Feeder Field 2 2 5 2 2" xfId="46862"/>
    <cellStyle name="Feeder Field 2 2 5 3" xfId="18536"/>
    <cellStyle name="Feeder Field 2 2 5 3 2" xfId="46863"/>
    <cellStyle name="Feeder Field 2 2 5 4" xfId="18537"/>
    <cellStyle name="Feeder Field 2 2 5 4 2" xfId="46864"/>
    <cellStyle name="Feeder Field 2 2 5 5" xfId="18538"/>
    <cellStyle name="Feeder Field 2 2 5 5 2" xfId="46865"/>
    <cellStyle name="Feeder Field 2 2 5 6" xfId="18539"/>
    <cellStyle name="Feeder Field 2 2 5 6 2" xfId="46866"/>
    <cellStyle name="Feeder Field 2 2 5 7" xfId="18540"/>
    <cellStyle name="Feeder Field 2 2 5 7 2" xfId="46867"/>
    <cellStyle name="Feeder Field 2 2 5 8" xfId="18541"/>
    <cellStyle name="Feeder Field 2 2 5 8 2" xfId="46868"/>
    <cellStyle name="Feeder Field 2 2 5 9" xfId="18542"/>
    <cellStyle name="Feeder Field 2 2 5 9 2" xfId="46869"/>
    <cellStyle name="Feeder Field 2 2 6" xfId="18543"/>
    <cellStyle name="Feeder Field 2 2 6 2" xfId="46870"/>
    <cellStyle name="Feeder Field 2 2 7" xfId="18544"/>
    <cellStyle name="Feeder Field 2 2 7 2" xfId="46871"/>
    <cellStyle name="Feeder Field 2 2 8" xfId="18545"/>
    <cellStyle name="Feeder Field 2 2 8 2" xfId="46872"/>
    <cellStyle name="Feeder Field 2 2 9" xfId="18546"/>
    <cellStyle name="Feeder Field 2 2 9 2" xfId="46873"/>
    <cellStyle name="Feeder Field 2 3" xfId="18547"/>
    <cellStyle name="Feeder Field 2 3 10" xfId="18548"/>
    <cellStyle name="Feeder Field 2 3 10 2" xfId="46875"/>
    <cellStyle name="Feeder Field 2 3 11" xfId="18549"/>
    <cellStyle name="Feeder Field 2 3 11 2" xfId="46876"/>
    <cellStyle name="Feeder Field 2 3 12" xfId="18550"/>
    <cellStyle name="Feeder Field 2 3 12 2" xfId="46877"/>
    <cellStyle name="Feeder Field 2 3 13" xfId="18551"/>
    <cellStyle name="Feeder Field 2 3 13 2" xfId="46878"/>
    <cellStyle name="Feeder Field 2 3 14" xfId="18552"/>
    <cellStyle name="Feeder Field 2 3 14 2" xfId="46879"/>
    <cellStyle name="Feeder Field 2 3 15" xfId="46874"/>
    <cellStyle name="Feeder Field 2 3 2" xfId="18553"/>
    <cellStyle name="Feeder Field 2 3 2 10" xfId="18554"/>
    <cellStyle name="Feeder Field 2 3 2 10 2" xfId="46881"/>
    <cellStyle name="Feeder Field 2 3 2 11" xfId="18555"/>
    <cellStyle name="Feeder Field 2 3 2 11 2" xfId="46882"/>
    <cellStyle name="Feeder Field 2 3 2 12" xfId="18556"/>
    <cellStyle name="Feeder Field 2 3 2 12 2" xfId="46883"/>
    <cellStyle name="Feeder Field 2 3 2 13" xfId="46880"/>
    <cellStyle name="Feeder Field 2 3 2 2" xfId="18557"/>
    <cellStyle name="Feeder Field 2 3 2 2 10" xfId="18558"/>
    <cellStyle name="Feeder Field 2 3 2 2 10 2" xfId="46885"/>
    <cellStyle name="Feeder Field 2 3 2 2 11" xfId="18559"/>
    <cellStyle name="Feeder Field 2 3 2 2 11 2" xfId="46886"/>
    <cellStyle name="Feeder Field 2 3 2 2 12" xfId="46884"/>
    <cellStyle name="Feeder Field 2 3 2 2 2" xfId="18560"/>
    <cellStyle name="Feeder Field 2 3 2 2 2 2" xfId="46887"/>
    <cellStyle name="Feeder Field 2 3 2 2 3" xfId="18561"/>
    <cellStyle name="Feeder Field 2 3 2 2 3 2" xfId="46888"/>
    <cellStyle name="Feeder Field 2 3 2 2 4" xfId="18562"/>
    <cellStyle name="Feeder Field 2 3 2 2 4 2" xfId="46889"/>
    <cellStyle name="Feeder Field 2 3 2 2 5" xfId="18563"/>
    <cellStyle name="Feeder Field 2 3 2 2 5 2" xfId="46890"/>
    <cellStyle name="Feeder Field 2 3 2 2 6" xfId="18564"/>
    <cellStyle name="Feeder Field 2 3 2 2 6 2" xfId="46891"/>
    <cellStyle name="Feeder Field 2 3 2 2 7" xfId="18565"/>
    <cellStyle name="Feeder Field 2 3 2 2 7 2" xfId="46892"/>
    <cellStyle name="Feeder Field 2 3 2 2 8" xfId="18566"/>
    <cellStyle name="Feeder Field 2 3 2 2 8 2" xfId="46893"/>
    <cellStyle name="Feeder Field 2 3 2 2 9" xfId="18567"/>
    <cellStyle name="Feeder Field 2 3 2 2 9 2" xfId="46894"/>
    <cellStyle name="Feeder Field 2 3 2 3" xfId="18568"/>
    <cellStyle name="Feeder Field 2 3 2 3 10" xfId="18569"/>
    <cellStyle name="Feeder Field 2 3 2 3 10 2" xfId="46896"/>
    <cellStyle name="Feeder Field 2 3 2 3 11" xfId="18570"/>
    <cellStyle name="Feeder Field 2 3 2 3 11 2" xfId="46897"/>
    <cellStyle name="Feeder Field 2 3 2 3 12" xfId="46895"/>
    <cellStyle name="Feeder Field 2 3 2 3 2" xfId="18571"/>
    <cellStyle name="Feeder Field 2 3 2 3 2 2" xfId="46898"/>
    <cellStyle name="Feeder Field 2 3 2 3 3" xfId="18572"/>
    <cellStyle name="Feeder Field 2 3 2 3 3 2" xfId="46899"/>
    <cellStyle name="Feeder Field 2 3 2 3 4" xfId="18573"/>
    <cellStyle name="Feeder Field 2 3 2 3 4 2" xfId="46900"/>
    <cellStyle name="Feeder Field 2 3 2 3 5" xfId="18574"/>
    <cellStyle name="Feeder Field 2 3 2 3 5 2" xfId="46901"/>
    <cellStyle name="Feeder Field 2 3 2 3 6" xfId="18575"/>
    <cellStyle name="Feeder Field 2 3 2 3 6 2" xfId="46902"/>
    <cellStyle name="Feeder Field 2 3 2 3 7" xfId="18576"/>
    <cellStyle name="Feeder Field 2 3 2 3 7 2" xfId="46903"/>
    <cellStyle name="Feeder Field 2 3 2 3 8" xfId="18577"/>
    <cellStyle name="Feeder Field 2 3 2 3 8 2" xfId="46904"/>
    <cellStyle name="Feeder Field 2 3 2 3 9" xfId="18578"/>
    <cellStyle name="Feeder Field 2 3 2 3 9 2" xfId="46905"/>
    <cellStyle name="Feeder Field 2 3 2 4" xfId="18579"/>
    <cellStyle name="Feeder Field 2 3 2 4 2" xfId="46906"/>
    <cellStyle name="Feeder Field 2 3 2 5" xfId="18580"/>
    <cellStyle name="Feeder Field 2 3 2 5 2" xfId="46907"/>
    <cellStyle name="Feeder Field 2 3 2 6" xfId="18581"/>
    <cellStyle name="Feeder Field 2 3 2 6 2" xfId="46908"/>
    <cellStyle name="Feeder Field 2 3 2 7" xfId="18582"/>
    <cellStyle name="Feeder Field 2 3 2 7 2" xfId="46909"/>
    <cellStyle name="Feeder Field 2 3 2 8" xfId="18583"/>
    <cellStyle name="Feeder Field 2 3 2 8 2" xfId="46910"/>
    <cellStyle name="Feeder Field 2 3 2 9" xfId="18584"/>
    <cellStyle name="Feeder Field 2 3 2 9 2" xfId="46911"/>
    <cellStyle name="Feeder Field 2 3 3" xfId="18585"/>
    <cellStyle name="Feeder Field 2 3 3 10" xfId="18586"/>
    <cellStyle name="Feeder Field 2 3 3 10 2" xfId="46913"/>
    <cellStyle name="Feeder Field 2 3 3 11" xfId="18587"/>
    <cellStyle name="Feeder Field 2 3 3 11 2" xfId="46914"/>
    <cellStyle name="Feeder Field 2 3 3 12" xfId="18588"/>
    <cellStyle name="Feeder Field 2 3 3 12 2" xfId="46915"/>
    <cellStyle name="Feeder Field 2 3 3 13" xfId="46912"/>
    <cellStyle name="Feeder Field 2 3 3 2" xfId="18589"/>
    <cellStyle name="Feeder Field 2 3 3 2 10" xfId="18590"/>
    <cellStyle name="Feeder Field 2 3 3 2 10 2" xfId="46917"/>
    <cellStyle name="Feeder Field 2 3 3 2 11" xfId="18591"/>
    <cellStyle name="Feeder Field 2 3 3 2 11 2" xfId="46918"/>
    <cellStyle name="Feeder Field 2 3 3 2 12" xfId="46916"/>
    <cellStyle name="Feeder Field 2 3 3 2 2" xfId="18592"/>
    <cellStyle name="Feeder Field 2 3 3 2 2 2" xfId="46919"/>
    <cellStyle name="Feeder Field 2 3 3 2 3" xfId="18593"/>
    <cellStyle name="Feeder Field 2 3 3 2 3 2" xfId="46920"/>
    <cellStyle name="Feeder Field 2 3 3 2 4" xfId="18594"/>
    <cellStyle name="Feeder Field 2 3 3 2 4 2" xfId="46921"/>
    <cellStyle name="Feeder Field 2 3 3 2 5" xfId="18595"/>
    <cellStyle name="Feeder Field 2 3 3 2 5 2" xfId="46922"/>
    <cellStyle name="Feeder Field 2 3 3 2 6" xfId="18596"/>
    <cellStyle name="Feeder Field 2 3 3 2 6 2" xfId="46923"/>
    <cellStyle name="Feeder Field 2 3 3 2 7" xfId="18597"/>
    <cellStyle name="Feeder Field 2 3 3 2 7 2" xfId="46924"/>
    <cellStyle name="Feeder Field 2 3 3 2 8" xfId="18598"/>
    <cellStyle name="Feeder Field 2 3 3 2 8 2" xfId="46925"/>
    <cellStyle name="Feeder Field 2 3 3 2 9" xfId="18599"/>
    <cellStyle name="Feeder Field 2 3 3 2 9 2" xfId="46926"/>
    <cellStyle name="Feeder Field 2 3 3 3" xfId="18600"/>
    <cellStyle name="Feeder Field 2 3 3 3 10" xfId="18601"/>
    <cellStyle name="Feeder Field 2 3 3 3 10 2" xfId="46928"/>
    <cellStyle name="Feeder Field 2 3 3 3 11" xfId="18602"/>
    <cellStyle name="Feeder Field 2 3 3 3 11 2" xfId="46929"/>
    <cellStyle name="Feeder Field 2 3 3 3 12" xfId="46927"/>
    <cellStyle name="Feeder Field 2 3 3 3 2" xfId="18603"/>
    <cellStyle name="Feeder Field 2 3 3 3 2 2" xfId="46930"/>
    <cellStyle name="Feeder Field 2 3 3 3 3" xfId="18604"/>
    <cellStyle name="Feeder Field 2 3 3 3 3 2" xfId="46931"/>
    <cellStyle name="Feeder Field 2 3 3 3 4" xfId="18605"/>
    <cellStyle name="Feeder Field 2 3 3 3 4 2" xfId="46932"/>
    <cellStyle name="Feeder Field 2 3 3 3 5" xfId="18606"/>
    <cellStyle name="Feeder Field 2 3 3 3 5 2" xfId="46933"/>
    <cellStyle name="Feeder Field 2 3 3 3 6" xfId="18607"/>
    <cellStyle name="Feeder Field 2 3 3 3 6 2" xfId="46934"/>
    <cellStyle name="Feeder Field 2 3 3 3 7" xfId="18608"/>
    <cellStyle name="Feeder Field 2 3 3 3 7 2" xfId="46935"/>
    <cellStyle name="Feeder Field 2 3 3 3 8" xfId="18609"/>
    <cellStyle name="Feeder Field 2 3 3 3 8 2" xfId="46936"/>
    <cellStyle name="Feeder Field 2 3 3 3 9" xfId="18610"/>
    <cellStyle name="Feeder Field 2 3 3 3 9 2" xfId="46937"/>
    <cellStyle name="Feeder Field 2 3 3 4" xfId="18611"/>
    <cellStyle name="Feeder Field 2 3 3 4 2" xfId="46938"/>
    <cellStyle name="Feeder Field 2 3 3 5" xfId="18612"/>
    <cellStyle name="Feeder Field 2 3 3 5 2" xfId="46939"/>
    <cellStyle name="Feeder Field 2 3 3 6" xfId="18613"/>
    <cellStyle name="Feeder Field 2 3 3 6 2" xfId="46940"/>
    <cellStyle name="Feeder Field 2 3 3 7" xfId="18614"/>
    <cellStyle name="Feeder Field 2 3 3 7 2" xfId="46941"/>
    <cellStyle name="Feeder Field 2 3 3 8" xfId="18615"/>
    <cellStyle name="Feeder Field 2 3 3 8 2" xfId="46942"/>
    <cellStyle name="Feeder Field 2 3 3 9" xfId="18616"/>
    <cellStyle name="Feeder Field 2 3 3 9 2" xfId="46943"/>
    <cellStyle name="Feeder Field 2 3 4" xfId="18617"/>
    <cellStyle name="Feeder Field 2 3 4 10" xfId="18618"/>
    <cellStyle name="Feeder Field 2 3 4 10 2" xfId="46945"/>
    <cellStyle name="Feeder Field 2 3 4 11" xfId="18619"/>
    <cellStyle name="Feeder Field 2 3 4 11 2" xfId="46946"/>
    <cellStyle name="Feeder Field 2 3 4 12" xfId="46944"/>
    <cellStyle name="Feeder Field 2 3 4 2" xfId="18620"/>
    <cellStyle name="Feeder Field 2 3 4 2 2" xfId="46947"/>
    <cellStyle name="Feeder Field 2 3 4 3" xfId="18621"/>
    <cellStyle name="Feeder Field 2 3 4 3 2" xfId="46948"/>
    <cellStyle name="Feeder Field 2 3 4 4" xfId="18622"/>
    <cellStyle name="Feeder Field 2 3 4 4 2" xfId="46949"/>
    <cellStyle name="Feeder Field 2 3 4 5" xfId="18623"/>
    <cellStyle name="Feeder Field 2 3 4 5 2" xfId="46950"/>
    <cellStyle name="Feeder Field 2 3 4 6" xfId="18624"/>
    <cellStyle name="Feeder Field 2 3 4 6 2" xfId="46951"/>
    <cellStyle name="Feeder Field 2 3 4 7" xfId="18625"/>
    <cellStyle name="Feeder Field 2 3 4 7 2" xfId="46952"/>
    <cellStyle name="Feeder Field 2 3 4 8" xfId="18626"/>
    <cellStyle name="Feeder Field 2 3 4 8 2" xfId="46953"/>
    <cellStyle name="Feeder Field 2 3 4 9" xfId="18627"/>
    <cellStyle name="Feeder Field 2 3 4 9 2" xfId="46954"/>
    <cellStyle name="Feeder Field 2 3 5" xfId="18628"/>
    <cellStyle name="Feeder Field 2 3 5 10" xfId="18629"/>
    <cellStyle name="Feeder Field 2 3 5 10 2" xfId="46956"/>
    <cellStyle name="Feeder Field 2 3 5 11" xfId="18630"/>
    <cellStyle name="Feeder Field 2 3 5 11 2" xfId="46957"/>
    <cellStyle name="Feeder Field 2 3 5 12" xfId="46955"/>
    <cellStyle name="Feeder Field 2 3 5 2" xfId="18631"/>
    <cellStyle name="Feeder Field 2 3 5 2 2" xfId="46958"/>
    <cellStyle name="Feeder Field 2 3 5 3" xfId="18632"/>
    <cellStyle name="Feeder Field 2 3 5 3 2" xfId="46959"/>
    <cellStyle name="Feeder Field 2 3 5 4" xfId="18633"/>
    <cellStyle name="Feeder Field 2 3 5 4 2" xfId="46960"/>
    <cellStyle name="Feeder Field 2 3 5 5" xfId="18634"/>
    <cellStyle name="Feeder Field 2 3 5 5 2" xfId="46961"/>
    <cellStyle name="Feeder Field 2 3 5 6" xfId="18635"/>
    <cellStyle name="Feeder Field 2 3 5 6 2" xfId="46962"/>
    <cellStyle name="Feeder Field 2 3 5 7" xfId="18636"/>
    <cellStyle name="Feeder Field 2 3 5 7 2" xfId="46963"/>
    <cellStyle name="Feeder Field 2 3 5 8" xfId="18637"/>
    <cellStyle name="Feeder Field 2 3 5 8 2" xfId="46964"/>
    <cellStyle name="Feeder Field 2 3 5 9" xfId="18638"/>
    <cellStyle name="Feeder Field 2 3 5 9 2" xfId="46965"/>
    <cellStyle name="Feeder Field 2 3 6" xfId="18639"/>
    <cellStyle name="Feeder Field 2 3 6 2" xfId="46966"/>
    <cellStyle name="Feeder Field 2 3 7" xfId="18640"/>
    <cellStyle name="Feeder Field 2 3 7 2" xfId="46967"/>
    <cellStyle name="Feeder Field 2 3 8" xfId="18641"/>
    <cellStyle name="Feeder Field 2 3 8 2" xfId="46968"/>
    <cellStyle name="Feeder Field 2 3 9" xfId="18642"/>
    <cellStyle name="Feeder Field 2 3 9 2" xfId="46969"/>
    <cellStyle name="Feeder Field 2 4" xfId="18643"/>
    <cellStyle name="Feeder Field 2 4 10" xfId="18644"/>
    <cellStyle name="Feeder Field 2 4 10 2" xfId="46971"/>
    <cellStyle name="Feeder Field 2 4 11" xfId="18645"/>
    <cellStyle name="Feeder Field 2 4 11 2" xfId="46972"/>
    <cellStyle name="Feeder Field 2 4 12" xfId="18646"/>
    <cellStyle name="Feeder Field 2 4 12 2" xfId="46973"/>
    <cellStyle name="Feeder Field 2 4 13" xfId="18647"/>
    <cellStyle name="Feeder Field 2 4 13 2" xfId="46974"/>
    <cellStyle name="Feeder Field 2 4 14" xfId="18648"/>
    <cellStyle name="Feeder Field 2 4 14 2" xfId="46975"/>
    <cellStyle name="Feeder Field 2 4 15" xfId="46970"/>
    <cellStyle name="Feeder Field 2 4 2" xfId="18649"/>
    <cellStyle name="Feeder Field 2 4 2 10" xfId="18650"/>
    <cellStyle name="Feeder Field 2 4 2 10 2" xfId="46977"/>
    <cellStyle name="Feeder Field 2 4 2 11" xfId="18651"/>
    <cellStyle name="Feeder Field 2 4 2 11 2" xfId="46978"/>
    <cellStyle name="Feeder Field 2 4 2 12" xfId="18652"/>
    <cellStyle name="Feeder Field 2 4 2 12 2" xfId="46979"/>
    <cellStyle name="Feeder Field 2 4 2 13" xfId="46976"/>
    <cellStyle name="Feeder Field 2 4 2 2" xfId="18653"/>
    <cellStyle name="Feeder Field 2 4 2 2 10" xfId="18654"/>
    <cellStyle name="Feeder Field 2 4 2 2 10 2" xfId="46981"/>
    <cellStyle name="Feeder Field 2 4 2 2 11" xfId="18655"/>
    <cellStyle name="Feeder Field 2 4 2 2 11 2" xfId="46982"/>
    <cellStyle name="Feeder Field 2 4 2 2 12" xfId="46980"/>
    <cellStyle name="Feeder Field 2 4 2 2 2" xfId="18656"/>
    <cellStyle name="Feeder Field 2 4 2 2 2 2" xfId="46983"/>
    <cellStyle name="Feeder Field 2 4 2 2 3" xfId="18657"/>
    <cellStyle name="Feeder Field 2 4 2 2 3 2" xfId="46984"/>
    <cellStyle name="Feeder Field 2 4 2 2 4" xfId="18658"/>
    <cellStyle name="Feeder Field 2 4 2 2 4 2" xfId="46985"/>
    <cellStyle name="Feeder Field 2 4 2 2 5" xfId="18659"/>
    <cellStyle name="Feeder Field 2 4 2 2 5 2" xfId="46986"/>
    <cellStyle name="Feeder Field 2 4 2 2 6" xfId="18660"/>
    <cellStyle name="Feeder Field 2 4 2 2 6 2" xfId="46987"/>
    <cellStyle name="Feeder Field 2 4 2 2 7" xfId="18661"/>
    <cellStyle name="Feeder Field 2 4 2 2 7 2" xfId="46988"/>
    <cellStyle name="Feeder Field 2 4 2 2 8" xfId="18662"/>
    <cellStyle name="Feeder Field 2 4 2 2 8 2" xfId="46989"/>
    <cellStyle name="Feeder Field 2 4 2 2 9" xfId="18663"/>
    <cellStyle name="Feeder Field 2 4 2 2 9 2" xfId="46990"/>
    <cellStyle name="Feeder Field 2 4 2 3" xfId="18664"/>
    <cellStyle name="Feeder Field 2 4 2 3 10" xfId="18665"/>
    <cellStyle name="Feeder Field 2 4 2 3 10 2" xfId="46992"/>
    <cellStyle name="Feeder Field 2 4 2 3 11" xfId="18666"/>
    <cellStyle name="Feeder Field 2 4 2 3 11 2" xfId="46993"/>
    <cellStyle name="Feeder Field 2 4 2 3 12" xfId="46991"/>
    <cellStyle name="Feeder Field 2 4 2 3 2" xfId="18667"/>
    <cellStyle name="Feeder Field 2 4 2 3 2 2" xfId="46994"/>
    <cellStyle name="Feeder Field 2 4 2 3 3" xfId="18668"/>
    <cellStyle name="Feeder Field 2 4 2 3 3 2" xfId="46995"/>
    <cellStyle name="Feeder Field 2 4 2 3 4" xfId="18669"/>
    <cellStyle name="Feeder Field 2 4 2 3 4 2" xfId="46996"/>
    <cellStyle name="Feeder Field 2 4 2 3 5" xfId="18670"/>
    <cellStyle name="Feeder Field 2 4 2 3 5 2" xfId="46997"/>
    <cellStyle name="Feeder Field 2 4 2 3 6" xfId="18671"/>
    <cellStyle name="Feeder Field 2 4 2 3 6 2" xfId="46998"/>
    <cellStyle name="Feeder Field 2 4 2 3 7" xfId="18672"/>
    <cellStyle name="Feeder Field 2 4 2 3 7 2" xfId="46999"/>
    <cellStyle name="Feeder Field 2 4 2 3 8" xfId="18673"/>
    <cellStyle name="Feeder Field 2 4 2 3 8 2" xfId="47000"/>
    <cellStyle name="Feeder Field 2 4 2 3 9" xfId="18674"/>
    <cellStyle name="Feeder Field 2 4 2 3 9 2" xfId="47001"/>
    <cellStyle name="Feeder Field 2 4 2 4" xfId="18675"/>
    <cellStyle name="Feeder Field 2 4 2 4 2" xfId="47002"/>
    <cellStyle name="Feeder Field 2 4 2 5" xfId="18676"/>
    <cellStyle name="Feeder Field 2 4 2 5 2" xfId="47003"/>
    <cellStyle name="Feeder Field 2 4 2 6" xfId="18677"/>
    <cellStyle name="Feeder Field 2 4 2 6 2" xfId="47004"/>
    <cellStyle name="Feeder Field 2 4 2 7" xfId="18678"/>
    <cellStyle name="Feeder Field 2 4 2 7 2" xfId="47005"/>
    <cellStyle name="Feeder Field 2 4 2 8" xfId="18679"/>
    <cellStyle name="Feeder Field 2 4 2 8 2" xfId="47006"/>
    <cellStyle name="Feeder Field 2 4 2 9" xfId="18680"/>
    <cellStyle name="Feeder Field 2 4 2 9 2" xfId="47007"/>
    <cellStyle name="Feeder Field 2 4 3" xfId="18681"/>
    <cellStyle name="Feeder Field 2 4 3 10" xfId="18682"/>
    <cellStyle name="Feeder Field 2 4 3 10 2" xfId="47009"/>
    <cellStyle name="Feeder Field 2 4 3 11" xfId="18683"/>
    <cellStyle name="Feeder Field 2 4 3 11 2" xfId="47010"/>
    <cellStyle name="Feeder Field 2 4 3 12" xfId="18684"/>
    <cellStyle name="Feeder Field 2 4 3 12 2" xfId="47011"/>
    <cellStyle name="Feeder Field 2 4 3 13" xfId="47008"/>
    <cellStyle name="Feeder Field 2 4 3 2" xfId="18685"/>
    <cellStyle name="Feeder Field 2 4 3 2 10" xfId="18686"/>
    <cellStyle name="Feeder Field 2 4 3 2 10 2" xfId="47013"/>
    <cellStyle name="Feeder Field 2 4 3 2 11" xfId="18687"/>
    <cellStyle name="Feeder Field 2 4 3 2 11 2" xfId="47014"/>
    <cellStyle name="Feeder Field 2 4 3 2 12" xfId="47012"/>
    <cellStyle name="Feeder Field 2 4 3 2 2" xfId="18688"/>
    <cellStyle name="Feeder Field 2 4 3 2 2 2" xfId="47015"/>
    <cellStyle name="Feeder Field 2 4 3 2 3" xfId="18689"/>
    <cellStyle name="Feeder Field 2 4 3 2 3 2" xfId="47016"/>
    <cellStyle name="Feeder Field 2 4 3 2 4" xfId="18690"/>
    <cellStyle name="Feeder Field 2 4 3 2 4 2" xfId="47017"/>
    <cellStyle name="Feeder Field 2 4 3 2 5" xfId="18691"/>
    <cellStyle name="Feeder Field 2 4 3 2 5 2" xfId="47018"/>
    <cellStyle name="Feeder Field 2 4 3 2 6" xfId="18692"/>
    <cellStyle name="Feeder Field 2 4 3 2 6 2" xfId="47019"/>
    <cellStyle name="Feeder Field 2 4 3 2 7" xfId="18693"/>
    <cellStyle name="Feeder Field 2 4 3 2 7 2" xfId="47020"/>
    <cellStyle name="Feeder Field 2 4 3 2 8" xfId="18694"/>
    <cellStyle name="Feeder Field 2 4 3 2 8 2" xfId="47021"/>
    <cellStyle name="Feeder Field 2 4 3 2 9" xfId="18695"/>
    <cellStyle name="Feeder Field 2 4 3 2 9 2" xfId="47022"/>
    <cellStyle name="Feeder Field 2 4 3 3" xfId="18696"/>
    <cellStyle name="Feeder Field 2 4 3 3 10" xfId="18697"/>
    <cellStyle name="Feeder Field 2 4 3 3 10 2" xfId="47024"/>
    <cellStyle name="Feeder Field 2 4 3 3 11" xfId="18698"/>
    <cellStyle name="Feeder Field 2 4 3 3 11 2" xfId="47025"/>
    <cellStyle name="Feeder Field 2 4 3 3 12" xfId="47023"/>
    <cellStyle name="Feeder Field 2 4 3 3 2" xfId="18699"/>
    <cellStyle name="Feeder Field 2 4 3 3 2 2" xfId="47026"/>
    <cellStyle name="Feeder Field 2 4 3 3 3" xfId="18700"/>
    <cellStyle name="Feeder Field 2 4 3 3 3 2" xfId="47027"/>
    <cellStyle name="Feeder Field 2 4 3 3 4" xfId="18701"/>
    <cellStyle name="Feeder Field 2 4 3 3 4 2" xfId="47028"/>
    <cellStyle name="Feeder Field 2 4 3 3 5" xfId="18702"/>
    <cellStyle name="Feeder Field 2 4 3 3 5 2" xfId="47029"/>
    <cellStyle name="Feeder Field 2 4 3 3 6" xfId="18703"/>
    <cellStyle name="Feeder Field 2 4 3 3 6 2" xfId="47030"/>
    <cellStyle name="Feeder Field 2 4 3 3 7" xfId="18704"/>
    <cellStyle name="Feeder Field 2 4 3 3 7 2" xfId="47031"/>
    <cellStyle name="Feeder Field 2 4 3 3 8" xfId="18705"/>
    <cellStyle name="Feeder Field 2 4 3 3 8 2" xfId="47032"/>
    <cellStyle name="Feeder Field 2 4 3 3 9" xfId="18706"/>
    <cellStyle name="Feeder Field 2 4 3 3 9 2" xfId="47033"/>
    <cellStyle name="Feeder Field 2 4 3 4" xfId="18707"/>
    <cellStyle name="Feeder Field 2 4 3 4 2" xfId="47034"/>
    <cellStyle name="Feeder Field 2 4 3 5" xfId="18708"/>
    <cellStyle name="Feeder Field 2 4 3 5 2" xfId="47035"/>
    <cellStyle name="Feeder Field 2 4 3 6" xfId="18709"/>
    <cellStyle name="Feeder Field 2 4 3 6 2" xfId="47036"/>
    <cellStyle name="Feeder Field 2 4 3 7" xfId="18710"/>
    <cellStyle name="Feeder Field 2 4 3 7 2" xfId="47037"/>
    <cellStyle name="Feeder Field 2 4 3 8" xfId="18711"/>
    <cellStyle name="Feeder Field 2 4 3 8 2" xfId="47038"/>
    <cellStyle name="Feeder Field 2 4 3 9" xfId="18712"/>
    <cellStyle name="Feeder Field 2 4 3 9 2" xfId="47039"/>
    <cellStyle name="Feeder Field 2 4 4" xfId="18713"/>
    <cellStyle name="Feeder Field 2 4 4 10" xfId="18714"/>
    <cellStyle name="Feeder Field 2 4 4 10 2" xfId="47041"/>
    <cellStyle name="Feeder Field 2 4 4 11" xfId="18715"/>
    <cellStyle name="Feeder Field 2 4 4 11 2" xfId="47042"/>
    <cellStyle name="Feeder Field 2 4 4 12" xfId="47040"/>
    <cellStyle name="Feeder Field 2 4 4 2" xfId="18716"/>
    <cellStyle name="Feeder Field 2 4 4 2 2" xfId="47043"/>
    <cellStyle name="Feeder Field 2 4 4 3" xfId="18717"/>
    <cellStyle name="Feeder Field 2 4 4 3 2" xfId="47044"/>
    <cellStyle name="Feeder Field 2 4 4 4" xfId="18718"/>
    <cellStyle name="Feeder Field 2 4 4 4 2" xfId="47045"/>
    <cellStyle name="Feeder Field 2 4 4 5" xfId="18719"/>
    <cellStyle name="Feeder Field 2 4 4 5 2" xfId="47046"/>
    <cellStyle name="Feeder Field 2 4 4 6" xfId="18720"/>
    <cellStyle name="Feeder Field 2 4 4 6 2" xfId="47047"/>
    <cellStyle name="Feeder Field 2 4 4 7" xfId="18721"/>
    <cellStyle name="Feeder Field 2 4 4 7 2" xfId="47048"/>
    <cellStyle name="Feeder Field 2 4 4 8" xfId="18722"/>
    <cellStyle name="Feeder Field 2 4 4 8 2" xfId="47049"/>
    <cellStyle name="Feeder Field 2 4 4 9" xfId="18723"/>
    <cellStyle name="Feeder Field 2 4 4 9 2" xfId="47050"/>
    <cellStyle name="Feeder Field 2 4 5" xfId="18724"/>
    <cellStyle name="Feeder Field 2 4 5 10" xfId="18725"/>
    <cellStyle name="Feeder Field 2 4 5 10 2" xfId="47052"/>
    <cellStyle name="Feeder Field 2 4 5 11" xfId="18726"/>
    <cellStyle name="Feeder Field 2 4 5 11 2" xfId="47053"/>
    <cellStyle name="Feeder Field 2 4 5 12" xfId="47051"/>
    <cellStyle name="Feeder Field 2 4 5 2" xfId="18727"/>
    <cellStyle name="Feeder Field 2 4 5 2 2" xfId="47054"/>
    <cellStyle name="Feeder Field 2 4 5 3" xfId="18728"/>
    <cellStyle name="Feeder Field 2 4 5 3 2" xfId="47055"/>
    <cellStyle name="Feeder Field 2 4 5 4" xfId="18729"/>
    <cellStyle name="Feeder Field 2 4 5 4 2" xfId="47056"/>
    <cellStyle name="Feeder Field 2 4 5 5" xfId="18730"/>
    <cellStyle name="Feeder Field 2 4 5 5 2" xfId="47057"/>
    <cellStyle name="Feeder Field 2 4 5 6" xfId="18731"/>
    <cellStyle name="Feeder Field 2 4 5 6 2" xfId="47058"/>
    <cellStyle name="Feeder Field 2 4 5 7" xfId="18732"/>
    <cellStyle name="Feeder Field 2 4 5 7 2" xfId="47059"/>
    <cellStyle name="Feeder Field 2 4 5 8" xfId="18733"/>
    <cellStyle name="Feeder Field 2 4 5 8 2" xfId="47060"/>
    <cellStyle name="Feeder Field 2 4 5 9" xfId="18734"/>
    <cellStyle name="Feeder Field 2 4 5 9 2" xfId="47061"/>
    <cellStyle name="Feeder Field 2 4 6" xfId="18735"/>
    <cellStyle name="Feeder Field 2 4 6 2" xfId="47062"/>
    <cellStyle name="Feeder Field 2 4 7" xfId="18736"/>
    <cellStyle name="Feeder Field 2 4 7 2" xfId="47063"/>
    <cellStyle name="Feeder Field 2 4 8" xfId="18737"/>
    <cellStyle name="Feeder Field 2 4 8 2" xfId="47064"/>
    <cellStyle name="Feeder Field 2 4 9" xfId="18738"/>
    <cellStyle name="Feeder Field 2 4 9 2" xfId="47065"/>
    <cellStyle name="Feeder Field 2 5" xfId="18739"/>
    <cellStyle name="Feeder Field 2 5 10" xfId="18740"/>
    <cellStyle name="Feeder Field 2 5 10 2" xfId="47067"/>
    <cellStyle name="Feeder Field 2 5 11" xfId="18741"/>
    <cellStyle name="Feeder Field 2 5 11 2" xfId="47068"/>
    <cellStyle name="Feeder Field 2 5 12" xfId="18742"/>
    <cellStyle name="Feeder Field 2 5 12 2" xfId="47069"/>
    <cellStyle name="Feeder Field 2 5 13" xfId="47066"/>
    <cellStyle name="Feeder Field 2 5 2" xfId="18743"/>
    <cellStyle name="Feeder Field 2 5 2 10" xfId="18744"/>
    <cellStyle name="Feeder Field 2 5 2 10 2" xfId="47071"/>
    <cellStyle name="Feeder Field 2 5 2 11" xfId="18745"/>
    <cellStyle name="Feeder Field 2 5 2 11 2" xfId="47072"/>
    <cellStyle name="Feeder Field 2 5 2 12" xfId="47070"/>
    <cellStyle name="Feeder Field 2 5 2 2" xfId="18746"/>
    <cellStyle name="Feeder Field 2 5 2 2 2" xfId="47073"/>
    <cellStyle name="Feeder Field 2 5 2 3" xfId="18747"/>
    <cellStyle name="Feeder Field 2 5 2 3 2" xfId="47074"/>
    <cellStyle name="Feeder Field 2 5 2 4" xfId="18748"/>
    <cellStyle name="Feeder Field 2 5 2 4 2" xfId="47075"/>
    <cellStyle name="Feeder Field 2 5 2 5" xfId="18749"/>
    <cellStyle name="Feeder Field 2 5 2 5 2" xfId="47076"/>
    <cellStyle name="Feeder Field 2 5 2 6" xfId="18750"/>
    <cellStyle name="Feeder Field 2 5 2 6 2" xfId="47077"/>
    <cellStyle name="Feeder Field 2 5 2 7" xfId="18751"/>
    <cellStyle name="Feeder Field 2 5 2 7 2" xfId="47078"/>
    <cellStyle name="Feeder Field 2 5 2 8" xfId="18752"/>
    <cellStyle name="Feeder Field 2 5 2 8 2" xfId="47079"/>
    <cellStyle name="Feeder Field 2 5 2 9" xfId="18753"/>
    <cellStyle name="Feeder Field 2 5 2 9 2" xfId="47080"/>
    <cellStyle name="Feeder Field 2 5 3" xfId="18754"/>
    <cellStyle name="Feeder Field 2 5 3 10" xfId="18755"/>
    <cellStyle name="Feeder Field 2 5 3 10 2" xfId="47082"/>
    <cellStyle name="Feeder Field 2 5 3 11" xfId="18756"/>
    <cellStyle name="Feeder Field 2 5 3 11 2" xfId="47083"/>
    <cellStyle name="Feeder Field 2 5 3 12" xfId="47081"/>
    <cellStyle name="Feeder Field 2 5 3 2" xfId="18757"/>
    <cellStyle name="Feeder Field 2 5 3 2 2" xfId="47084"/>
    <cellStyle name="Feeder Field 2 5 3 3" xfId="18758"/>
    <cellStyle name="Feeder Field 2 5 3 3 2" xfId="47085"/>
    <cellStyle name="Feeder Field 2 5 3 4" xfId="18759"/>
    <cellStyle name="Feeder Field 2 5 3 4 2" xfId="47086"/>
    <cellStyle name="Feeder Field 2 5 3 5" xfId="18760"/>
    <cellStyle name="Feeder Field 2 5 3 5 2" xfId="47087"/>
    <cellStyle name="Feeder Field 2 5 3 6" xfId="18761"/>
    <cellStyle name="Feeder Field 2 5 3 6 2" xfId="47088"/>
    <cellStyle name="Feeder Field 2 5 3 7" xfId="18762"/>
    <cellStyle name="Feeder Field 2 5 3 7 2" xfId="47089"/>
    <cellStyle name="Feeder Field 2 5 3 8" xfId="18763"/>
    <cellStyle name="Feeder Field 2 5 3 8 2" xfId="47090"/>
    <cellStyle name="Feeder Field 2 5 3 9" xfId="18764"/>
    <cellStyle name="Feeder Field 2 5 3 9 2" xfId="47091"/>
    <cellStyle name="Feeder Field 2 5 4" xfId="18765"/>
    <cellStyle name="Feeder Field 2 5 4 2" xfId="47092"/>
    <cellStyle name="Feeder Field 2 5 5" xfId="18766"/>
    <cellStyle name="Feeder Field 2 5 5 2" xfId="47093"/>
    <cellStyle name="Feeder Field 2 5 6" xfId="18767"/>
    <cellStyle name="Feeder Field 2 5 6 2" xfId="47094"/>
    <cellStyle name="Feeder Field 2 5 7" xfId="18768"/>
    <cellStyle name="Feeder Field 2 5 7 2" xfId="47095"/>
    <cellStyle name="Feeder Field 2 5 8" xfId="18769"/>
    <cellStyle name="Feeder Field 2 5 8 2" xfId="47096"/>
    <cellStyle name="Feeder Field 2 5 9" xfId="18770"/>
    <cellStyle name="Feeder Field 2 5 9 2" xfId="47097"/>
    <cellStyle name="Feeder Field 2 6" xfId="18771"/>
    <cellStyle name="Feeder Field 2 6 10" xfId="18772"/>
    <cellStyle name="Feeder Field 2 6 10 2" xfId="47099"/>
    <cellStyle name="Feeder Field 2 6 11" xfId="18773"/>
    <cellStyle name="Feeder Field 2 6 11 2" xfId="47100"/>
    <cellStyle name="Feeder Field 2 6 12" xfId="18774"/>
    <cellStyle name="Feeder Field 2 6 12 2" xfId="47101"/>
    <cellStyle name="Feeder Field 2 6 13" xfId="47098"/>
    <cellStyle name="Feeder Field 2 6 2" xfId="18775"/>
    <cellStyle name="Feeder Field 2 6 2 10" xfId="18776"/>
    <cellStyle name="Feeder Field 2 6 2 10 2" xfId="47103"/>
    <cellStyle name="Feeder Field 2 6 2 11" xfId="18777"/>
    <cellStyle name="Feeder Field 2 6 2 11 2" xfId="47104"/>
    <cellStyle name="Feeder Field 2 6 2 12" xfId="47102"/>
    <cellStyle name="Feeder Field 2 6 2 2" xfId="18778"/>
    <cellStyle name="Feeder Field 2 6 2 2 2" xfId="47105"/>
    <cellStyle name="Feeder Field 2 6 2 3" xfId="18779"/>
    <cellStyle name="Feeder Field 2 6 2 3 2" xfId="47106"/>
    <cellStyle name="Feeder Field 2 6 2 4" xfId="18780"/>
    <cellStyle name="Feeder Field 2 6 2 4 2" xfId="47107"/>
    <cellStyle name="Feeder Field 2 6 2 5" xfId="18781"/>
    <cellStyle name="Feeder Field 2 6 2 5 2" xfId="47108"/>
    <cellStyle name="Feeder Field 2 6 2 6" xfId="18782"/>
    <cellStyle name="Feeder Field 2 6 2 6 2" xfId="47109"/>
    <cellStyle name="Feeder Field 2 6 2 7" xfId="18783"/>
    <cellStyle name="Feeder Field 2 6 2 7 2" xfId="47110"/>
    <cellStyle name="Feeder Field 2 6 2 8" xfId="18784"/>
    <cellStyle name="Feeder Field 2 6 2 8 2" xfId="47111"/>
    <cellStyle name="Feeder Field 2 6 2 9" xfId="18785"/>
    <cellStyle name="Feeder Field 2 6 2 9 2" xfId="47112"/>
    <cellStyle name="Feeder Field 2 6 3" xfId="18786"/>
    <cellStyle name="Feeder Field 2 6 3 10" xfId="18787"/>
    <cellStyle name="Feeder Field 2 6 3 10 2" xfId="47114"/>
    <cellStyle name="Feeder Field 2 6 3 11" xfId="18788"/>
    <cellStyle name="Feeder Field 2 6 3 11 2" xfId="47115"/>
    <cellStyle name="Feeder Field 2 6 3 12" xfId="47113"/>
    <cellStyle name="Feeder Field 2 6 3 2" xfId="18789"/>
    <cellStyle name="Feeder Field 2 6 3 2 2" xfId="47116"/>
    <cellStyle name="Feeder Field 2 6 3 3" xfId="18790"/>
    <cellStyle name="Feeder Field 2 6 3 3 2" xfId="47117"/>
    <cellStyle name="Feeder Field 2 6 3 4" xfId="18791"/>
    <cellStyle name="Feeder Field 2 6 3 4 2" xfId="47118"/>
    <cellStyle name="Feeder Field 2 6 3 5" xfId="18792"/>
    <cellStyle name="Feeder Field 2 6 3 5 2" xfId="47119"/>
    <cellStyle name="Feeder Field 2 6 3 6" xfId="18793"/>
    <cellStyle name="Feeder Field 2 6 3 6 2" xfId="47120"/>
    <cellStyle name="Feeder Field 2 6 3 7" xfId="18794"/>
    <cellStyle name="Feeder Field 2 6 3 7 2" xfId="47121"/>
    <cellStyle name="Feeder Field 2 6 3 8" xfId="18795"/>
    <cellStyle name="Feeder Field 2 6 3 8 2" xfId="47122"/>
    <cellStyle name="Feeder Field 2 6 3 9" xfId="18796"/>
    <cellStyle name="Feeder Field 2 6 3 9 2" xfId="47123"/>
    <cellStyle name="Feeder Field 2 6 4" xfId="18797"/>
    <cellStyle name="Feeder Field 2 6 4 2" xfId="47124"/>
    <cellStyle name="Feeder Field 2 6 5" xfId="18798"/>
    <cellStyle name="Feeder Field 2 6 5 2" xfId="47125"/>
    <cellStyle name="Feeder Field 2 6 6" xfId="18799"/>
    <cellStyle name="Feeder Field 2 6 6 2" xfId="47126"/>
    <cellStyle name="Feeder Field 2 6 7" xfId="18800"/>
    <cellStyle name="Feeder Field 2 6 7 2" xfId="47127"/>
    <cellStyle name="Feeder Field 2 6 8" xfId="18801"/>
    <cellStyle name="Feeder Field 2 6 8 2" xfId="47128"/>
    <cellStyle name="Feeder Field 2 6 9" xfId="18802"/>
    <cellStyle name="Feeder Field 2 6 9 2" xfId="47129"/>
    <cellStyle name="Feeder Field 2 7" xfId="18803"/>
    <cellStyle name="Feeder Field 2 7 10" xfId="18804"/>
    <cellStyle name="Feeder Field 2 7 10 2" xfId="47131"/>
    <cellStyle name="Feeder Field 2 7 11" xfId="18805"/>
    <cellStyle name="Feeder Field 2 7 11 2" xfId="47132"/>
    <cellStyle name="Feeder Field 2 7 12" xfId="47130"/>
    <cellStyle name="Feeder Field 2 7 2" xfId="18806"/>
    <cellStyle name="Feeder Field 2 7 2 2" xfId="47133"/>
    <cellStyle name="Feeder Field 2 7 3" xfId="18807"/>
    <cellStyle name="Feeder Field 2 7 3 2" xfId="47134"/>
    <cellStyle name="Feeder Field 2 7 4" xfId="18808"/>
    <cellStyle name="Feeder Field 2 7 4 2" xfId="47135"/>
    <cellStyle name="Feeder Field 2 7 5" xfId="18809"/>
    <cellStyle name="Feeder Field 2 7 5 2" xfId="47136"/>
    <cellStyle name="Feeder Field 2 7 6" xfId="18810"/>
    <cellStyle name="Feeder Field 2 7 6 2" xfId="47137"/>
    <cellStyle name="Feeder Field 2 7 7" xfId="18811"/>
    <cellStyle name="Feeder Field 2 7 7 2" xfId="47138"/>
    <cellStyle name="Feeder Field 2 7 8" xfId="18812"/>
    <cellStyle name="Feeder Field 2 7 8 2" xfId="47139"/>
    <cellStyle name="Feeder Field 2 7 9" xfId="18813"/>
    <cellStyle name="Feeder Field 2 7 9 2" xfId="47140"/>
    <cellStyle name="Feeder Field 2 8" xfId="18814"/>
    <cellStyle name="Feeder Field 2 8 10" xfId="18815"/>
    <cellStyle name="Feeder Field 2 8 10 2" xfId="47142"/>
    <cellStyle name="Feeder Field 2 8 11" xfId="18816"/>
    <cellStyle name="Feeder Field 2 8 11 2" xfId="47143"/>
    <cellStyle name="Feeder Field 2 8 12" xfId="47141"/>
    <cellStyle name="Feeder Field 2 8 2" xfId="18817"/>
    <cellStyle name="Feeder Field 2 8 2 2" xfId="47144"/>
    <cellStyle name="Feeder Field 2 8 3" xfId="18818"/>
    <cellStyle name="Feeder Field 2 8 3 2" xfId="47145"/>
    <cellStyle name="Feeder Field 2 8 4" xfId="18819"/>
    <cellStyle name="Feeder Field 2 8 4 2" xfId="47146"/>
    <cellStyle name="Feeder Field 2 8 5" xfId="18820"/>
    <cellStyle name="Feeder Field 2 8 5 2" xfId="47147"/>
    <cellStyle name="Feeder Field 2 8 6" xfId="18821"/>
    <cellStyle name="Feeder Field 2 8 6 2" xfId="47148"/>
    <cellStyle name="Feeder Field 2 8 7" xfId="18822"/>
    <cellStyle name="Feeder Field 2 8 7 2" xfId="47149"/>
    <cellStyle name="Feeder Field 2 8 8" xfId="18823"/>
    <cellStyle name="Feeder Field 2 8 8 2" xfId="47150"/>
    <cellStyle name="Feeder Field 2 8 9" xfId="18824"/>
    <cellStyle name="Feeder Field 2 8 9 2" xfId="47151"/>
    <cellStyle name="Feeder Field 2 9" xfId="18825"/>
    <cellStyle name="Feeder Field 2 9 2" xfId="47152"/>
    <cellStyle name="Feeder Field 3" xfId="18826"/>
    <cellStyle name="Feeder Field 3 10" xfId="18827"/>
    <cellStyle name="Feeder Field 3 10 2" xfId="47154"/>
    <cellStyle name="Feeder Field 3 11" xfId="18828"/>
    <cellStyle name="Feeder Field 3 11 2" xfId="47155"/>
    <cellStyle name="Feeder Field 3 12" xfId="18829"/>
    <cellStyle name="Feeder Field 3 12 2" xfId="47156"/>
    <cellStyle name="Feeder Field 3 13" xfId="18830"/>
    <cellStyle name="Feeder Field 3 13 2" xfId="47157"/>
    <cellStyle name="Feeder Field 3 14" xfId="18831"/>
    <cellStyle name="Feeder Field 3 14 2" xfId="47158"/>
    <cellStyle name="Feeder Field 3 15" xfId="18832"/>
    <cellStyle name="Feeder Field 3 15 2" xfId="47159"/>
    <cellStyle name="Feeder Field 3 16" xfId="18833"/>
    <cellStyle name="Feeder Field 3 16 2" xfId="47160"/>
    <cellStyle name="Feeder Field 3 17" xfId="18834"/>
    <cellStyle name="Feeder Field 3 17 2" xfId="47161"/>
    <cellStyle name="Feeder Field 3 18" xfId="18835"/>
    <cellStyle name="Feeder Field 3 18 2" xfId="47162"/>
    <cellStyle name="Feeder Field 3 19" xfId="47153"/>
    <cellStyle name="Feeder Field 3 2" xfId="18836"/>
    <cellStyle name="Feeder Field 3 2 10" xfId="18837"/>
    <cellStyle name="Feeder Field 3 2 10 2" xfId="47164"/>
    <cellStyle name="Feeder Field 3 2 11" xfId="18838"/>
    <cellStyle name="Feeder Field 3 2 11 2" xfId="47165"/>
    <cellStyle name="Feeder Field 3 2 12" xfId="18839"/>
    <cellStyle name="Feeder Field 3 2 12 2" xfId="47166"/>
    <cellStyle name="Feeder Field 3 2 13" xfId="18840"/>
    <cellStyle name="Feeder Field 3 2 13 2" xfId="47167"/>
    <cellStyle name="Feeder Field 3 2 14" xfId="18841"/>
    <cellStyle name="Feeder Field 3 2 14 2" xfId="47168"/>
    <cellStyle name="Feeder Field 3 2 15" xfId="47163"/>
    <cellStyle name="Feeder Field 3 2 2" xfId="18842"/>
    <cellStyle name="Feeder Field 3 2 2 10" xfId="18843"/>
    <cellStyle name="Feeder Field 3 2 2 10 2" xfId="47170"/>
    <cellStyle name="Feeder Field 3 2 2 11" xfId="18844"/>
    <cellStyle name="Feeder Field 3 2 2 11 2" xfId="47171"/>
    <cellStyle name="Feeder Field 3 2 2 12" xfId="18845"/>
    <cellStyle name="Feeder Field 3 2 2 12 2" xfId="47172"/>
    <cellStyle name="Feeder Field 3 2 2 13" xfId="47169"/>
    <cellStyle name="Feeder Field 3 2 2 2" xfId="18846"/>
    <cellStyle name="Feeder Field 3 2 2 2 10" xfId="18847"/>
    <cellStyle name="Feeder Field 3 2 2 2 10 2" xfId="47174"/>
    <cellStyle name="Feeder Field 3 2 2 2 11" xfId="18848"/>
    <cellStyle name="Feeder Field 3 2 2 2 11 2" xfId="47175"/>
    <cellStyle name="Feeder Field 3 2 2 2 12" xfId="47173"/>
    <cellStyle name="Feeder Field 3 2 2 2 2" xfId="18849"/>
    <cellStyle name="Feeder Field 3 2 2 2 2 2" xfId="47176"/>
    <cellStyle name="Feeder Field 3 2 2 2 3" xfId="18850"/>
    <cellStyle name="Feeder Field 3 2 2 2 3 2" xfId="47177"/>
    <cellStyle name="Feeder Field 3 2 2 2 4" xfId="18851"/>
    <cellStyle name="Feeder Field 3 2 2 2 4 2" xfId="47178"/>
    <cellStyle name="Feeder Field 3 2 2 2 5" xfId="18852"/>
    <cellStyle name="Feeder Field 3 2 2 2 5 2" xfId="47179"/>
    <cellStyle name="Feeder Field 3 2 2 2 6" xfId="18853"/>
    <cellStyle name="Feeder Field 3 2 2 2 6 2" xfId="47180"/>
    <cellStyle name="Feeder Field 3 2 2 2 7" xfId="18854"/>
    <cellStyle name="Feeder Field 3 2 2 2 7 2" xfId="47181"/>
    <cellStyle name="Feeder Field 3 2 2 2 8" xfId="18855"/>
    <cellStyle name="Feeder Field 3 2 2 2 8 2" xfId="47182"/>
    <cellStyle name="Feeder Field 3 2 2 2 9" xfId="18856"/>
    <cellStyle name="Feeder Field 3 2 2 2 9 2" xfId="47183"/>
    <cellStyle name="Feeder Field 3 2 2 3" xfId="18857"/>
    <cellStyle name="Feeder Field 3 2 2 3 10" xfId="18858"/>
    <cellStyle name="Feeder Field 3 2 2 3 10 2" xfId="47185"/>
    <cellStyle name="Feeder Field 3 2 2 3 11" xfId="18859"/>
    <cellStyle name="Feeder Field 3 2 2 3 11 2" xfId="47186"/>
    <cellStyle name="Feeder Field 3 2 2 3 12" xfId="47184"/>
    <cellStyle name="Feeder Field 3 2 2 3 2" xfId="18860"/>
    <cellStyle name="Feeder Field 3 2 2 3 2 2" xfId="47187"/>
    <cellStyle name="Feeder Field 3 2 2 3 3" xfId="18861"/>
    <cellStyle name="Feeder Field 3 2 2 3 3 2" xfId="47188"/>
    <cellStyle name="Feeder Field 3 2 2 3 4" xfId="18862"/>
    <cellStyle name="Feeder Field 3 2 2 3 4 2" xfId="47189"/>
    <cellStyle name="Feeder Field 3 2 2 3 5" xfId="18863"/>
    <cellStyle name="Feeder Field 3 2 2 3 5 2" xfId="47190"/>
    <cellStyle name="Feeder Field 3 2 2 3 6" xfId="18864"/>
    <cellStyle name="Feeder Field 3 2 2 3 6 2" xfId="47191"/>
    <cellStyle name="Feeder Field 3 2 2 3 7" xfId="18865"/>
    <cellStyle name="Feeder Field 3 2 2 3 7 2" xfId="47192"/>
    <cellStyle name="Feeder Field 3 2 2 3 8" xfId="18866"/>
    <cellStyle name="Feeder Field 3 2 2 3 8 2" xfId="47193"/>
    <cellStyle name="Feeder Field 3 2 2 3 9" xfId="18867"/>
    <cellStyle name="Feeder Field 3 2 2 3 9 2" xfId="47194"/>
    <cellStyle name="Feeder Field 3 2 2 4" xfId="18868"/>
    <cellStyle name="Feeder Field 3 2 2 4 2" xfId="47195"/>
    <cellStyle name="Feeder Field 3 2 2 5" xfId="18869"/>
    <cellStyle name="Feeder Field 3 2 2 5 2" xfId="47196"/>
    <cellStyle name="Feeder Field 3 2 2 6" xfId="18870"/>
    <cellStyle name="Feeder Field 3 2 2 6 2" xfId="47197"/>
    <cellStyle name="Feeder Field 3 2 2 7" xfId="18871"/>
    <cellStyle name="Feeder Field 3 2 2 7 2" xfId="47198"/>
    <cellStyle name="Feeder Field 3 2 2 8" xfId="18872"/>
    <cellStyle name="Feeder Field 3 2 2 8 2" xfId="47199"/>
    <cellStyle name="Feeder Field 3 2 2 9" xfId="18873"/>
    <cellStyle name="Feeder Field 3 2 2 9 2" xfId="47200"/>
    <cellStyle name="Feeder Field 3 2 3" xfId="18874"/>
    <cellStyle name="Feeder Field 3 2 3 10" xfId="18875"/>
    <cellStyle name="Feeder Field 3 2 3 10 2" xfId="47202"/>
    <cellStyle name="Feeder Field 3 2 3 11" xfId="18876"/>
    <cellStyle name="Feeder Field 3 2 3 11 2" xfId="47203"/>
    <cellStyle name="Feeder Field 3 2 3 12" xfId="18877"/>
    <cellStyle name="Feeder Field 3 2 3 12 2" xfId="47204"/>
    <cellStyle name="Feeder Field 3 2 3 13" xfId="47201"/>
    <cellStyle name="Feeder Field 3 2 3 2" xfId="18878"/>
    <cellStyle name="Feeder Field 3 2 3 2 10" xfId="18879"/>
    <cellStyle name="Feeder Field 3 2 3 2 10 2" xfId="47206"/>
    <cellStyle name="Feeder Field 3 2 3 2 11" xfId="18880"/>
    <cellStyle name="Feeder Field 3 2 3 2 11 2" xfId="47207"/>
    <cellStyle name="Feeder Field 3 2 3 2 12" xfId="47205"/>
    <cellStyle name="Feeder Field 3 2 3 2 2" xfId="18881"/>
    <cellStyle name="Feeder Field 3 2 3 2 2 2" xfId="47208"/>
    <cellStyle name="Feeder Field 3 2 3 2 3" xfId="18882"/>
    <cellStyle name="Feeder Field 3 2 3 2 3 2" xfId="47209"/>
    <cellStyle name="Feeder Field 3 2 3 2 4" xfId="18883"/>
    <cellStyle name="Feeder Field 3 2 3 2 4 2" xfId="47210"/>
    <cellStyle name="Feeder Field 3 2 3 2 5" xfId="18884"/>
    <cellStyle name="Feeder Field 3 2 3 2 5 2" xfId="47211"/>
    <cellStyle name="Feeder Field 3 2 3 2 6" xfId="18885"/>
    <cellStyle name="Feeder Field 3 2 3 2 6 2" xfId="47212"/>
    <cellStyle name="Feeder Field 3 2 3 2 7" xfId="18886"/>
    <cellStyle name="Feeder Field 3 2 3 2 7 2" xfId="47213"/>
    <cellStyle name="Feeder Field 3 2 3 2 8" xfId="18887"/>
    <cellStyle name="Feeder Field 3 2 3 2 8 2" xfId="47214"/>
    <cellStyle name="Feeder Field 3 2 3 2 9" xfId="18888"/>
    <cellStyle name="Feeder Field 3 2 3 2 9 2" xfId="47215"/>
    <cellStyle name="Feeder Field 3 2 3 3" xfId="18889"/>
    <cellStyle name="Feeder Field 3 2 3 3 10" xfId="18890"/>
    <cellStyle name="Feeder Field 3 2 3 3 10 2" xfId="47217"/>
    <cellStyle name="Feeder Field 3 2 3 3 11" xfId="18891"/>
    <cellStyle name="Feeder Field 3 2 3 3 11 2" xfId="47218"/>
    <cellStyle name="Feeder Field 3 2 3 3 12" xfId="47216"/>
    <cellStyle name="Feeder Field 3 2 3 3 2" xfId="18892"/>
    <cellStyle name="Feeder Field 3 2 3 3 2 2" xfId="47219"/>
    <cellStyle name="Feeder Field 3 2 3 3 3" xfId="18893"/>
    <cellStyle name="Feeder Field 3 2 3 3 3 2" xfId="47220"/>
    <cellStyle name="Feeder Field 3 2 3 3 4" xfId="18894"/>
    <cellStyle name="Feeder Field 3 2 3 3 4 2" xfId="47221"/>
    <cellStyle name="Feeder Field 3 2 3 3 5" xfId="18895"/>
    <cellStyle name="Feeder Field 3 2 3 3 5 2" xfId="47222"/>
    <cellStyle name="Feeder Field 3 2 3 3 6" xfId="18896"/>
    <cellStyle name="Feeder Field 3 2 3 3 6 2" xfId="47223"/>
    <cellStyle name="Feeder Field 3 2 3 3 7" xfId="18897"/>
    <cellStyle name="Feeder Field 3 2 3 3 7 2" xfId="47224"/>
    <cellStyle name="Feeder Field 3 2 3 3 8" xfId="18898"/>
    <cellStyle name="Feeder Field 3 2 3 3 8 2" xfId="47225"/>
    <cellStyle name="Feeder Field 3 2 3 3 9" xfId="18899"/>
    <cellStyle name="Feeder Field 3 2 3 3 9 2" xfId="47226"/>
    <cellStyle name="Feeder Field 3 2 3 4" xfId="18900"/>
    <cellStyle name="Feeder Field 3 2 3 4 2" xfId="47227"/>
    <cellStyle name="Feeder Field 3 2 3 5" xfId="18901"/>
    <cellStyle name="Feeder Field 3 2 3 5 2" xfId="47228"/>
    <cellStyle name="Feeder Field 3 2 3 6" xfId="18902"/>
    <cellStyle name="Feeder Field 3 2 3 6 2" xfId="47229"/>
    <cellStyle name="Feeder Field 3 2 3 7" xfId="18903"/>
    <cellStyle name="Feeder Field 3 2 3 7 2" xfId="47230"/>
    <cellStyle name="Feeder Field 3 2 3 8" xfId="18904"/>
    <cellStyle name="Feeder Field 3 2 3 8 2" xfId="47231"/>
    <cellStyle name="Feeder Field 3 2 3 9" xfId="18905"/>
    <cellStyle name="Feeder Field 3 2 3 9 2" xfId="47232"/>
    <cellStyle name="Feeder Field 3 2 4" xfId="18906"/>
    <cellStyle name="Feeder Field 3 2 4 10" xfId="18907"/>
    <cellStyle name="Feeder Field 3 2 4 10 2" xfId="47234"/>
    <cellStyle name="Feeder Field 3 2 4 11" xfId="18908"/>
    <cellStyle name="Feeder Field 3 2 4 11 2" xfId="47235"/>
    <cellStyle name="Feeder Field 3 2 4 12" xfId="47233"/>
    <cellStyle name="Feeder Field 3 2 4 2" xfId="18909"/>
    <cellStyle name="Feeder Field 3 2 4 2 2" xfId="47236"/>
    <cellStyle name="Feeder Field 3 2 4 3" xfId="18910"/>
    <cellStyle name="Feeder Field 3 2 4 3 2" xfId="47237"/>
    <cellStyle name="Feeder Field 3 2 4 4" xfId="18911"/>
    <cellStyle name="Feeder Field 3 2 4 4 2" xfId="47238"/>
    <cellStyle name="Feeder Field 3 2 4 5" xfId="18912"/>
    <cellStyle name="Feeder Field 3 2 4 5 2" xfId="47239"/>
    <cellStyle name="Feeder Field 3 2 4 6" xfId="18913"/>
    <cellStyle name="Feeder Field 3 2 4 6 2" xfId="47240"/>
    <cellStyle name="Feeder Field 3 2 4 7" xfId="18914"/>
    <cellStyle name="Feeder Field 3 2 4 7 2" xfId="47241"/>
    <cellStyle name="Feeder Field 3 2 4 8" xfId="18915"/>
    <cellStyle name="Feeder Field 3 2 4 8 2" xfId="47242"/>
    <cellStyle name="Feeder Field 3 2 4 9" xfId="18916"/>
    <cellStyle name="Feeder Field 3 2 4 9 2" xfId="47243"/>
    <cellStyle name="Feeder Field 3 2 5" xfId="18917"/>
    <cellStyle name="Feeder Field 3 2 5 10" xfId="18918"/>
    <cellStyle name="Feeder Field 3 2 5 10 2" xfId="47245"/>
    <cellStyle name="Feeder Field 3 2 5 11" xfId="18919"/>
    <cellStyle name="Feeder Field 3 2 5 11 2" xfId="47246"/>
    <cellStyle name="Feeder Field 3 2 5 12" xfId="47244"/>
    <cellStyle name="Feeder Field 3 2 5 2" xfId="18920"/>
    <cellStyle name="Feeder Field 3 2 5 2 2" xfId="47247"/>
    <cellStyle name="Feeder Field 3 2 5 3" xfId="18921"/>
    <cellStyle name="Feeder Field 3 2 5 3 2" xfId="47248"/>
    <cellStyle name="Feeder Field 3 2 5 4" xfId="18922"/>
    <cellStyle name="Feeder Field 3 2 5 4 2" xfId="47249"/>
    <cellStyle name="Feeder Field 3 2 5 5" xfId="18923"/>
    <cellStyle name="Feeder Field 3 2 5 5 2" xfId="47250"/>
    <cellStyle name="Feeder Field 3 2 5 6" xfId="18924"/>
    <cellStyle name="Feeder Field 3 2 5 6 2" xfId="47251"/>
    <cellStyle name="Feeder Field 3 2 5 7" xfId="18925"/>
    <cellStyle name="Feeder Field 3 2 5 7 2" xfId="47252"/>
    <cellStyle name="Feeder Field 3 2 5 8" xfId="18926"/>
    <cellStyle name="Feeder Field 3 2 5 8 2" xfId="47253"/>
    <cellStyle name="Feeder Field 3 2 5 9" xfId="18927"/>
    <cellStyle name="Feeder Field 3 2 5 9 2" xfId="47254"/>
    <cellStyle name="Feeder Field 3 2 6" xfId="18928"/>
    <cellStyle name="Feeder Field 3 2 6 2" xfId="47255"/>
    <cellStyle name="Feeder Field 3 2 7" xfId="18929"/>
    <cellStyle name="Feeder Field 3 2 7 2" xfId="47256"/>
    <cellStyle name="Feeder Field 3 2 8" xfId="18930"/>
    <cellStyle name="Feeder Field 3 2 8 2" xfId="47257"/>
    <cellStyle name="Feeder Field 3 2 9" xfId="18931"/>
    <cellStyle name="Feeder Field 3 2 9 2" xfId="47258"/>
    <cellStyle name="Feeder Field 3 3" xfId="18932"/>
    <cellStyle name="Feeder Field 3 3 10" xfId="18933"/>
    <cellStyle name="Feeder Field 3 3 10 2" xfId="47260"/>
    <cellStyle name="Feeder Field 3 3 11" xfId="18934"/>
    <cellStyle name="Feeder Field 3 3 11 2" xfId="47261"/>
    <cellStyle name="Feeder Field 3 3 12" xfId="18935"/>
    <cellStyle name="Feeder Field 3 3 12 2" xfId="47262"/>
    <cellStyle name="Feeder Field 3 3 13" xfId="18936"/>
    <cellStyle name="Feeder Field 3 3 13 2" xfId="47263"/>
    <cellStyle name="Feeder Field 3 3 14" xfId="18937"/>
    <cellStyle name="Feeder Field 3 3 14 2" xfId="47264"/>
    <cellStyle name="Feeder Field 3 3 15" xfId="47259"/>
    <cellStyle name="Feeder Field 3 3 2" xfId="18938"/>
    <cellStyle name="Feeder Field 3 3 2 10" xfId="18939"/>
    <cellStyle name="Feeder Field 3 3 2 10 2" xfId="47266"/>
    <cellStyle name="Feeder Field 3 3 2 11" xfId="18940"/>
    <cellStyle name="Feeder Field 3 3 2 11 2" xfId="47267"/>
    <cellStyle name="Feeder Field 3 3 2 12" xfId="18941"/>
    <cellStyle name="Feeder Field 3 3 2 12 2" xfId="47268"/>
    <cellStyle name="Feeder Field 3 3 2 13" xfId="47265"/>
    <cellStyle name="Feeder Field 3 3 2 2" xfId="18942"/>
    <cellStyle name="Feeder Field 3 3 2 2 10" xfId="18943"/>
    <cellStyle name="Feeder Field 3 3 2 2 10 2" xfId="47270"/>
    <cellStyle name="Feeder Field 3 3 2 2 11" xfId="18944"/>
    <cellStyle name="Feeder Field 3 3 2 2 11 2" xfId="47271"/>
    <cellStyle name="Feeder Field 3 3 2 2 12" xfId="47269"/>
    <cellStyle name="Feeder Field 3 3 2 2 2" xfId="18945"/>
    <cellStyle name="Feeder Field 3 3 2 2 2 2" xfId="47272"/>
    <cellStyle name="Feeder Field 3 3 2 2 3" xfId="18946"/>
    <cellStyle name="Feeder Field 3 3 2 2 3 2" xfId="47273"/>
    <cellStyle name="Feeder Field 3 3 2 2 4" xfId="18947"/>
    <cellStyle name="Feeder Field 3 3 2 2 4 2" xfId="47274"/>
    <cellStyle name="Feeder Field 3 3 2 2 5" xfId="18948"/>
    <cellStyle name="Feeder Field 3 3 2 2 5 2" xfId="47275"/>
    <cellStyle name="Feeder Field 3 3 2 2 6" xfId="18949"/>
    <cellStyle name="Feeder Field 3 3 2 2 6 2" xfId="47276"/>
    <cellStyle name="Feeder Field 3 3 2 2 7" xfId="18950"/>
    <cellStyle name="Feeder Field 3 3 2 2 7 2" xfId="47277"/>
    <cellStyle name="Feeder Field 3 3 2 2 8" xfId="18951"/>
    <cellStyle name="Feeder Field 3 3 2 2 8 2" xfId="47278"/>
    <cellStyle name="Feeder Field 3 3 2 2 9" xfId="18952"/>
    <cellStyle name="Feeder Field 3 3 2 2 9 2" xfId="47279"/>
    <cellStyle name="Feeder Field 3 3 2 3" xfId="18953"/>
    <cellStyle name="Feeder Field 3 3 2 3 10" xfId="18954"/>
    <cellStyle name="Feeder Field 3 3 2 3 10 2" xfId="47281"/>
    <cellStyle name="Feeder Field 3 3 2 3 11" xfId="18955"/>
    <cellStyle name="Feeder Field 3 3 2 3 11 2" xfId="47282"/>
    <cellStyle name="Feeder Field 3 3 2 3 12" xfId="47280"/>
    <cellStyle name="Feeder Field 3 3 2 3 2" xfId="18956"/>
    <cellStyle name="Feeder Field 3 3 2 3 2 2" xfId="47283"/>
    <cellStyle name="Feeder Field 3 3 2 3 3" xfId="18957"/>
    <cellStyle name="Feeder Field 3 3 2 3 3 2" xfId="47284"/>
    <cellStyle name="Feeder Field 3 3 2 3 4" xfId="18958"/>
    <cellStyle name="Feeder Field 3 3 2 3 4 2" xfId="47285"/>
    <cellStyle name="Feeder Field 3 3 2 3 5" xfId="18959"/>
    <cellStyle name="Feeder Field 3 3 2 3 5 2" xfId="47286"/>
    <cellStyle name="Feeder Field 3 3 2 3 6" xfId="18960"/>
    <cellStyle name="Feeder Field 3 3 2 3 6 2" xfId="47287"/>
    <cellStyle name="Feeder Field 3 3 2 3 7" xfId="18961"/>
    <cellStyle name="Feeder Field 3 3 2 3 7 2" xfId="47288"/>
    <cellStyle name="Feeder Field 3 3 2 3 8" xfId="18962"/>
    <cellStyle name="Feeder Field 3 3 2 3 8 2" xfId="47289"/>
    <cellStyle name="Feeder Field 3 3 2 3 9" xfId="18963"/>
    <cellStyle name="Feeder Field 3 3 2 3 9 2" xfId="47290"/>
    <cellStyle name="Feeder Field 3 3 2 4" xfId="18964"/>
    <cellStyle name="Feeder Field 3 3 2 4 2" xfId="47291"/>
    <cellStyle name="Feeder Field 3 3 2 5" xfId="18965"/>
    <cellStyle name="Feeder Field 3 3 2 5 2" xfId="47292"/>
    <cellStyle name="Feeder Field 3 3 2 6" xfId="18966"/>
    <cellStyle name="Feeder Field 3 3 2 6 2" xfId="47293"/>
    <cellStyle name="Feeder Field 3 3 2 7" xfId="18967"/>
    <cellStyle name="Feeder Field 3 3 2 7 2" xfId="47294"/>
    <cellStyle name="Feeder Field 3 3 2 8" xfId="18968"/>
    <cellStyle name="Feeder Field 3 3 2 8 2" xfId="47295"/>
    <cellStyle name="Feeder Field 3 3 2 9" xfId="18969"/>
    <cellStyle name="Feeder Field 3 3 2 9 2" xfId="47296"/>
    <cellStyle name="Feeder Field 3 3 3" xfId="18970"/>
    <cellStyle name="Feeder Field 3 3 3 10" xfId="18971"/>
    <cellStyle name="Feeder Field 3 3 3 10 2" xfId="47298"/>
    <cellStyle name="Feeder Field 3 3 3 11" xfId="18972"/>
    <cellStyle name="Feeder Field 3 3 3 11 2" xfId="47299"/>
    <cellStyle name="Feeder Field 3 3 3 12" xfId="18973"/>
    <cellStyle name="Feeder Field 3 3 3 12 2" xfId="47300"/>
    <cellStyle name="Feeder Field 3 3 3 13" xfId="47297"/>
    <cellStyle name="Feeder Field 3 3 3 2" xfId="18974"/>
    <cellStyle name="Feeder Field 3 3 3 2 10" xfId="18975"/>
    <cellStyle name="Feeder Field 3 3 3 2 10 2" xfId="47302"/>
    <cellStyle name="Feeder Field 3 3 3 2 11" xfId="18976"/>
    <cellStyle name="Feeder Field 3 3 3 2 11 2" xfId="47303"/>
    <cellStyle name="Feeder Field 3 3 3 2 12" xfId="47301"/>
    <cellStyle name="Feeder Field 3 3 3 2 2" xfId="18977"/>
    <cellStyle name="Feeder Field 3 3 3 2 2 2" xfId="47304"/>
    <cellStyle name="Feeder Field 3 3 3 2 3" xfId="18978"/>
    <cellStyle name="Feeder Field 3 3 3 2 3 2" xfId="47305"/>
    <cellStyle name="Feeder Field 3 3 3 2 4" xfId="18979"/>
    <cellStyle name="Feeder Field 3 3 3 2 4 2" xfId="47306"/>
    <cellStyle name="Feeder Field 3 3 3 2 5" xfId="18980"/>
    <cellStyle name="Feeder Field 3 3 3 2 5 2" xfId="47307"/>
    <cellStyle name="Feeder Field 3 3 3 2 6" xfId="18981"/>
    <cellStyle name="Feeder Field 3 3 3 2 6 2" xfId="47308"/>
    <cellStyle name="Feeder Field 3 3 3 2 7" xfId="18982"/>
    <cellStyle name="Feeder Field 3 3 3 2 7 2" xfId="47309"/>
    <cellStyle name="Feeder Field 3 3 3 2 8" xfId="18983"/>
    <cellStyle name="Feeder Field 3 3 3 2 8 2" xfId="47310"/>
    <cellStyle name="Feeder Field 3 3 3 2 9" xfId="18984"/>
    <cellStyle name="Feeder Field 3 3 3 2 9 2" xfId="47311"/>
    <cellStyle name="Feeder Field 3 3 3 3" xfId="18985"/>
    <cellStyle name="Feeder Field 3 3 3 3 10" xfId="18986"/>
    <cellStyle name="Feeder Field 3 3 3 3 10 2" xfId="47313"/>
    <cellStyle name="Feeder Field 3 3 3 3 11" xfId="18987"/>
    <cellStyle name="Feeder Field 3 3 3 3 11 2" xfId="47314"/>
    <cellStyle name="Feeder Field 3 3 3 3 12" xfId="47312"/>
    <cellStyle name="Feeder Field 3 3 3 3 2" xfId="18988"/>
    <cellStyle name="Feeder Field 3 3 3 3 2 2" xfId="47315"/>
    <cellStyle name="Feeder Field 3 3 3 3 3" xfId="18989"/>
    <cellStyle name="Feeder Field 3 3 3 3 3 2" xfId="47316"/>
    <cellStyle name="Feeder Field 3 3 3 3 4" xfId="18990"/>
    <cellStyle name="Feeder Field 3 3 3 3 4 2" xfId="47317"/>
    <cellStyle name="Feeder Field 3 3 3 3 5" xfId="18991"/>
    <cellStyle name="Feeder Field 3 3 3 3 5 2" xfId="47318"/>
    <cellStyle name="Feeder Field 3 3 3 3 6" xfId="18992"/>
    <cellStyle name="Feeder Field 3 3 3 3 6 2" xfId="47319"/>
    <cellStyle name="Feeder Field 3 3 3 3 7" xfId="18993"/>
    <cellStyle name="Feeder Field 3 3 3 3 7 2" xfId="47320"/>
    <cellStyle name="Feeder Field 3 3 3 3 8" xfId="18994"/>
    <cellStyle name="Feeder Field 3 3 3 3 8 2" xfId="47321"/>
    <cellStyle name="Feeder Field 3 3 3 3 9" xfId="18995"/>
    <cellStyle name="Feeder Field 3 3 3 3 9 2" xfId="47322"/>
    <cellStyle name="Feeder Field 3 3 3 4" xfId="18996"/>
    <cellStyle name="Feeder Field 3 3 3 4 2" xfId="47323"/>
    <cellStyle name="Feeder Field 3 3 3 5" xfId="18997"/>
    <cellStyle name="Feeder Field 3 3 3 5 2" xfId="47324"/>
    <cellStyle name="Feeder Field 3 3 3 6" xfId="18998"/>
    <cellStyle name="Feeder Field 3 3 3 6 2" xfId="47325"/>
    <cellStyle name="Feeder Field 3 3 3 7" xfId="18999"/>
    <cellStyle name="Feeder Field 3 3 3 7 2" xfId="47326"/>
    <cellStyle name="Feeder Field 3 3 3 8" xfId="19000"/>
    <cellStyle name="Feeder Field 3 3 3 8 2" xfId="47327"/>
    <cellStyle name="Feeder Field 3 3 3 9" xfId="19001"/>
    <cellStyle name="Feeder Field 3 3 3 9 2" xfId="47328"/>
    <cellStyle name="Feeder Field 3 3 4" xfId="19002"/>
    <cellStyle name="Feeder Field 3 3 4 10" xfId="19003"/>
    <cellStyle name="Feeder Field 3 3 4 10 2" xfId="47330"/>
    <cellStyle name="Feeder Field 3 3 4 11" xfId="19004"/>
    <cellStyle name="Feeder Field 3 3 4 11 2" xfId="47331"/>
    <cellStyle name="Feeder Field 3 3 4 12" xfId="47329"/>
    <cellStyle name="Feeder Field 3 3 4 2" xfId="19005"/>
    <cellStyle name="Feeder Field 3 3 4 2 2" xfId="47332"/>
    <cellStyle name="Feeder Field 3 3 4 3" xfId="19006"/>
    <cellStyle name="Feeder Field 3 3 4 3 2" xfId="47333"/>
    <cellStyle name="Feeder Field 3 3 4 4" xfId="19007"/>
    <cellStyle name="Feeder Field 3 3 4 4 2" xfId="47334"/>
    <cellStyle name="Feeder Field 3 3 4 5" xfId="19008"/>
    <cellStyle name="Feeder Field 3 3 4 5 2" xfId="47335"/>
    <cellStyle name="Feeder Field 3 3 4 6" xfId="19009"/>
    <cellStyle name="Feeder Field 3 3 4 6 2" xfId="47336"/>
    <cellStyle name="Feeder Field 3 3 4 7" xfId="19010"/>
    <cellStyle name="Feeder Field 3 3 4 7 2" xfId="47337"/>
    <cellStyle name="Feeder Field 3 3 4 8" xfId="19011"/>
    <cellStyle name="Feeder Field 3 3 4 8 2" xfId="47338"/>
    <cellStyle name="Feeder Field 3 3 4 9" xfId="19012"/>
    <cellStyle name="Feeder Field 3 3 4 9 2" xfId="47339"/>
    <cellStyle name="Feeder Field 3 3 5" xfId="19013"/>
    <cellStyle name="Feeder Field 3 3 5 10" xfId="19014"/>
    <cellStyle name="Feeder Field 3 3 5 10 2" xfId="47341"/>
    <cellStyle name="Feeder Field 3 3 5 11" xfId="19015"/>
    <cellStyle name="Feeder Field 3 3 5 11 2" xfId="47342"/>
    <cellStyle name="Feeder Field 3 3 5 12" xfId="47340"/>
    <cellStyle name="Feeder Field 3 3 5 2" xfId="19016"/>
    <cellStyle name="Feeder Field 3 3 5 2 2" xfId="47343"/>
    <cellStyle name="Feeder Field 3 3 5 3" xfId="19017"/>
    <cellStyle name="Feeder Field 3 3 5 3 2" xfId="47344"/>
    <cellStyle name="Feeder Field 3 3 5 4" xfId="19018"/>
    <cellStyle name="Feeder Field 3 3 5 4 2" xfId="47345"/>
    <cellStyle name="Feeder Field 3 3 5 5" xfId="19019"/>
    <cellStyle name="Feeder Field 3 3 5 5 2" xfId="47346"/>
    <cellStyle name="Feeder Field 3 3 5 6" xfId="19020"/>
    <cellStyle name="Feeder Field 3 3 5 6 2" xfId="47347"/>
    <cellStyle name="Feeder Field 3 3 5 7" xfId="19021"/>
    <cellStyle name="Feeder Field 3 3 5 7 2" xfId="47348"/>
    <cellStyle name="Feeder Field 3 3 5 8" xfId="19022"/>
    <cellStyle name="Feeder Field 3 3 5 8 2" xfId="47349"/>
    <cellStyle name="Feeder Field 3 3 5 9" xfId="19023"/>
    <cellStyle name="Feeder Field 3 3 5 9 2" xfId="47350"/>
    <cellStyle name="Feeder Field 3 3 6" xfId="19024"/>
    <cellStyle name="Feeder Field 3 3 6 2" xfId="47351"/>
    <cellStyle name="Feeder Field 3 3 7" xfId="19025"/>
    <cellStyle name="Feeder Field 3 3 7 2" xfId="47352"/>
    <cellStyle name="Feeder Field 3 3 8" xfId="19026"/>
    <cellStyle name="Feeder Field 3 3 8 2" xfId="47353"/>
    <cellStyle name="Feeder Field 3 3 9" xfId="19027"/>
    <cellStyle name="Feeder Field 3 3 9 2" xfId="47354"/>
    <cellStyle name="Feeder Field 3 4" xfId="19028"/>
    <cellStyle name="Feeder Field 3 4 10" xfId="19029"/>
    <cellStyle name="Feeder Field 3 4 10 2" xfId="47356"/>
    <cellStyle name="Feeder Field 3 4 11" xfId="19030"/>
    <cellStyle name="Feeder Field 3 4 11 2" xfId="47357"/>
    <cellStyle name="Feeder Field 3 4 12" xfId="19031"/>
    <cellStyle name="Feeder Field 3 4 12 2" xfId="47358"/>
    <cellStyle name="Feeder Field 3 4 13" xfId="19032"/>
    <cellStyle name="Feeder Field 3 4 13 2" xfId="47359"/>
    <cellStyle name="Feeder Field 3 4 14" xfId="19033"/>
    <cellStyle name="Feeder Field 3 4 14 2" xfId="47360"/>
    <cellStyle name="Feeder Field 3 4 15" xfId="47355"/>
    <cellStyle name="Feeder Field 3 4 2" xfId="19034"/>
    <cellStyle name="Feeder Field 3 4 2 10" xfId="19035"/>
    <cellStyle name="Feeder Field 3 4 2 10 2" xfId="47362"/>
    <cellStyle name="Feeder Field 3 4 2 11" xfId="19036"/>
    <cellStyle name="Feeder Field 3 4 2 11 2" xfId="47363"/>
    <cellStyle name="Feeder Field 3 4 2 12" xfId="19037"/>
    <cellStyle name="Feeder Field 3 4 2 12 2" xfId="47364"/>
    <cellStyle name="Feeder Field 3 4 2 13" xfId="47361"/>
    <cellStyle name="Feeder Field 3 4 2 2" xfId="19038"/>
    <cellStyle name="Feeder Field 3 4 2 2 10" xfId="19039"/>
    <cellStyle name="Feeder Field 3 4 2 2 10 2" xfId="47366"/>
    <cellStyle name="Feeder Field 3 4 2 2 11" xfId="19040"/>
    <cellStyle name="Feeder Field 3 4 2 2 11 2" xfId="47367"/>
    <cellStyle name="Feeder Field 3 4 2 2 12" xfId="47365"/>
    <cellStyle name="Feeder Field 3 4 2 2 2" xfId="19041"/>
    <cellStyle name="Feeder Field 3 4 2 2 2 2" xfId="47368"/>
    <cellStyle name="Feeder Field 3 4 2 2 3" xfId="19042"/>
    <cellStyle name="Feeder Field 3 4 2 2 3 2" xfId="47369"/>
    <cellStyle name="Feeder Field 3 4 2 2 4" xfId="19043"/>
    <cellStyle name="Feeder Field 3 4 2 2 4 2" xfId="47370"/>
    <cellStyle name="Feeder Field 3 4 2 2 5" xfId="19044"/>
    <cellStyle name="Feeder Field 3 4 2 2 5 2" xfId="47371"/>
    <cellStyle name="Feeder Field 3 4 2 2 6" xfId="19045"/>
    <cellStyle name="Feeder Field 3 4 2 2 6 2" xfId="47372"/>
    <cellStyle name="Feeder Field 3 4 2 2 7" xfId="19046"/>
    <cellStyle name="Feeder Field 3 4 2 2 7 2" xfId="47373"/>
    <cellStyle name="Feeder Field 3 4 2 2 8" xfId="19047"/>
    <cellStyle name="Feeder Field 3 4 2 2 8 2" xfId="47374"/>
    <cellStyle name="Feeder Field 3 4 2 2 9" xfId="19048"/>
    <cellStyle name="Feeder Field 3 4 2 2 9 2" xfId="47375"/>
    <cellStyle name="Feeder Field 3 4 2 3" xfId="19049"/>
    <cellStyle name="Feeder Field 3 4 2 3 10" xfId="19050"/>
    <cellStyle name="Feeder Field 3 4 2 3 10 2" xfId="47377"/>
    <cellStyle name="Feeder Field 3 4 2 3 11" xfId="19051"/>
    <cellStyle name="Feeder Field 3 4 2 3 11 2" xfId="47378"/>
    <cellStyle name="Feeder Field 3 4 2 3 12" xfId="47376"/>
    <cellStyle name="Feeder Field 3 4 2 3 2" xfId="19052"/>
    <cellStyle name="Feeder Field 3 4 2 3 2 2" xfId="47379"/>
    <cellStyle name="Feeder Field 3 4 2 3 3" xfId="19053"/>
    <cellStyle name="Feeder Field 3 4 2 3 3 2" xfId="47380"/>
    <cellStyle name="Feeder Field 3 4 2 3 4" xfId="19054"/>
    <cellStyle name="Feeder Field 3 4 2 3 4 2" xfId="47381"/>
    <cellStyle name="Feeder Field 3 4 2 3 5" xfId="19055"/>
    <cellStyle name="Feeder Field 3 4 2 3 5 2" xfId="47382"/>
    <cellStyle name="Feeder Field 3 4 2 3 6" xfId="19056"/>
    <cellStyle name="Feeder Field 3 4 2 3 6 2" xfId="47383"/>
    <cellStyle name="Feeder Field 3 4 2 3 7" xfId="19057"/>
    <cellStyle name="Feeder Field 3 4 2 3 7 2" xfId="47384"/>
    <cellStyle name="Feeder Field 3 4 2 3 8" xfId="19058"/>
    <cellStyle name="Feeder Field 3 4 2 3 8 2" xfId="47385"/>
    <cellStyle name="Feeder Field 3 4 2 3 9" xfId="19059"/>
    <cellStyle name="Feeder Field 3 4 2 3 9 2" xfId="47386"/>
    <cellStyle name="Feeder Field 3 4 2 4" xfId="19060"/>
    <cellStyle name="Feeder Field 3 4 2 4 2" xfId="47387"/>
    <cellStyle name="Feeder Field 3 4 2 5" xfId="19061"/>
    <cellStyle name="Feeder Field 3 4 2 5 2" xfId="47388"/>
    <cellStyle name="Feeder Field 3 4 2 6" xfId="19062"/>
    <cellStyle name="Feeder Field 3 4 2 6 2" xfId="47389"/>
    <cellStyle name="Feeder Field 3 4 2 7" xfId="19063"/>
    <cellStyle name="Feeder Field 3 4 2 7 2" xfId="47390"/>
    <cellStyle name="Feeder Field 3 4 2 8" xfId="19064"/>
    <cellStyle name="Feeder Field 3 4 2 8 2" xfId="47391"/>
    <cellStyle name="Feeder Field 3 4 2 9" xfId="19065"/>
    <cellStyle name="Feeder Field 3 4 2 9 2" xfId="47392"/>
    <cellStyle name="Feeder Field 3 4 3" xfId="19066"/>
    <cellStyle name="Feeder Field 3 4 3 10" xfId="19067"/>
    <cellStyle name="Feeder Field 3 4 3 10 2" xfId="47394"/>
    <cellStyle name="Feeder Field 3 4 3 11" xfId="19068"/>
    <cellStyle name="Feeder Field 3 4 3 11 2" xfId="47395"/>
    <cellStyle name="Feeder Field 3 4 3 12" xfId="19069"/>
    <cellStyle name="Feeder Field 3 4 3 12 2" xfId="47396"/>
    <cellStyle name="Feeder Field 3 4 3 13" xfId="47393"/>
    <cellStyle name="Feeder Field 3 4 3 2" xfId="19070"/>
    <cellStyle name="Feeder Field 3 4 3 2 10" xfId="19071"/>
    <cellStyle name="Feeder Field 3 4 3 2 10 2" xfId="47398"/>
    <cellStyle name="Feeder Field 3 4 3 2 11" xfId="19072"/>
    <cellStyle name="Feeder Field 3 4 3 2 11 2" xfId="47399"/>
    <cellStyle name="Feeder Field 3 4 3 2 12" xfId="47397"/>
    <cellStyle name="Feeder Field 3 4 3 2 2" xfId="19073"/>
    <cellStyle name="Feeder Field 3 4 3 2 2 2" xfId="47400"/>
    <cellStyle name="Feeder Field 3 4 3 2 3" xfId="19074"/>
    <cellStyle name="Feeder Field 3 4 3 2 3 2" xfId="47401"/>
    <cellStyle name="Feeder Field 3 4 3 2 4" xfId="19075"/>
    <cellStyle name="Feeder Field 3 4 3 2 4 2" xfId="47402"/>
    <cellStyle name="Feeder Field 3 4 3 2 5" xfId="19076"/>
    <cellStyle name="Feeder Field 3 4 3 2 5 2" xfId="47403"/>
    <cellStyle name="Feeder Field 3 4 3 2 6" xfId="19077"/>
    <cellStyle name="Feeder Field 3 4 3 2 6 2" xfId="47404"/>
    <cellStyle name="Feeder Field 3 4 3 2 7" xfId="19078"/>
    <cellStyle name="Feeder Field 3 4 3 2 7 2" xfId="47405"/>
    <cellStyle name="Feeder Field 3 4 3 2 8" xfId="19079"/>
    <cellStyle name="Feeder Field 3 4 3 2 8 2" xfId="47406"/>
    <cellStyle name="Feeder Field 3 4 3 2 9" xfId="19080"/>
    <cellStyle name="Feeder Field 3 4 3 2 9 2" xfId="47407"/>
    <cellStyle name="Feeder Field 3 4 3 3" xfId="19081"/>
    <cellStyle name="Feeder Field 3 4 3 3 10" xfId="19082"/>
    <cellStyle name="Feeder Field 3 4 3 3 10 2" xfId="47409"/>
    <cellStyle name="Feeder Field 3 4 3 3 11" xfId="19083"/>
    <cellStyle name="Feeder Field 3 4 3 3 11 2" xfId="47410"/>
    <cellStyle name="Feeder Field 3 4 3 3 12" xfId="47408"/>
    <cellStyle name="Feeder Field 3 4 3 3 2" xfId="19084"/>
    <cellStyle name="Feeder Field 3 4 3 3 2 2" xfId="47411"/>
    <cellStyle name="Feeder Field 3 4 3 3 3" xfId="19085"/>
    <cellStyle name="Feeder Field 3 4 3 3 3 2" xfId="47412"/>
    <cellStyle name="Feeder Field 3 4 3 3 4" xfId="19086"/>
    <cellStyle name="Feeder Field 3 4 3 3 4 2" xfId="47413"/>
    <cellStyle name="Feeder Field 3 4 3 3 5" xfId="19087"/>
    <cellStyle name="Feeder Field 3 4 3 3 5 2" xfId="47414"/>
    <cellStyle name="Feeder Field 3 4 3 3 6" xfId="19088"/>
    <cellStyle name="Feeder Field 3 4 3 3 6 2" xfId="47415"/>
    <cellStyle name="Feeder Field 3 4 3 3 7" xfId="19089"/>
    <cellStyle name="Feeder Field 3 4 3 3 7 2" xfId="47416"/>
    <cellStyle name="Feeder Field 3 4 3 3 8" xfId="19090"/>
    <cellStyle name="Feeder Field 3 4 3 3 8 2" xfId="47417"/>
    <cellStyle name="Feeder Field 3 4 3 3 9" xfId="19091"/>
    <cellStyle name="Feeder Field 3 4 3 3 9 2" xfId="47418"/>
    <cellStyle name="Feeder Field 3 4 3 4" xfId="19092"/>
    <cellStyle name="Feeder Field 3 4 3 4 2" xfId="47419"/>
    <cellStyle name="Feeder Field 3 4 3 5" xfId="19093"/>
    <cellStyle name="Feeder Field 3 4 3 5 2" xfId="47420"/>
    <cellStyle name="Feeder Field 3 4 3 6" xfId="19094"/>
    <cellStyle name="Feeder Field 3 4 3 6 2" xfId="47421"/>
    <cellStyle name="Feeder Field 3 4 3 7" xfId="19095"/>
    <cellStyle name="Feeder Field 3 4 3 7 2" xfId="47422"/>
    <cellStyle name="Feeder Field 3 4 3 8" xfId="19096"/>
    <cellStyle name="Feeder Field 3 4 3 8 2" xfId="47423"/>
    <cellStyle name="Feeder Field 3 4 3 9" xfId="19097"/>
    <cellStyle name="Feeder Field 3 4 3 9 2" xfId="47424"/>
    <cellStyle name="Feeder Field 3 4 4" xfId="19098"/>
    <cellStyle name="Feeder Field 3 4 4 10" xfId="19099"/>
    <cellStyle name="Feeder Field 3 4 4 10 2" xfId="47426"/>
    <cellStyle name="Feeder Field 3 4 4 11" xfId="19100"/>
    <cellStyle name="Feeder Field 3 4 4 11 2" xfId="47427"/>
    <cellStyle name="Feeder Field 3 4 4 12" xfId="47425"/>
    <cellStyle name="Feeder Field 3 4 4 2" xfId="19101"/>
    <cellStyle name="Feeder Field 3 4 4 2 2" xfId="47428"/>
    <cellStyle name="Feeder Field 3 4 4 3" xfId="19102"/>
    <cellStyle name="Feeder Field 3 4 4 3 2" xfId="47429"/>
    <cellStyle name="Feeder Field 3 4 4 4" xfId="19103"/>
    <cellStyle name="Feeder Field 3 4 4 4 2" xfId="47430"/>
    <cellStyle name="Feeder Field 3 4 4 5" xfId="19104"/>
    <cellStyle name="Feeder Field 3 4 4 5 2" xfId="47431"/>
    <cellStyle name="Feeder Field 3 4 4 6" xfId="19105"/>
    <cellStyle name="Feeder Field 3 4 4 6 2" xfId="47432"/>
    <cellStyle name="Feeder Field 3 4 4 7" xfId="19106"/>
    <cellStyle name="Feeder Field 3 4 4 7 2" xfId="47433"/>
    <cellStyle name="Feeder Field 3 4 4 8" xfId="19107"/>
    <cellStyle name="Feeder Field 3 4 4 8 2" xfId="47434"/>
    <cellStyle name="Feeder Field 3 4 4 9" xfId="19108"/>
    <cellStyle name="Feeder Field 3 4 4 9 2" xfId="47435"/>
    <cellStyle name="Feeder Field 3 4 5" xfId="19109"/>
    <cellStyle name="Feeder Field 3 4 5 10" xfId="19110"/>
    <cellStyle name="Feeder Field 3 4 5 10 2" xfId="47437"/>
    <cellStyle name="Feeder Field 3 4 5 11" xfId="19111"/>
    <cellStyle name="Feeder Field 3 4 5 11 2" xfId="47438"/>
    <cellStyle name="Feeder Field 3 4 5 12" xfId="47436"/>
    <cellStyle name="Feeder Field 3 4 5 2" xfId="19112"/>
    <cellStyle name="Feeder Field 3 4 5 2 2" xfId="47439"/>
    <cellStyle name="Feeder Field 3 4 5 3" xfId="19113"/>
    <cellStyle name="Feeder Field 3 4 5 3 2" xfId="47440"/>
    <cellStyle name="Feeder Field 3 4 5 4" xfId="19114"/>
    <cellStyle name="Feeder Field 3 4 5 4 2" xfId="47441"/>
    <cellStyle name="Feeder Field 3 4 5 5" xfId="19115"/>
    <cellStyle name="Feeder Field 3 4 5 5 2" xfId="47442"/>
    <cellStyle name="Feeder Field 3 4 5 6" xfId="19116"/>
    <cellStyle name="Feeder Field 3 4 5 6 2" xfId="47443"/>
    <cellStyle name="Feeder Field 3 4 5 7" xfId="19117"/>
    <cellStyle name="Feeder Field 3 4 5 7 2" xfId="47444"/>
    <cellStyle name="Feeder Field 3 4 5 8" xfId="19118"/>
    <cellStyle name="Feeder Field 3 4 5 8 2" xfId="47445"/>
    <cellStyle name="Feeder Field 3 4 5 9" xfId="19119"/>
    <cellStyle name="Feeder Field 3 4 5 9 2" xfId="47446"/>
    <cellStyle name="Feeder Field 3 4 6" xfId="19120"/>
    <cellStyle name="Feeder Field 3 4 6 2" xfId="47447"/>
    <cellStyle name="Feeder Field 3 4 7" xfId="19121"/>
    <cellStyle name="Feeder Field 3 4 7 2" xfId="47448"/>
    <cellStyle name="Feeder Field 3 4 8" xfId="19122"/>
    <cellStyle name="Feeder Field 3 4 8 2" xfId="47449"/>
    <cellStyle name="Feeder Field 3 4 9" xfId="19123"/>
    <cellStyle name="Feeder Field 3 4 9 2" xfId="47450"/>
    <cellStyle name="Feeder Field 3 5" xfId="19124"/>
    <cellStyle name="Feeder Field 3 5 10" xfId="19125"/>
    <cellStyle name="Feeder Field 3 5 10 2" xfId="47452"/>
    <cellStyle name="Feeder Field 3 5 11" xfId="19126"/>
    <cellStyle name="Feeder Field 3 5 11 2" xfId="47453"/>
    <cellStyle name="Feeder Field 3 5 12" xfId="19127"/>
    <cellStyle name="Feeder Field 3 5 12 2" xfId="47454"/>
    <cellStyle name="Feeder Field 3 5 13" xfId="19128"/>
    <cellStyle name="Feeder Field 3 5 13 2" xfId="47455"/>
    <cellStyle name="Feeder Field 3 5 14" xfId="19129"/>
    <cellStyle name="Feeder Field 3 5 14 2" xfId="47456"/>
    <cellStyle name="Feeder Field 3 5 15" xfId="47451"/>
    <cellStyle name="Feeder Field 3 5 2" xfId="19130"/>
    <cellStyle name="Feeder Field 3 5 2 10" xfId="19131"/>
    <cellStyle name="Feeder Field 3 5 2 10 2" xfId="47458"/>
    <cellStyle name="Feeder Field 3 5 2 11" xfId="19132"/>
    <cellStyle name="Feeder Field 3 5 2 11 2" xfId="47459"/>
    <cellStyle name="Feeder Field 3 5 2 12" xfId="19133"/>
    <cellStyle name="Feeder Field 3 5 2 12 2" xfId="47460"/>
    <cellStyle name="Feeder Field 3 5 2 13" xfId="47457"/>
    <cellStyle name="Feeder Field 3 5 2 2" xfId="19134"/>
    <cellStyle name="Feeder Field 3 5 2 2 10" xfId="19135"/>
    <cellStyle name="Feeder Field 3 5 2 2 10 2" xfId="47462"/>
    <cellStyle name="Feeder Field 3 5 2 2 11" xfId="19136"/>
    <cellStyle name="Feeder Field 3 5 2 2 11 2" xfId="47463"/>
    <cellStyle name="Feeder Field 3 5 2 2 12" xfId="47461"/>
    <cellStyle name="Feeder Field 3 5 2 2 2" xfId="19137"/>
    <cellStyle name="Feeder Field 3 5 2 2 2 2" xfId="47464"/>
    <cellStyle name="Feeder Field 3 5 2 2 3" xfId="19138"/>
    <cellStyle name="Feeder Field 3 5 2 2 3 2" xfId="47465"/>
    <cellStyle name="Feeder Field 3 5 2 2 4" xfId="19139"/>
    <cellStyle name="Feeder Field 3 5 2 2 4 2" xfId="47466"/>
    <cellStyle name="Feeder Field 3 5 2 2 5" xfId="19140"/>
    <cellStyle name="Feeder Field 3 5 2 2 5 2" xfId="47467"/>
    <cellStyle name="Feeder Field 3 5 2 2 6" xfId="19141"/>
    <cellStyle name="Feeder Field 3 5 2 2 6 2" xfId="47468"/>
    <cellStyle name="Feeder Field 3 5 2 2 7" xfId="19142"/>
    <cellStyle name="Feeder Field 3 5 2 2 7 2" xfId="47469"/>
    <cellStyle name="Feeder Field 3 5 2 2 8" xfId="19143"/>
    <cellStyle name="Feeder Field 3 5 2 2 8 2" xfId="47470"/>
    <cellStyle name="Feeder Field 3 5 2 2 9" xfId="19144"/>
    <cellStyle name="Feeder Field 3 5 2 2 9 2" xfId="47471"/>
    <cellStyle name="Feeder Field 3 5 2 3" xfId="19145"/>
    <cellStyle name="Feeder Field 3 5 2 3 10" xfId="19146"/>
    <cellStyle name="Feeder Field 3 5 2 3 10 2" xfId="47473"/>
    <cellStyle name="Feeder Field 3 5 2 3 11" xfId="19147"/>
    <cellStyle name="Feeder Field 3 5 2 3 11 2" xfId="47474"/>
    <cellStyle name="Feeder Field 3 5 2 3 12" xfId="47472"/>
    <cellStyle name="Feeder Field 3 5 2 3 2" xfId="19148"/>
    <cellStyle name="Feeder Field 3 5 2 3 2 2" xfId="47475"/>
    <cellStyle name="Feeder Field 3 5 2 3 3" xfId="19149"/>
    <cellStyle name="Feeder Field 3 5 2 3 3 2" xfId="47476"/>
    <cellStyle name="Feeder Field 3 5 2 3 4" xfId="19150"/>
    <cellStyle name="Feeder Field 3 5 2 3 4 2" xfId="47477"/>
    <cellStyle name="Feeder Field 3 5 2 3 5" xfId="19151"/>
    <cellStyle name="Feeder Field 3 5 2 3 5 2" xfId="47478"/>
    <cellStyle name="Feeder Field 3 5 2 3 6" xfId="19152"/>
    <cellStyle name="Feeder Field 3 5 2 3 6 2" xfId="47479"/>
    <cellStyle name="Feeder Field 3 5 2 3 7" xfId="19153"/>
    <cellStyle name="Feeder Field 3 5 2 3 7 2" xfId="47480"/>
    <cellStyle name="Feeder Field 3 5 2 3 8" xfId="19154"/>
    <cellStyle name="Feeder Field 3 5 2 3 8 2" xfId="47481"/>
    <cellStyle name="Feeder Field 3 5 2 3 9" xfId="19155"/>
    <cellStyle name="Feeder Field 3 5 2 3 9 2" xfId="47482"/>
    <cellStyle name="Feeder Field 3 5 2 4" xfId="19156"/>
    <cellStyle name="Feeder Field 3 5 2 4 2" xfId="47483"/>
    <cellStyle name="Feeder Field 3 5 2 5" xfId="19157"/>
    <cellStyle name="Feeder Field 3 5 2 5 2" xfId="47484"/>
    <cellStyle name="Feeder Field 3 5 2 6" xfId="19158"/>
    <cellStyle name="Feeder Field 3 5 2 6 2" xfId="47485"/>
    <cellStyle name="Feeder Field 3 5 2 7" xfId="19159"/>
    <cellStyle name="Feeder Field 3 5 2 7 2" xfId="47486"/>
    <cellStyle name="Feeder Field 3 5 2 8" xfId="19160"/>
    <cellStyle name="Feeder Field 3 5 2 8 2" xfId="47487"/>
    <cellStyle name="Feeder Field 3 5 2 9" xfId="19161"/>
    <cellStyle name="Feeder Field 3 5 2 9 2" xfId="47488"/>
    <cellStyle name="Feeder Field 3 5 3" xfId="19162"/>
    <cellStyle name="Feeder Field 3 5 3 10" xfId="19163"/>
    <cellStyle name="Feeder Field 3 5 3 10 2" xfId="47490"/>
    <cellStyle name="Feeder Field 3 5 3 11" xfId="19164"/>
    <cellStyle name="Feeder Field 3 5 3 11 2" xfId="47491"/>
    <cellStyle name="Feeder Field 3 5 3 12" xfId="19165"/>
    <cellStyle name="Feeder Field 3 5 3 12 2" xfId="47492"/>
    <cellStyle name="Feeder Field 3 5 3 13" xfId="47489"/>
    <cellStyle name="Feeder Field 3 5 3 2" xfId="19166"/>
    <cellStyle name="Feeder Field 3 5 3 2 10" xfId="19167"/>
    <cellStyle name="Feeder Field 3 5 3 2 10 2" xfId="47494"/>
    <cellStyle name="Feeder Field 3 5 3 2 11" xfId="19168"/>
    <cellStyle name="Feeder Field 3 5 3 2 11 2" xfId="47495"/>
    <cellStyle name="Feeder Field 3 5 3 2 12" xfId="47493"/>
    <cellStyle name="Feeder Field 3 5 3 2 2" xfId="19169"/>
    <cellStyle name="Feeder Field 3 5 3 2 2 2" xfId="47496"/>
    <cellStyle name="Feeder Field 3 5 3 2 3" xfId="19170"/>
    <cellStyle name="Feeder Field 3 5 3 2 3 2" xfId="47497"/>
    <cellStyle name="Feeder Field 3 5 3 2 4" xfId="19171"/>
    <cellStyle name="Feeder Field 3 5 3 2 4 2" xfId="47498"/>
    <cellStyle name="Feeder Field 3 5 3 2 5" xfId="19172"/>
    <cellStyle name="Feeder Field 3 5 3 2 5 2" xfId="47499"/>
    <cellStyle name="Feeder Field 3 5 3 2 6" xfId="19173"/>
    <cellStyle name="Feeder Field 3 5 3 2 6 2" xfId="47500"/>
    <cellStyle name="Feeder Field 3 5 3 2 7" xfId="19174"/>
    <cellStyle name="Feeder Field 3 5 3 2 7 2" xfId="47501"/>
    <cellStyle name="Feeder Field 3 5 3 2 8" xfId="19175"/>
    <cellStyle name="Feeder Field 3 5 3 2 8 2" xfId="47502"/>
    <cellStyle name="Feeder Field 3 5 3 2 9" xfId="19176"/>
    <cellStyle name="Feeder Field 3 5 3 2 9 2" xfId="47503"/>
    <cellStyle name="Feeder Field 3 5 3 3" xfId="19177"/>
    <cellStyle name="Feeder Field 3 5 3 3 10" xfId="19178"/>
    <cellStyle name="Feeder Field 3 5 3 3 10 2" xfId="47505"/>
    <cellStyle name="Feeder Field 3 5 3 3 11" xfId="19179"/>
    <cellStyle name="Feeder Field 3 5 3 3 11 2" xfId="47506"/>
    <cellStyle name="Feeder Field 3 5 3 3 12" xfId="47504"/>
    <cellStyle name="Feeder Field 3 5 3 3 2" xfId="19180"/>
    <cellStyle name="Feeder Field 3 5 3 3 2 2" xfId="47507"/>
    <cellStyle name="Feeder Field 3 5 3 3 3" xfId="19181"/>
    <cellStyle name="Feeder Field 3 5 3 3 3 2" xfId="47508"/>
    <cellStyle name="Feeder Field 3 5 3 3 4" xfId="19182"/>
    <cellStyle name="Feeder Field 3 5 3 3 4 2" xfId="47509"/>
    <cellStyle name="Feeder Field 3 5 3 3 5" xfId="19183"/>
    <cellStyle name="Feeder Field 3 5 3 3 5 2" xfId="47510"/>
    <cellStyle name="Feeder Field 3 5 3 3 6" xfId="19184"/>
    <cellStyle name="Feeder Field 3 5 3 3 6 2" xfId="47511"/>
    <cellStyle name="Feeder Field 3 5 3 3 7" xfId="19185"/>
    <cellStyle name="Feeder Field 3 5 3 3 7 2" xfId="47512"/>
    <cellStyle name="Feeder Field 3 5 3 3 8" xfId="19186"/>
    <cellStyle name="Feeder Field 3 5 3 3 8 2" xfId="47513"/>
    <cellStyle name="Feeder Field 3 5 3 3 9" xfId="19187"/>
    <cellStyle name="Feeder Field 3 5 3 3 9 2" xfId="47514"/>
    <cellStyle name="Feeder Field 3 5 3 4" xfId="19188"/>
    <cellStyle name="Feeder Field 3 5 3 4 2" xfId="47515"/>
    <cellStyle name="Feeder Field 3 5 3 5" xfId="19189"/>
    <cellStyle name="Feeder Field 3 5 3 5 2" xfId="47516"/>
    <cellStyle name="Feeder Field 3 5 3 6" xfId="19190"/>
    <cellStyle name="Feeder Field 3 5 3 6 2" xfId="47517"/>
    <cellStyle name="Feeder Field 3 5 3 7" xfId="19191"/>
    <cellStyle name="Feeder Field 3 5 3 7 2" xfId="47518"/>
    <cellStyle name="Feeder Field 3 5 3 8" xfId="19192"/>
    <cellStyle name="Feeder Field 3 5 3 8 2" xfId="47519"/>
    <cellStyle name="Feeder Field 3 5 3 9" xfId="19193"/>
    <cellStyle name="Feeder Field 3 5 3 9 2" xfId="47520"/>
    <cellStyle name="Feeder Field 3 5 4" xfId="19194"/>
    <cellStyle name="Feeder Field 3 5 4 10" xfId="19195"/>
    <cellStyle name="Feeder Field 3 5 4 10 2" xfId="47522"/>
    <cellStyle name="Feeder Field 3 5 4 11" xfId="19196"/>
    <cellStyle name="Feeder Field 3 5 4 11 2" xfId="47523"/>
    <cellStyle name="Feeder Field 3 5 4 12" xfId="47521"/>
    <cellStyle name="Feeder Field 3 5 4 2" xfId="19197"/>
    <cellStyle name="Feeder Field 3 5 4 2 2" xfId="47524"/>
    <cellStyle name="Feeder Field 3 5 4 3" xfId="19198"/>
    <cellStyle name="Feeder Field 3 5 4 3 2" xfId="47525"/>
    <cellStyle name="Feeder Field 3 5 4 4" xfId="19199"/>
    <cellStyle name="Feeder Field 3 5 4 4 2" xfId="47526"/>
    <cellStyle name="Feeder Field 3 5 4 5" xfId="19200"/>
    <cellStyle name="Feeder Field 3 5 4 5 2" xfId="47527"/>
    <cellStyle name="Feeder Field 3 5 4 6" xfId="19201"/>
    <cellStyle name="Feeder Field 3 5 4 6 2" xfId="47528"/>
    <cellStyle name="Feeder Field 3 5 4 7" xfId="19202"/>
    <cellStyle name="Feeder Field 3 5 4 7 2" xfId="47529"/>
    <cellStyle name="Feeder Field 3 5 4 8" xfId="19203"/>
    <cellStyle name="Feeder Field 3 5 4 8 2" xfId="47530"/>
    <cellStyle name="Feeder Field 3 5 4 9" xfId="19204"/>
    <cellStyle name="Feeder Field 3 5 4 9 2" xfId="47531"/>
    <cellStyle name="Feeder Field 3 5 5" xfId="19205"/>
    <cellStyle name="Feeder Field 3 5 5 10" xfId="19206"/>
    <cellStyle name="Feeder Field 3 5 5 10 2" xfId="47533"/>
    <cellStyle name="Feeder Field 3 5 5 11" xfId="19207"/>
    <cellStyle name="Feeder Field 3 5 5 11 2" xfId="47534"/>
    <cellStyle name="Feeder Field 3 5 5 12" xfId="47532"/>
    <cellStyle name="Feeder Field 3 5 5 2" xfId="19208"/>
    <cellStyle name="Feeder Field 3 5 5 2 2" xfId="47535"/>
    <cellStyle name="Feeder Field 3 5 5 3" xfId="19209"/>
    <cellStyle name="Feeder Field 3 5 5 3 2" xfId="47536"/>
    <cellStyle name="Feeder Field 3 5 5 4" xfId="19210"/>
    <cellStyle name="Feeder Field 3 5 5 4 2" xfId="47537"/>
    <cellStyle name="Feeder Field 3 5 5 5" xfId="19211"/>
    <cellStyle name="Feeder Field 3 5 5 5 2" xfId="47538"/>
    <cellStyle name="Feeder Field 3 5 5 6" xfId="19212"/>
    <cellStyle name="Feeder Field 3 5 5 6 2" xfId="47539"/>
    <cellStyle name="Feeder Field 3 5 5 7" xfId="19213"/>
    <cellStyle name="Feeder Field 3 5 5 7 2" xfId="47540"/>
    <cellStyle name="Feeder Field 3 5 5 8" xfId="19214"/>
    <cellStyle name="Feeder Field 3 5 5 8 2" xfId="47541"/>
    <cellStyle name="Feeder Field 3 5 5 9" xfId="19215"/>
    <cellStyle name="Feeder Field 3 5 5 9 2" xfId="47542"/>
    <cellStyle name="Feeder Field 3 5 6" xfId="19216"/>
    <cellStyle name="Feeder Field 3 5 6 2" xfId="47543"/>
    <cellStyle name="Feeder Field 3 5 7" xfId="19217"/>
    <cellStyle name="Feeder Field 3 5 7 2" xfId="47544"/>
    <cellStyle name="Feeder Field 3 5 8" xfId="19218"/>
    <cellStyle name="Feeder Field 3 5 8 2" xfId="47545"/>
    <cellStyle name="Feeder Field 3 5 9" xfId="19219"/>
    <cellStyle name="Feeder Field 3 5 9 2" xfId="47546"/>
    <cellStyle name="Feeder Field 3 6" xfId="19220"/>
    <cellStyle name="Feeder Field 3 6 10" xfId="19221"/>
    <cellStyle name="Feeder Field 3 6 10 2" xfId="47548"/>
    <cellStyle name="Feeder Field 3 6 11" xfId="19222"/>
    <cellStyle name="Feeder Field 3 6 11 2" xfId="47549"/>
    <cellStyle name="Feeder Field 3 6 12" xfId="19223"/>
    <cellStyle name="Feeder Field 3 6 12 2" xfId="47550"/>
    <cellStyle name="Feeder Field 3 6 13" xfId="47547"/>
    <cellStyle name="Feeder Field 3 6 2" xfId="19224"/>
    <cellStyle name="Feeder Field 3 6 2 10" xfId="19225"/>
    <cellStyle name="Feeder Field 3 6 2 10 2" xfId="47552"/>
    <cellStyle name="Feeder Field 3 6 2 11" xfId="19226"/>
    <cellStyle name="Feeder Field 3 6 2 11 2" xfId="47553"/>
    <cellStyle name="Feeder Field 3 6 2 12" xfId="47551"/>
    <cellStyle name="Feeder Field 3 6 2 2" xfId="19227"/>
    <cellStyle name="Feeder Field 3 6 2 2 2" xfId="47554"/>
    <cellStyle name="Feeder Field 3 6 2 3" xfId="19228"/>
    <cellStyle name="Feeder Field 3 6 2 3 2" xfId="47555"/>
    <cellStyle name="Feeder Field 3 6 2 4" xfId="19229"/>
    <cellStyle name="Feeder Field 3 6 2 4 2" xfId="47556"/>
    <cellStyle name="Feeder Field 3 6 2 5" xfId="19230"/>
    <cellStyle name="Feeder Field 3 6 2 5 2" xfId="47557"/>
    <cellStyle name="Feeder Field 3 6 2 6" xfId="19231"/>
    <cellStyle name="Feeder Field 3 6 2 6 2" xfId="47558"/>
    <cellStyle name="Feeder Field 3 6 2 7" xfId="19232"/>
    <cellStyle name="Feeder Field 3 6 2 7 2" xfId="47559"/>
    <cellStyle name="Feeder Field 3 6 2 8" xfId="19233"/>
    <cellStyle name="Feeder Field 3 6 2 8 2" xfId="47560"/>
    <cellStyle name="Feeder Field 3 6 2 9" xfId="19234"/>
    <cellStyle name="Feeder Field 3 6 2 9 2" xfId="47561"/>
    <cellStyle name="Feeder Field 3 6 3" xfId="19235"/>
    <cellStyle name="Feeder Field 3 6 3 10" xfId="19236"/>
    <cellStyle name="Feeder Field 3 6 3 10 2" xfId="47563"/>
    <cellStyle name="Feeder Field 3 6 3 11" xfId="19237"/>
    <cellStyle name="Feeder Field 3 6 3 11 2" xfId="47564"/>
    <cellStyle name="Feeder Field 3 6 3 12" xfId="47562"/>
    <cellStyle name="Feeder Field 3 6 3 2" xfId="19238"/>
    <cellStyle name="Feeder Field 3 6 3 2 2" xfId="47565"/>
    <cellStyle name="Feeder Field 3 6 3 3" xfId="19239"/>
    <cellStyle name="Feeder Field 3 6 3 3 2" xfId="47566"/>
    <cellStyle name="Feeder Field 3 6 3 4" xfId="19240"/>
    <cellStyle name="Feeder Field 3 6 3 4 2" xfId="47567"/>
    <cellStyle name="Feeder Field 3 6 3 5" xfId="19241"/>
    <cellStyle name="Feeder Field 3 6 3 5 2" xfId="47568"/>
    <cellStyle name="Feeder Field 3 6 3 6" xfId="19242"/>
    <cellStyle name="Feeder Field 3 6 3 6 2" xfId="47569"/>
    <cellStyle name="Feeder Field 3 6 3 7" xfId="19243"/>
    <cellStyle name="Feeder Field 3 6 3 7 2" xfId="47570"/>
    <cellStyle name="Feeder Field 3 6 3 8" xfId="19244"/>
    <cellStyle name="Feeder Field 3 6 3 8 2" xfId="47571"/>
    <cellStyle name="Feeder Field 3 6 3 9" xfId="19245"/>
    <cellStyle name="Feeder Field 3 6 3 9 2" xfId="47572"/>
    <cellStyle name="Feeder Field 3 6 4" xfId="19246"/>
    <cellStyle name="Feeder Field 3 6 4 2" xfId="47573"/>
    <cellStyle name="Feeder Field 3 6 5" xfId="19247"/>
    <cellStyle name="Feeder Field 3 6 5 2" xfId="47574"/>
    <cellStyle name="Feeder Field 3 6 6" xfId="19248"/>
    <cellStyle name="Feeder Field 3 6 6 2" xfId="47575"/>
    <cellStyle name="Feeder Field 3 6 7" xfId="19249"/>
    <cellStyle name="Feeder Field 3 6 7 2" xfId="47576"/>
    <cellStyle name="Feeder Field 3 6 8" xfId="19250"/>
    <cellStyle name="Feeder Field 3 6 8 2" xfId="47577"/>
    <cellStyle name="Feeder Field 3 6 9" xfId="19251"/>
    <cellStyle name="Feeder Field 3 6 9 2" xfId="47578"/>
    <cellStyle name="Feeder Field 3 7" xfId="19252"/>
    <cellStyle name="Feeder Field 3 7 10" xfId="19253"/>
    <cellStyle name="Feeder Field 3 7 10 2" xfId="47580"/>
    <cellStyle name="Feeder Field 3 7 11" xfId="19254"/>
    <cellStyle name="Feeder Field 3 7 11 2" xfId="47581"/>
    <cellStyle name="Feeder Field 3 7 12" xfId="19255"/>
    <cellStyle name="Feeder Field 3 7 12 2" xfId="47582"/>
    <cellStyle name="Feeder Field 3 7 13" xfId="47579"/>
    <cellStyle name="Feeder Field 3 7 2" xfId="19256"/>
    <cellStyle name="Feeder Field 3 7 2 10" xfId="19257"/>
    <cellStyle name="Feeder Field 3 7 2 10 2" xfId="47584"/>
    <cellStyle name="Feeder Field 3 7 2 11" xfId="19258"/>
    <cellStyle name="Feeder Field 3 7 2 11 2" xfId="47585"/>
    <cellStyle name="Feeder Field 3 7 2 12" xfId="47583"/>
    <cellStyle name="Feeder Field 3 7 2 2" xfId="19259"/>
    <cellStyle name="Feeder Field 3 7 2 2 2" xfId="47586"/>
    <cellStyle name="Feeder Field 3 7 2 3" xfId="19260"/>
    <cellStyle name="Feeder Field 3 7 2 3 2" xfId="47587"/>
    <cellStyle name="Feeder Field 3 7 2 4" xfId="19261"/>
    <cellStyle name="Feeder Field 3 7 2 4 2" xfId="47588"/>
    <cellStyle name="Feeder Field 3 7 2 5" xfId="19262"/>
    <cellStyle name="Feeder Field 3 7 2 5 2" xfId="47589"/>
    <cellStyle name="Feeder Field 3 7 2 6" xfId="19263"/>
    <cellStyle name="Feeder Field 3 7 2 6 2" xfId="47590"/>
    <cellStyle name="Feeder Field 3 7 2 7" xfId="19264"/>
    <cellStyle name="Feeder Field 3 7 2 7 2" xfId="47591"/>
    <cellStyle name="Feeder Field 3 7 2 8" xfId="19265"/>
    <cellStyle name="Feeder Field 3 7 2 8 2" xfId="47592"/>
    <cellStyle name="Feeder Field 3 7 2 9" xfId="19266"/>
    <cellStyle name="Feeder Field 3 7 2 9 2" xfId="47593"/>
    <cellStyle name="Feeder Field 3 7 3" xfId="19267"/>
    <cellStyle name="Feeder Field 3 7 3 10" xfId="19268"/>
    <cellStyle name="Feeder Field 3 7 3 10 2" xfId="47595"/>
    <cellStyle name="Feeder Field 3 7 3 11" xfId="19269"/>
    <cellStyle name="Feeder Field 3 7 3 11 2" xfId="47596"/>
    <cellStyle name="Feeder Field 3 7 3 12" xfId="47594"/>
    <cellStyle name="Feeder Field 3 7 3 2" xfId="19270"/>
    <cellStyle name="Feeder Field 3 7 3 2 2" xfId="47597"/>
    <cellStyle name="Feeder Field 3 7 3 3" xfId="19271"/>
    <cellStyle name="Feeder Field 3 7 3 3 2" xfId="47598"/>
    <cellStyle name="Feeder Field 3 7 3 4" xfId="19272"/>
    <cellStyle name="Feeder Field 3 7 3 4 2" xfId="47599"/>
    <cellStyle name="Feeder Field 3 7 3 5" xfId="19273"/>
    <cellStyle name="Feeder Field 3 7 3 5 2" xfId="47600"/>
    <cellStyle name="Feeder Field 3 7 3 6" xfId="19274"/>
    <cellStyle name="Feeder Field 3 7 3 6 2" xfId="47601"/>
    <cellStyle name="Feeder Field 3 7 3 7" xfId="19275"/>
    <cellStyle name="Feeder Field 3 7 3 7 2" xfId="47602"/>
    <cellStyle name="Feeder Field 3 7 3 8" xfId="19276"/>
    <cellStyle name="Feeder Field 3 7 3 8 2" xfId="47603"/>
    <cellStyle name="Feeder Field 3 7 3 9" xfId="19277"/>
    <cellStyle name="Feeder Field 3 7 3 9 2" xfId="47604"/>
    <cellStyle name="Feeder Field 3 7 4" xfId="19278"/>
    <cellStyle name="Feeder Field 3 7 4 2" xfId="47605"/>
    <cellStyle name="Feeder Field 3 7 5" xfId="19279"/>
    <cellStyle name="Feeder Field 3 7 5 2" xfId="47606"/>
    <cellStyle name="Feeder Field 3 7 6" xfId="19280"/>
    <cellStyle name="Feeder Field 3 7 6 2" xfId="47607"/>
    <cellStyle name="Feeder Field 3 7 7" xfId="19281"/>
    <cellStyle name="Feeder Field 3 7 7 2" xfId="47608"/>
    <cellStyle name="Feeder Field 3 7 8" xfId="19282"/>
    <cellStyle name="Feeder Field 3 7 8 2" xfId="47609"/>
    <cellStyle name="Feeder Field 3 7 9" xfId="19283"/>
    <cellStyle name="Feeder Field 3 7 9 2" xfId="47610"/>
    <cellStyle name="Feeder Field 3 8" xfId="19284"/>
    <cellStyle name="Feeder Field 3 8 10" xfId="19285"/>
    <cellStyle name="Feeder Field 3 8 10 2" xfId="47612"/>
    <cellStyle name="Feeder Field 3 8 11" xfId="19286"/>
    <cellStyle name="Feeder Field 3 8 11 2" xfId="47613"/>
    <cellStyle name="Feeder Field 3 8 12" xfId="47611"/>
    <cellStyle name="Feeder Field 3 8 2" xfId="19287"/>
    <cellStyle name="Feeder Field 3 8 2 2" xfId="47614"/>
    <cellStyle name="Feeder Field 3 8 3" xfId="19288"/>
    <cellStyle name="Feeder Field 3 8 3 2" xfId="47615"/>
    <cellStyle name="Feeder Field 3 8 4" xfId="19289"/>
    <cellStyle name="Feeder Field 3 8 4 2" xfId="47616"/>
    <cellStyle name="Feeder Field 3 8 5" xfId="19290"/>
    <cellStyle name="Feeder Field 3 8 5 2" xfId="47617"/>
    <cellStyle name="Feeder Field 3 8 6" xfId="19291"/>
    <cellStyle name="Feeder Field 3 8 6 2" xfId="47618"/>
    <cellStyle name="Feeder Field 3 8 7" xfId="19292"/>
    <cellStyle name="Feeder Field 3 8 7 2" xfId="47619"/>
    <cellStyle name="Feeder Field 3 8 8" xfId="19293"/>
    <cellStyle name="Feeder Field 3 8 8 2" xfId="47620"/>
    <cellStyle name="Feeder Field 3 8 9" xfId="19294"/>
    <cellStyle name="Feeder Field 3 8 9 2" xfId="47621"/>
    <cellStyle name="Feeder Field 3 9" xfId="19295"/>
    <cellStyle name="Feeder Field 3 9 10" xfId="19296"/>
    <cellStyle name="Feeder Field 3 9 10 2" xfId="47623"/>
    <cellStyle name="Feeder Field 3 9 11" xfId="19297"/>
    <cellStyle name="Feeder Field 3 9 11 2" xfId="47624"/>
    <cellStyle name="Feeder Field 3 9 12" xfId="47622"/>
    <cellStyle name="Feeder Field 3 9 2" xfId="19298"/>
    <cellStyle name="Feeder Field 3 9 2 2" xfId="47625"/>
    <cellStyle name="Feeder Field 3 9 3" xfId="19299"/>
    <cellStyle name="Feeder Field 3 9 3 2" xfId="47626"/>
    <cellStyle name="Feeder Field 3 9 4" xfId="19300"/>
    <cellStyle name="Feeder Field 3 9 4 2" xfId="47627"/>
    <cellStyle name="Feeder Field 3 9 5" xfId="19301"/>
    <cellStyle name="Feeder Field 3 9 5 2" xfId="47628"/>
    <cellStyle name="Feeder Field 3 9 6" xfId="19302"/>
    <cellStyle name="Feeder Field 3 9 6 2" xfId="47629"/>
    <cellStyle name="Feeder Field 3 9 7" xfId="19303"/>
    <cellStyle name="Feeder Field 3 9 7 2" xfId="47630"/>
    <cellStyle name="Feeder Field 3 9 8" xfId="19304"/>
    <cellStyle name="Feeder Field 3 9 8 2" xfId="47631"/>
    <cellStyle name="Feeder Field 3 9 9" xfId="19305"/>
    <cellStyle name="Feeder Field 3 9 9 2" xfId="47632"/>
    <cellStyle name="Feeder Field 4" xfId="19306"/>
    <cellStyle name="Feeder Field 4 10" xfId="19307"/>
    <cellStyle name="Feeder Field 4 10 2" xfId="47634"/>
    <cellStyle name="Feeder Field 4 11" xfId="19308"/>
    <cellStyle name="Feeder Field 4 11 2" xfId="47635"/>
    <cellStyle name="Feeder Field 4 12" xfId="19309"/>
    <cellStyle name="Feeder Field 4 12 2" xfId="47636"/>
    <cellStyle name="Feeder Field 4 13" xfId="19310"/>
    <cellStyle name="Feeder Field 4 13 2" xfId="47637"/>
    <cellStyle name="Feeder Field 4 14" xfId="19311"/>
    <cellStyle name="Feeder Field 4 14 2" xfId="47638"/>
    <cellStyle name="Feeder Field 4 15" xfId="19312"/>
    <cellStyle name="Feeder Field 4 15 2" xfId="47639"/>
    <cellStyle name="Feeder Field 4 16" xfId="19313"/>
    <cellStyle name="Feeder Field 4 16 2" xfId="47640"/>
    <cellStyle name="Feeder Field 4 17" xfId="19314"/>
    <cellStyle name="Feeder Field 4 17 2" xfId="47641"/>
    <cellStyle name="Feeder Field 4 18" xfId="47633"/>
    <cellStyle name="Feeder Field 4 2" xfId="19315"/>
    <cellStyle name="Feeder Field 4 2 10" xfId="19316"/>
    <cellStyle name="Feeder Field 4 2 10 2" xfId="47643"/>
    <cellStyle name="Feeder Field 4 2 11" xfId="19317"/>
    <cellStyle name="Feeder Field 4 2 11 2" xfId="47644"/>
    <cellStyle name="Feeder Field 4 2 12" xfId="19318"/>
    <cellStyle name="Feeder Field 4 2 12 2" xfId="47645"/>
    <cellStyle name="Feeder Field 4 2 13" xfId="19319"/>
    <cellStyle name="Feeder Field 4 2 13 2" xfId="47646"/>
    <cellStyle name="Feeder Field 4 2 14" xfId="19320"/>
    <cellStyle name="Feeder Field 4 2 14 2" xfId="47647"/>
    <cellStyle name="Feeder Field 4 2 15" xfId="47642"/>
    <cellStyle name="Feeder Field 4 2 2" xfId="19321"/>
    <cellStyle name="Feeder Field 4 2 2 10" xfId="19322"/>
    <cellStyle name="Feeder Field 4 2 2 10 2" xfId="47649"/>
    <cellStyle name="Feeder Field 4 2 2 11" xfId="19323"/>
    <cellStyle name="Feeder Field 4 2 2 11 2" xfId="47650"/>
    <cellStyle name="Feeder Field 4 2 2 12" xfId="19324"/>
    <cellStyle name="Feeder Field 4 2 2 12 2" xfId="47651"/>
    <cellStyle name="Feeder Field 4 2 2 13" xfId="47648"/>
    <cellStyle name="Feeder Field 4 2 2 2" xfId="19325"/>
    <cellStyle name="Feeder Field 4 2 2 2 10" xfId="19326"/>
    <cellStyle name="Feeder Field 4 2 2 2 10 2" xfId="47653"/>
    <cellStyle name="Feeder Field 4 2 2 2 11" xfId="19327"/>
    <cellStyle name="Feeder Field 4 2 2 2 11 2" xfId="47654"/>
    <cellStyle name="Feeder Field 4 2 2 2 12" xfId="47652"/>
    <cellStyle name="Feeder Field 4 2 2 2 2" xfId="19328"/>
    <cellStyle name="Feeder Field 4 2 2 2 2 2" xfId="47655"/>
    <cellStyle name="Feeder Field 4 2 2 2 3" xfId="19329"/>
    <cellStyle name="Feeder Field 4 2 2 2 3 2" xfId="47656"/>
    <cellStyle name="Feeder Field 4 2 2 2 4" xfId="19330"/>
    <cellStyle name="Feeder Field 4 2 2 2 4 2" xfId="47657"/>
    <cellStyle name="Feeder Field 4 2 2 2 5" xfId="19331"/>
    <cellStyle name="Feeder Field 4 2 2 2 5 2" xfId="47658"/>
    <cellStyle name="Feeder Field 4 2 2 2 6" xfId="19332"/>
    <cellStyle name="Feeder Field 4 2 2 2 6 2" xfId="47659"/>
    <cellStyle name="Feeder Field 4 2 2 2 7" xfId="19333"/>
    <cellStyle name="Feeder Field 4 2 2 2 7 2" xfId="47660"/>
    <cellStyle name="Feeder Field 4 2 2 2 8" xfId="19334"/>
    <cellStyle name="Feeder Field 4 2 2 2 8 2" xfId="47661"/>
    <cellStyle name="Feeder Field 4 2 2 2 9" xfId="19335"/>
    <cellStyle name="Feeder Field 4 2 2 2 9 2" xfId="47662"/>
    <cellStyle name="Feeder Field 4 2 2 3" xfId="19336"/>
    <cellStyle name="Feeder Field 4 2 2 3 10" xfId="19337"/>
    <cellStyle name="Feeder Field 4 2 2 3 10 2" xfId="47664"/>
    <cellStyle name="Feeder Field 4 2 2 3 11" xfId="19338"/>
    <cellStyle name="Feeder Field 4 2 2 3 11 2" xfId="47665"/>
    <cellStyle name="Feeder Field 4 2 2 3 12" xfId="47663"/>
    <cellStyle name="Feeder Field 4 2 2 3 2" xfId="19339"/>
    <cellStyle name="Feeder Field 4 2 2 3 2 2" xfId="47666"/>
    <cellStyle name="Feeder Field 4 2 2 3 3" xfId="19340"/>
    <cellStyle name="Feeder Field 4 2 2 3 3 2" xfId="47667"/>
    <cellStyle name="Feeder Field 4 2 2 3 4" xfId="19341"/>
    <cellStyle name="Feeder Field 4 2 2 3 4 2" xfId="47668"/>
    <cellStyle name="Feeder Field 4 2 2 3 5" xfId="19342"/>
    <cellStyle name="Feeder Field 4 2 2 3 5 2" xfId="47669"/>
    <cellStyle name="Feeder Field 4 2 2 3 6" xfId="19343"/>
    <cellStyle name="Feeder Field 4 2 2 3 6 2" xfId="47670"/>
    <cellStyle name="Feeder Field 4 2 2 3 7" xfId="19344"/>
    <cellStyle name="Feeder Field 4 2 2 3 7 2" xfId="47671"/>
    <cellStyle name="Feeder Field 4 2 2 3 8" xfId="19345"/>
    <cellStyle name="Feeder Field 4 2 2 3 8 2" xfId="47672"/>
    <cellStyle name="Feeder Field 4 2 2 3 9" xfId="19346"/>
    <cellStyle name="Feeder Field 4 2 2 3 9 2" xfId="47673"/>
    <cellStyle name="Feeder Field 4 2 2 4" xfId="19347"/>
    <cellStyle name="Feeder Field 4 2 2 4 2" xfId="47674"/>
    <cellStyle name="Feeder Field 4 2 2 5" xfId="19348"/>
    <cellStyle name="Feeder Field 4 2 2 5 2" xfId="47675"/>
    <cellStyle name="Feeder Field 4 2 2 6" xfId="19349"/>
    <cellStyle name="Feeder Field 4 2 2 6 2" xfId="47676"/>
    <cellStyle name="Feeder Field 4 2 2 7" xfId="19350"/>
    <cellStyle name="Feeder Field 4 2 2 7 2" xfId="47677"/>
    <cellStyle name="Feeder Field 4 2 2 8" xfId="19351"/>
    <cellStyle name="Feeder Field 4 2 2 8 2" xfId="47678"/>
    <cellStyle name="Feeder Field 4 2 2 9" xfId="19352"/>
    <cellStyle name="Feeder Field 4 2 2 9 2" xfId="47679"/>
    <cellStyle name="Feeder Field 4 2 3" xfId="19353"/>
    <cellStyle name="Feeder Field 4 2 3 10" xfId="19354"/>
    <cellStyle name="Feeder Field 4 2 3 10 2" xfId="47681"/>
    <cellStyle name="Feeder Field 4 2 3 11" xfId="19355"/>
    <cellStyle name="Feeder Field 4 2 3 11 2" xfId="47682"/>
    <cellStyle name="Feeder Field 4 2 3 12" xfId="19356"/>
    <cellStyle name="Feeder Field 4 2 3 12 2" xfId="47683"/>
    <cellStyle name="Feeder Field 4 2 3 13" xfId="47680"/>
    <cellStyle name="Feeder Field 4 2 3 2" xfId="19357"/>
    <cellStyle name="Feeder Field 4 2 3 2 10" xfId="19358"/>
    <cellStyle name="Feeder Field 4 2 3 2 10 2" xfId="47685"/>
    <cellStyle name="Feeder Field 4 2 3 2 11" xfId="19359"/>
    <cellStyle name="Feeder Field 4 2 3 2 11 2" xfId="47686"/>
    <cellStyle name="Feeder Field 4 2 3 2 12" xfId="47684"/>
    <cellStyle name="Feeder Field 4 2 3 2 2" xfId="19360"/>
    <cellStyle name="Feeder Field 4 2 3 2 2 2" xfId="47687"/>
    <cellStyle name="Feeder Field 4 2 3 2 3" xfId="19361"/>
    <cellStyle name="Feeder Field 4 2 3 2 3 2" xfId="47688"/>
    <cellStyle name="Feeder Field 4 2 3 2 4" xfId="19362"/>
    <cellStyle name="Feeder Field 4 2 3 2 4 2" xfId="47689"/>
    <cellStyle name="Feeder Field 4 2 3 2 5" xfId="19363"/>
    <cellStyle name="Feeder Field 4 2 3 2 5 2" xfId="47690"/>
    <cellStyle name="Feeder Field 4 2 3 2 6" xfId="19364"/>
    <cellStyle name="Feeder Field 4 2 3 2 6 2" xfId="47691"/>
    <cellStyle name="Feeder Field 4 2 3 2 7" xfId="19365"/>
    <cellStyle name="Feeder Field 4 2 3 2 7 2" xfId="47692"/>
    <cellStyle name="Feeder Field 4 2 3 2 8" xfId="19366"/>
    <cellStyle name="Feeder Field 4 2 3 2 8 2" xfId="47693"/>
    <cellStyle name="Feeder Field 4 2 3 2 9" xfId="19367"/>
    <cellStyle name="Feeder Field 4 2 3 2 9 2" xfId="47694"/>
    <cellStyle name="Feeder Field 4 2 3 3" xfId="19368"/>
    <cellStyle name="Feeder Field 4 2 3 3 10" xfId="19369"/>
    <cellStyle name="Feeder Field 4 2 3 3 10 2" xfId="47696"/>
    <cellStyle name="Feeder Field 4 2 3 3 11" xfId="19370"/>
    <cellStyle name="Feeder Field 4 2 3 3 11 2" xfId="47697"/>
    <cellStyle name="Feeder Field 4 2 3 3 12" xfId="47695"/>
    <cellStyle name="Feeder Field 4 2 3 3 2" xfId="19371"/>
    <cellStyle name="Feeder Field 4 2 3 3 2 2" xfId="47698"/>
    <cellStyle name="Feeder Field 4 2 3 3 3" xfId="19372"/>
    <cellStyle name="Feeder Field 4 2 3 3 3 2" xfId="47699"/>
    <cellStyle name="Feeder Field 4 2 3 3 4" xfId="19373"/>
    <cellStyle name="Feeder Field 4 2 3 3 4 2" xfId="47700"/>
    <cellStyle name="Feeder Field 4 2 3 3 5" xfId="19374"/>
    <cellStyle name="Feeder Field 4 2 3 3 5 2" xfId="47701"/>
    <cellStyle name="Feeder Field 4 2 3 3 6" xfId="19375"/>
    <cellStyle name="Feeder Field 4 2 3 3 6 2" xfId="47702"/>
    <cellStyle name="Feeder Field 4 2 3 3 7" xfId="19376"/>
    <cellStyle name="Feeder Field 4 2 3 3 7 2" xfId="47703"/>
    <cellStyle name="Feeder Field 4 2 3 3 8" xfId="19377"/>
    <cellStyle name="Feeder Field 4 2 3 3 8 2" xfId="47704"/>
    <cellStyle name="Feeder Field 4 2 3 3 9" xfId="19378"/>
    <cellStyle name="Feeder Field 4 2 3 3 9 2" xfId="47705"/>
    <cellStyle name="Feeder Field 4 2 3 4" xfId="19379"/>
    <cellStyle name="Feeder Field 4 2 3 4 2" xfId="47706"/>
    <cellStyle name="Feeder Field 4 2 3 5" xfId="19380"/>
    <cellStyle name="Feeder Field 4 2 3 5 2" xfId="47707"/>
    <cellStyle name="Feeder Field 4 2 3 6" xfId="19381"/>
    <cellStyle name="Feeder Field 4 2 3 6 2" xfId="47708"/>
    <cellStyle name="Feeder Field 4 2 3 7" xfId="19382"/>
    <cellStyle name="Feeder Field 4 2 3 7 2" xfId="47709"/>
    <cellStyle name="Feeder Field 4 2 3 8" xfId="19383"/>
    <cellStyle name="Feeder Field 4 2 3 8 2" xfId="47710"/>
    <cellStyle name="Feeder Field 4 2 3 9" xfId="19384"/>
    <cellStyle name="Feeder Field 4 2 3 9 2" xfId="47711"/>
    <cellStyle name="Feeder Field 4 2 4" xfId="19385"/>
    <cellStyle name="Feeder Field 4 2 4 10" xfId="19386"/>
    <cellStyle name="Feeder Field 4 2 4 10 2" xfId="47713"/>
    <cellStyle name="Feeder Field 4 2 4 11" xfId="19387"/>
    <cellStyle name="Feeder Field 4 2 4 11 2" xfId="47714"/>
    <cellStyle name="Feeder Field 4 2 4 12" xfId="47712"/>
    <cellStyle name="Feeder Field 4 2 4 2" xfId="19388"/>
    <cellStyle name="Feeder Field 4 2 4 2 2" xfId="47715"/>
    <cellStyle name="Feeder Field 4 2 4 3" xfId="19389"/>
    <cellStyle name="Feeder Field 4 2 4 3 2" xfId="47716"/>
    <cellStyle name="Feeder Field 4 2 4 4" xfId="19390"/>
    <cellStyle name="Feeder Field 4 2 4 4 2" xfId="47717"/>
    <cellStyle name="Feeder Field 4 2 4 5" xfId="19391"/>
    <cellStyle name="Feeder Field 4 2 4 5 2" xfId="47718"/>
    <cellStyle name="Feeder Field 4 2 4 6" xfId="19392"/>
    <cellStyle name="Feeder Field 4 2 4 6 2" xfId="47719"/>
    <cellStyle name="Feeder Field 4 2 4 7" xfId="19393"/>
    <cellStyle name="Feeder Field 4 2 4 7 2" xfId="47720"/>
    <cellStyle name="Feeder Field 4 2 4 8" xfId="19394"/>
    <cellStyle name="Feeder Field 4 2 4 8 2" xfId="47721"/>
    <cellStyle name="Feeder Field 4 2 4 9" xfId="19395"/>
    <cellStyle name="Feeder Field 4 2 4 9 2" xfId="47722"/>
    <cellStyle name="Feeder Field 4 2 5" xfId="19396"/>
    <cellStyle name="Feeder Field 4 2 5 10" xfId="19397"/>
    <cellStyle name="Feeder Field 4 2 5 10 2" xfId="47724"/>
    <cellStyle name="Feeder Field 4 2 5 11" xfId="19398"/>
    <cellStyle name="Feeder Field 4 2 5 11 2" xfId="47725"/>
    <cellStyle name="Feeder Field 4 2 5 12" xfId="47723"/>
    <cellStyle name="Feeder Field 4 2 5 2" xfId="19399"/>
    <cellStyle name="Feeder Field 4 2 5 2 2" xfId="47726"/>
    <cellStyle name="Feeder Field 4 2 5 3" xfId="19400"/>
    <cellStyle name="Feeder Field 4 2 5 3 2" xfId="47727"/>
    <cellStyle name="Feeder Field 4 2 5 4" xfId="19401"/>
    <cellStyle name="Feeder Field 4 2 5 4 2" xfId="47728"/>
    <cellStyle name="Feeder Field 4 2 5 5" xfId="19402"/>
    <cellStyle name="Feeder Field 4 2 5 5 2" xfId="47729"/>
    <cellStyle name="Feeder Field 4 2 5 6" xfId="19403"/>
    <cellStyle name="Feeder Field 4 2 5 6 2" xfId="47730"/>
    <cellStyle name="Feeder Field 4 2 5 7" xfId="19404"/>
    <cellStyle name="Feeder Field 4 2 5 7 2" xfId="47731"/>
    <cellStyle name="Feeder Field 4 2 5 8" xfId="19405"/>
    <cellStyle name="Feeder Field 4 2 5 8 2" xfId="47732"/>
    <cellStyle name="Feeder Field 4 2 5 9" xfId="19406"/>
    <cellStyle name="Feeder Field 4 2 5 9 2" xfId="47733"/>
    <cellStyle name="Feeder Field 4 2 6" xfId="19407"/>
    <cellStyle name="Feeder Field 4 2 6 2" xfId="47734"/>
    <cellStyle name="Feeder Field 4 2 7" xfId="19408"/>
    <cellStyle name="Feeder Field 4 2 7 2" xfId="47735"/>
    <cellStyle name="Feeder Field 4 2 8" xfId="19409"/>
    <cellStyle name="Feeder Field 4 2 8 2" xfId="47736"/>
    <cellStyle name="Feeder Field 4 2 9" xfId="19410"/>
    <cellStyle name="Feeder Field 4 2 9 2" xfId="47737"/>
    <cellStyle name="Feeder Field 4 3" xfId="19411"/>
    <cellStyle name="Feeder Field 4 3 10" xfId="19412"/>
    <cellStyle name="Feeder Field 4 3 10 2" xfId="47739"/>
    <cellStyle name="Feeder Field 4 3 11" xfId="19413"/>
    <cellStyle name="Feeder Field 4 3 11 2" xfId="47740"/>
    <cellStyle name="Feeder Field 4 3 12" xfId="19414"/>
    <cellStyle name="Feeder Field 4 3 12 2" xfId="47741"/>
    <cellStyle name="Feeder Field 4 3 13" xfId="19415"/>
    <cellStyle name="Feeder Field 4 3 13 2" xfId="47742"/>
    <cellStyle name="Feeder Field 4 3 14" xfId="19416"/>
    <cellStyle name="Feeder Field 4 3 14 2" xfId="47743"/>
    <cellStyle name="Feeder Field 4 3 15" xfId="47738"/>
    <cellStyle name="Feeder Field 4 3 2" xfId="19417"/>
    <cellStyle name="Feeder Field 4 3 2 10" xfId="19418"/>
    <cellStyle name="Feeder Field 4 3 2 10 2" xfId="47745"/>
    <cellStyle name="Feeder Field 4 3 2 11" xfId="19419"/>
    <cellStyle name="Feeder Field 4 3 2 11 2" xfId="47746"/>
    <cellStyle name="Feeder Field 4 3 2 12" xfId="19420"/>
    <cellStyle name="Feeder Field 4 3 2 12 2" xfId="47747"/>
    <cellStyle name="Feeder Field 4 3 2 13" xfId="47744"/>
    <cellStyle name="Feeder Field 4 3 2 2" xfId="19421"/>
    <cellStyle name="Feeder Field 4 3 2 2 10" xfId="19422"/>
    <cellStyle name="Feeder Field 4 3 2 2 10 2" xfId="47749"/>
    <cellStyle name="Feeder Field 4 3 2 2 11" xfId="19423"/>
    <cellStyle name="Feeder Field 4 3 2 2 11 2" xfId="47750"/>
    <cellStyle name="Feeder Field 4 3 2 2 12" xfId="47748"/>
    <cellStyle name="Feeder Field 4 3 2 2 2" xfId="19424"/>
    <cellStyle name="Feeder Field 4 3 2 2 2 2" xfId="47751"/>
    <cellStyle name="Feeder Field 4 3 2 2 3" xfId="19425"/>
    <cellStyle name="Feeder Field 4 3 2 2 3 2" xfId="47752"/>
    <cellStyle name="Feeder Field 4 3 2 2 4" xfId="19426"/>
    <cellStyle name="Feeder Field 4 3 2 2 4 2" xfId="47753"/>
    <cellStyle name="Feeder Field 4 3 2 2 5" xfId="19427"/>
    <cellStyle name="Feeder Field 4 3 2 2 5 2" xfId="47754"/>
    <cellStyle name="Feeder Field 4 3 2 2 6" xfId="19428"/>
    <cellStyle name="Feeder Field 4 3 2 2 6 2" xfId="47755"/>
    <cellStyle name="Feeder Field 4 3 2 2 7" xfId="19429"/>
    <cellStyle name="Feeder Field 4 3 2 2 7 2" xfId="47756"/>
    <cellStyle name="Feeder Field 4 3 2 2 8" xfId="19430"/>
    <cellStyle name="Feeder Field 4 3 2 2 8 2" xfId="47757"/>
    <cellStyle name="Feeder Field 4 3 2 2 9" xfId="19431"/>
    <cellStyle name="Feeder Field 4 3 2 2 9 2" xfId="47758"/>
    <cellStyle name="Feeder Field 4 3 2 3" xfId="19432"/>
    <cellStyle name="Feeder Field 4 3 2 3 10" xfId="19433"/>
    <cellStyle name="Feeder Field 4 3 2 3 10 2" xfId="47760"/>
    <cellStyle name="Feeder Field 4 3 2 3 11" xfId="19434"/>
    <cellStyle name="Feeder Field 4 3 2 3 11 2" xfId="47761"/>
    <cellStyle name="Feeder Field 4 3 2 3 12" xfId="47759"/>
    <cellStyle name="Feeder Field 4 3 2 3 2" xfId="19435"/>
    <cellStyle name="Feeder Field 4 3 2 3 2 2" xfId="47762"/>
    <cellStyle name="Feeder Field 4 3 2 3 3" xfId="19436"/>
    <cellStyle name="Feeder Field 4 3 2 3 3 2" xfId="47763"/>
    <cellStyle name="Feeder Field 4 3 2 3 4" xfId="19437"/>
    <cellStyle name="Feeder Field 4 3 2 3 4 2" xfId="47764"/>
    <cellStyle name="Feeder Field 4 3 2 3 5" xfId="19438"/>
    <cellStyle name="Feeder Field 4 3 2 3 5 2" xfId="47765"/>
    <cellStyle name="Feeder Field 4 3 2 3 6" xfId="19439"/>
    <cellStyle name="Feeder Field 4 3 2 3 6 2" xfId="47766"/>
    <cellStyle name="Feeder Field 4 3 2 3 7" xfId="19440"/>
    <cellStyle name="Feeder Field 4 3 2 3 7 2" xfId="47767"/>
    <cellStyle name="Feeder Field 4 3 2 3 8" xfId="19441"/>
    <cellStyle name="Feeder Field 4 3 2 3 8 2" xfId="47768"/>
    <cellStyle name="Feeder Field 4 3 2 3 9" xfId="19442"/>
    <cellStyle name="Feeder Field 4 3 2 3 9 2" xfId="47769"/>
    <cellStyle name="Feeder Field 4 3 2 4" xfId="19443"/>
    <cellStyle name="Feeder Field 4 3 2 4 2" xfId="47770"/>
    <cellStyle name="Feeder Field 4 3 2 5" xfId="19444"/>
    <cellStyle name="Feeder Field 4 3 2 5 2" xfId="47771"/>
    <cellStyle name="Feeder Field 4 3 2 6" xfId="19445"/>
    <cellStyle name="Feeder Field 4 3 2 6 2" xfId="47772"/>
    <cellStyle name="Feeder Field 4 3 2 7" xfId="19446"/>
    <cellStyle name="Feeder Field 4 3 2 7 2" xfId="47773"/>
    <cellStyle name="Feeder Field 4 3 2 8" xfId="19447"/>
    <cellStyle name="Feeder Field 4 3 2 8 2" xfId="47774"/>
    <cellStyle name="Feeder Field 4 3 2 9" xfId="19448"/>
    <cellStyle name="Feeder Field 4 3 2 9 2" xfId="47775"/>
    <cellStyle name="Feeder Field 4 3 3" xfId="19449"/>
    <cellStyle name="Feeder Field 4 3 3 10" xfId="19450"/>
    <cellStyle name="Feeder Field 4 3 3 10 2" xfId="47777"/>
    <cellStyle name="Feeder Field 4 3 3 11" xfId="19451"/>
    <cellStyle name="Feeder Field 4 3 3 11 2" xfId="47778"/>
    <cellStyle name="Feeder Field 4 3 3 12" xfId="19452"/>
    <cellStyle name="Feeder Field 4 3 3 12 2" xfId="47779"/>
    <cellStyle name="Feeder Field 4 3 3 13" xfId="47776"/>
    <cellStyle name="Feeder Field 4 3 3 2" xfId="19453"/>
    <cellStyle name="Feeder Field 4 3 3 2 10" xfId="19454"/>
    <cellStyle name="Feeder Field 4 3 3 2 10 2" xfId="47781"/>
    <cellStyle name="Feeder Field 4 3 3 2 11" xfId="19455"/>
    <cellStyle name="Feeder Field 4 3 3 2 11 2" xfId="47782"/>
    <cellStyle name="Feeder Field 4 3 3 2 12" xfId="47780"/>
    <cellStyle name="Feeder Field 4 3 3 2 2" xfId="19456"/>
    <cellStyle name="Feeder Field 4 3 3 2 2 2" xfId="47783"/>
    <cellStyle name="Feeder Field 4 3 3 2 3" xfId="19457"/>
    <cellStyle name="Feeder Field 4 3 3 2 3 2" xfId="47784"/>
    <cellStyle name="Feeder Field 4 3 3 2 4" xfId="19458"/>
    <cellStyle name="Feeder Field 4 3 3 2 4 2" xfId="47785"/>
    <cellStyle name="Feeder Field 4 3 3 2 5" xfId="19459"/>
    <cellStyle name="Feeder Field 4 3 3 2 5 2" xfId="47786"/>
    <cellStyle name="Feeder Field 4 3 3 2 6" xfId="19460"/>
    <cellStyle name="Feeder Field 4 3 3 2 6 2" xfId="47787"/>
    <cellStyle name="Feeder Field 4 3 3 2 7" xfId="19461"/>
    <cellStyle name="Feeder Field 4 3 3 2 7 2" xfId="47788"/>
    <cellStyle name="Feeder Field 4 3 3 2 8" xfId="19462"/>
    <cellStyle name="Feeder Field 4 3 3 2 8 2" xfId="47789"/>
    <cellStyle name="Feeder Field 4 3 3 2 9" xfId="19463"/>
    <cellStyle name="Feeder Field 4 3 3 2 9 2" xfId="47790"/>
    <cellStyle name="Feeder Field 4 3 3 3" xfId="19464"/>
    <cellStyle name="Feeder Field 4 3 3 3 10" xfId="19465"/>
    <cellStyle name="Feeder Field 4 3 3 3 10 2" xfId="47792"/>
    <cellStyle name="Feeder Field 4 3 3 3 11" xfId="19466"/>
    <cellStyle name="Feeder Field 4 3 3 3 11 2" xfId="47793"/>
    <cellStyle name="Feeder Field 4 3 3 3 12" xfId="47791"/>
    <cellStyle name="Feeder Field 4 3 3 3 2" xfId="19467"/>
    <cellStyle name="Feeder Field 4 3 3 3 2 2" xfId="47794"/>
    <cellStyle name="Feeder Field 4 3 3 3 3" xfId="19468"/>
    <cellStyle name="Feeder Field 4 3 3 3 3 2" xfId="47795"/>
    <cellStyle name="Feeder Field 4 3 3 3 4" xfId="19469"/>
    <cellStyle name="Feeder Field 4 3 3 3 4 2" xfId="47796"/>
    <cellStyle name="Feeder Field 4 3 3 3 5" xfId="19470"/>
    <cellStyle name="Feeder Field 4 3 3 3 5 2" xfId="47797"/>
    <cellStyle name="Feeder Field 4 3 3 3 6" xfId="19471"/>
    <cellStyle name="Feeder Field 4 3 3 3 6 2" xfId="47798"/>
    <cellStyle name="Feeder Field 4 3 3 3 7" xfId="19472"/>
    <cellStyle name="Feeder Field 4 3 3 3 7 2" xfId="47799"/>
    <cellStyle name="Feeder Field 4 3 3 3 8" xfId="19473"/>
    <cellStyle name="Feeder Field 4 3 3 3 8 2" xfId="47800"/>
    <cellStyle name="Feeder Field 4 3 3 3 9" xfId="19474"/>
    <cellStyle name="Feeder Field 4 3 3 3 9 2" xfId="47801"/>
    <cellStyle name="Feeder Field 4 3 3 4" xfId="19475"/>
    <cellStyle name="Feeder Field 4 3 3 4 2" xfId="47802"/>
    <cellStyle name="Feeder Field 4 3 3 5" xfId="19476"/>
    <cellStyle name="Feeder Field 4 3 3 5 2" xfId="47803"/>
    <cellStyle name="Feeder Field 4 3 3 6" xfId="19477"/>
    <cellStyle name="Feeder Field 4 3 3 6 2" xfId="47804"/>
    <cellStyle name="Feeder Field 4 3 3 7" xfId="19478"/>
    <cellStyle name="Feeder Field 4 3 3 7 2" xfId="47805"/>
    <cellStyle name="Feeder Field 4 3 3 8" xfId="19479"/>
    <cellStyle name="Feeder Field 4 3 3 8 2" xfId="47806"/>
    <cellStyle name="Feeder Field 4 3 3 9" xfId="19480"/>
    <cellStyle name="Feeder Field 4 3 3 9 2" xfId="47807"/>
    <cellStyle name="Feeder Field 4 3 4" xfId="19481"/>
    <cellStyle name="Feeder Field 4 3 4 10" xfId="19482"/>
    <cellStyle name="Feeder Field 4 3 4 10 2" xfId="47809"/>
    <cellStyle name="Feeder Field 4 3 4 11" xfId="19483"/>
    <cellStyle name="Feeder Field 4 3 4 11 2" xfId="47810"/>
    <cellStyle name="Feeder Field 4 3 4 12" xfId="47808"/>
    <cellStyle name="Feeder Field 4 3 4 2" xfId="19484"/>
    <cellStyle name="Feeder Field 4 3 4 2 2" xfId="47811"/>
    <cellStyle name="Feeder Field 4 3 4 3" xfId="19485"/>
    <cellStyle name="Feeder Field 4 3 4 3 2" xfId="47812"/>
    <cellStyle name="Feeder Field 4 3 4 4" xfId="19486"/>
    <cellStyle name="Feeder Field 4 3 4 4 2" xfId="47813"/>
    <cellStyle name="Feeder Field 4 3 4 5" xfId="19487"/>
    <cellStyle name="Feeder Field 4 3 4 5 2" xfId="47814"/>
    <cellStyle name="Feeder Field 4 3 4 6" xfId="19488"/>
    <cellStyle name="Feeder Field 4 3 4 6 2" xfId="47815"/>
    <cellStyle name="Feeder Field 4 3 4 7" xfId="19489"/>
    <cellStyle name="Feeder Field 4 3 4 7 2" xfId="47816"/>
    <cellStyle name="Feeder Field 4 3 4 8" xfId="19490"/>
    <cellStyle name="Feeder Field 4 3 4 8 2" xfId="47817"/>
    <cellStyle name="Feeder Field 4 3 4 9" xfId="19491"/>
    <cellStyle name="Feeder Field 4 3 4 9 2" xfId="47818"/>
    <cellStyle name="Feeder Field 4 3 5" xfId="19492"/>
    <cellStyle name="Feeder Field 4 3 5 10" xfId="19493"/>
    <cellStyle name="Feeder Field 4 3 5 10 2" xfId="47820"/>
    <cellStyle name="Feeder Field 4 3 5 11" xfId="19494"/>
    <cellStyle name="Feeder Field 4 3 5 11 2" xfId="47821"/>
    <cellStyle name="Feeder Field 4 3 5 12" xfId="47819"/>
    <cellStyle name="Feeder Field 4 3 5 2" xfId="19495"/>
    <cellStyle name="Feeder Field 4 3 5 2 2" xfId="47822"/>
    <cellStyle name="Feeder Field 4 3 5 3" xfId="19496"/>
    <cellStyle name="Feeder Field 4 3 5 3 2" xfId="47823"/>
    <cellStyle name="Feeder Field 4 3 5 4" xfId="19497"/>
    <cellStyle name="Feeder Field 4 3 5 4 2" xfId="47824"/>
    <cellStyle name="Feeder Field 4 3 5 5" xfId="19498"/>
    <cellStyle name="Feeder Field 4 3 5 5 2" xfId="47825"/>
    <cellStyle name="Feeder Field 4 3 5 6" xfId="19499"/>
    <cellStyle name="Feeder Field 4 3 5 6 2" xfId="47826"/>
    <cellStyle name="Feeder Field 4 3 5 7" xfId="19500"/>
    <cellStyle name="Feeder Field 4 3 5 7 2" xfId="47827"/>
    <cellStyle name="Feeder Field 4 3 5 8" xfId="19501"/>
    <cellStyle name="Feeder Field 4 3 5 8 2" xfId="47828"/>
    <cellStyle name="Feeder Field 4 3 5 9" xfId="19502"/>
    <cellStyle name="Feeder Field 4 3 5 9 2" xfId="47829"/>
    <cellStyle name="Feeder Field 4 3 6" xfId="19503"/>
    <cellStyle name="Feeder Field 4 3 6 2" xfId="47830"/>
    <cellStyle name="Feeder Field 4 3 7" xfId="19504"/>
    <cellStyle name="Feeder Field 4 3 7 2" xfId="47831"/>
    <cellStyle name="Feeder Field 4 3 8" xfId="19505"/>
    <cellStyle name="Feeder Field 4 3 8 2" xfId="47832"/>
    <cellStyle name="Feeder Field 4 3 9" xfId="19506"/>
    <cellStyle name="Feeder Field 4 3 9 2" xfId="47833"/>
    <cellStyle name="Feeder Field 4 4" xfId="19507"/>
    <cellStyle name="Feeder Field 4 4 10" xfId="19508"/>
    <cellStyle name="Feeder Field 4 4 10 2" xfId="47835"/>
    <cellStyle name="Feeder Field 4 4 11" xfId="19509"/>
    <cellStyle name="Feeder Field 4 4 11 2" xfId="47836"/>
    <cellStyle name="Feeder Field 4 4 12" xfId="19510"/>
    <cellStyle name="Feeder Field 4 4 12 2" xfId="47837"/>
    <cellStyle name="Feeder Field 4 4 13" xfId="19511"/>
    <cellStyle name="Feeder Field 4 4 13 2" xfId="47838"/>
    <cellStyle name="Feeder Field 4 4 14" xfId="19512"/>
    <cellStyle name="Feeder Field 4 4 14 2" xfId="47839"/>
    <cellStyle name="Feeder Field 4 4 15" xfId="47834"/>
    <cellStyle name="Feeder Field 4 4 2" xfId="19513"/>
    <cellStyle name="Feeder Field 4 4 2 10" xfId="19514"/>
    <cellStyle name="Feeder Field 4 4 2 10 2" xfId="47841"/>
    <cellStyle name="Feeder Field 4 4 2 11" xfId="19515"/>
    <cellStyle name="Feeder Field 4 4 2 11 2" xfId="47842"/>
    <cellStyle name="Feeder Field 4 4 2 12" xfId="19516"/>
    <cellStyle name="Feeder Field 4 4 2 12 2" xfId="47843"/>
    <cellStyle name="Feeder Field 4 4 2 13" xfId="47840"/>
    <cellStyle name="Feeder Field 4 4 2 2" xfId="19517"/>
    <cellStyle name="Feeder Field 4 4 2 2 10" xfId="19518"/>
    <cellStyle name="Feeder Field 4 4 2 2 10 2" xfId="47845"/>
    <cellStyle name="Feeder Field 4 4 2 2 11" xfId="19519"/>
    <cellStyle name="Feeder Field 4 4 2 2 11 2" xfId="47846"/>
    <cellStyle name="Feeder Field 4 4 2 2 12" xfId="47844"/>
    <cellStyle name="Feeder Field 4 4 2 2 2" xfId="19520"/>
    <cellStyle name="Feeder Field 4 4 2 2 2 2" xfId="47847"/>
    <cellStyle name="Feeder Field 4 4 2 2 3" xfId="19521"/>
    <cellStyle name="Feeder Field 4 4 2 2 3 2" xfId="47848"/>
    <cellStyle name="Feeder Field 4 4 2 2 4" xfId="19522"/>
    <cellStyle name="Feeder Field 4 4 2 2 4 2" xfId="47849"/>
    <cellStyle name="Feeder Field 4 4 2 2 5" xfId="19523"/>
    <cellStyle name="Feeder Field 4 4 2 2 5 2" xfId="47850"/>
    <cellStyle name="Feeder Field 4 4 2 2 6" xfId="19524"/>
    <cellStyle name="Feeder Field 4 4 2 2 6 2" xfId="47851"/>
    <cellStyle name="Feeder Field 4 4 2 2 7" xfId="19525"/>
    <cellStyle name="Feeder Field 4 4 2 2 7 2" xfId="47852"/>
    <cellStyle name="Feeder Field 4 4 2 2 8" xfId="19526"/>
    <cellStyle name="Feeder Field 4 4 2 2 8 2" xfId="47853"/>
    <cellStyle name="Feeder Field 4 4 2 2 9" xfId="19527"/>
    <cellStyle name="Feeder Field 4 4 2 2 9 2" xfId="47854"/>
    <cellStyle name="Feeder Field 4 4 2 3" xfId="19528"/>
    <cellStyle name="Feeder Field 4 4 2 3 10" xfId="19529"/>
    <cellStyle name="Feeder Field 4 4 2 3 10 2" xfId="47856"/>
    <cellStyle name="Feeder Field 4 4 2 3 11" xfId="19530"/>
    <cellStyle name="Feeder Field 4 4 2 3 11 2" xfId="47857"/>
    <cellStyle name="Feeder Field 4 4 2 3 12" xfId="47855"/>
    <cellStyle name="Feeder Field 4 4 2 3 2" xfId="19531"/>
    <cellStyle name="Feeder Field 4 4 2 3 2 2" xfId="47858"/>
    <cellStyle name="Feeder Field 4 4 2 3 3" xfId="19532"/>
    <cellStyle name="Feeder Field 4 4 2 3 3 2" xfId="47859"/>
    <cellStyle name="Feeder Field 4 4 2 3 4" xfId="19533"/>
    <cellStyle name="Feeder Field 4 4 2 3 4 2" xfId="47860"/>
    <cellStyle name="Feeder Field 4 4 2 3 5" xfId="19534"/>
    <cellStyle name="Feeder Field 4 4 2 3 5 2" xfId="47861"/>
    <cellStyle name="Feeder Field 4 4 2 3 6" xfId="19535"/>
    <cellStyle name="Feeder Field 4 4 2 3 6 2" xfId="47862"/>
    <cellStyle name="Feeder Field 4 4 2 3 7" xfId="19536"/>
    <cellStyle name="Feeder Field 4 4 2 3 7 2" xfId="47863"/>
    <cellStyle name="Feeder Field 4 4 2 3 8" xfId="19537"/>
    <cellStyle name="Feeder Field 4 4 2 3 8 2" xfId="47864"/>
    <cellStyle name="Feeder Field 4 4 2 3 9" xfId="19538"/>
    <cellStyle name="Feeder Field 4 4 2 3 9 2" xfId="47865"/>
    <cellStyle name="Feeder Field 4 4 2 4" xfId="19539"/>
    <cellStyle name="Feeder Field 4 4 2 4 2" xfId="47866"/>
    <cellStyle name="Feeder Field 4 4 2 5" xfId="19540"/>
    <cellStyle name="Feeder Field 4 4 2 5 2" xfId="47867"/>
    <cellStyle name="Feeder Field 4 4 2 6" xfId="19541"/>
    <cellStyle name="Feeder Field 4 4 2 6 2" xfId="47868"/>
    <cellStyle name="Feeder Field 4 4 2 7" xfId="19542"/>
    <cellStyle name="Feeder Field 4 4 2 7 2" xfId="47869"/>
    <cellStyle name="Feeder Field 4 4 2 8" xfId="19543"/>
    <cellStyle name="Feeder Field 4 4 2 8 2" xfId="47870"/>
    <cellStyle name="Feeder Field 4 4 2 9" xfId="19544"/>
    <cellStyle name="Feeder Field 4 4 2 9 2" xfId="47871"/>
    <cellStyle name="Feeder Field 4 4 3" xfId="19545"/>
    <cellStyle name="Feeder Field 4 4 3 10" xfId="19546"/>
    <cellStyle name="Feeder Field 4 4 3 10 2" xfId="47873"/>
    <cellStyle name="Feeder Field 4 4 3 11" xfId="19547"/>
    <cellStyle name="Feeder Field 4 4 3 11 2" xfId="47874"/>
    <cellStyle name="Feeder Field 4 4 3 12" xfId="19548"/>
    <cellStyle name="Feeder Field 4 4 3 12 2" xfId="47875"/>
    <cellStyle name="Feeder Field 4 4 3 13" xfId="47872"/>
    <cellStyle name="Feeder Field 4 4 3 2" xfId="19549"/>
    <cellStyle name="Feeder Field 4 4 3 2 10" xfId="19550"/>
    <cellStyle name="Feeder Field 4 4 3 2 10 2" xfId="47877"/>
    <cellStyle name="Feeder Field 4 4 3 2 11" xfId="19551"/>
    <cellStyle name="Feeder Field 4 4 3 2 11 2" xfId="47878"/>
    <cellStyle name="Feeder Field 4 4 3 2 12" xfId="47876"/>
    <cellStyle name="Feeder Field 4 4 3 2 2" xfId="19552"/>
    <cellStyle name="Feeder Field 4 4 3 2 2 2" xfId="47879"/>
    <cellStyle name="Feeder Field 4 4 3 2 3" xfId="19553"/>
    <cellStyle name="Feeder Field 4 4 3 2 3 2" xfId="47880"/>
    <cellStyle name="Feeder Field 4 4 3 2 4" xfId="19554"/>
    <cellStyle name="Feeder Field 4 4 3 2 4 2" xfId="47881"/>
    <cellStyle name="Feeder Field 4 4 3 2 5" xfId="19555"/>
    <cellStyle name="Feeder Field 4 4 3 2 5 2" xfId="47882"/>
    <cellStyle name="Feeder Field 4 4 3 2 6" xfId="19556"/>
    <cellStyle name="Feeder Field 4 4 3 2 6 2" xfId="47883"/>
    <cellStyle name="Feeder Field 4 4 3 2 7" xfId="19557"/>
    <cellStyle name="Feeder Field 4 4 3 2 7 2" xfId="47884"/>
    <cellStyle name="Feeder Field 4 4 3 2 8" xfId="19558"/>
    <cellStyle name="Feeder Field 4 4 3 2 8 2" xfId="47885"/>
    <cellStyle name="Feeder Field 4 4 3 2 9" xfId="19559"/>
    <cellStyle name="Feeder Field 4 4 3 2 9 2" xfId="47886"/>
    <cellStyle name="Feeder Field 4 4 3 3" xfId="19560"/>
    <cellStyle name="Feeder Field 4 4 3 3 10" xfId="19561"/>
    <cellStyle name="Feeder Field 4 4 3 3 10 2" xfId="47888"/>
    <cellStyle name="Feeder Field 4 4 3 3 11" xfId="19562"/>
    <cellStyle name="Feeder Field 4 4 3 3 11 2" xfId="47889"/>
    <cellStyle name="Feeder Field 4 4 3 3 12" xfId="47887"/>
    <cellStyle name="Feeder Field 4 4 3 3 2" xfId="19563"/>
    <cellStyle name="Feeder Field 4 4 3 3 2 2" xfId="47890"/>
    <cellStyle name="Feeder Field 4 4 3 3 3" xfId="19564"/>
    <cellStyle name="Feeder Field 4 4 3 3 3 2" xfId="47891"/>
    <cellStyle name="Feeder Field 4 4 3 3 4" xfId="19565"/>
    <cellStyle name="Feeder Field 4 4 3 3 4 2" xfId="47892"/>
    <cellStyle name="Feeder Field 4 4 3 3 5" xfId="19566"/>
    <cellStyle name="Feeder Field 4 4 3 3 5 2" xfId="47893"/>
    <cellStyle name="Feeder Field 4 4 3 3 6" xfId="19567"/>
    <cellStyle name="Feeder Field 4 4 3 3 6 2" xfId="47894"/>
    <cellStyle name="Feeder Field 4 4 3 3 7" xfId="19568"/>
    <cellStyle name="Feeder Field 4 4 3 3 7 2" xfId="47895"/>
    <cellStyle name="Feeder Field 4 4 3 3 8" xfId="19569"/>
    <cellStyle name="Feeder Field 4 4 3 3 8 2" xfId="47896"/>
    <cellStyle name="Feeder Field 4 4 3 3 9" xfId="19570"/>
    <cellStyle name="Feeder Field 4 4 3 3 9 2" xfId="47897"/>
    <cellStyle name="Feeder Field 4 4 3 4" xfId="19571"/>
    <cellStyle name="Feeder Field 4 4 3 4 2" xfId="47898"/>
    <cellStyle name="Feeder Field 4 4 3 5" xfId="19572"/>
    <cellStyle name="Feeder Field 4 4 3 5 2" xfId="47899"/>
    <cellStyle name="Feeder Field 4 4 3 6" xfId="19573"/>
    <cellStyle name="Feeder Field 4 4 3 6 2" xfId="47900"/>
    <cellStyle name="Feeder Field 4 4 3 7" xfId="19574"/>
    <cellStyle name="Feeder Field 4 4 3 7 2" xfId="47901"/>
    <cellStyle name="Feeder Field 4 4 3 8" xfId="19575"/>
    <cellStyle name="Feeder Field 4 4 3 8 2" xfId="47902"/>
    <cellStyle name="Feeder Field 4 4 3 9" xfId="19576"/>
    <cellStyle name="Feeder Field 4 4 3 9 2" xfId="47903"/>
    <cellStyle name="Feeder Field 4 4 4" xfId="19577"/>
    <cellStyle name="Feeder Field 4 4 4 10" xfId="19578"/>
    <cellStyle name="Feeder Field 4 4 4 10 2" xfId="47905"/>
    <cellStyle name="Feeder Field 4 4 4 11" xfId="19579"/>
    <cellStyle name="Feeder Field 4 4 4 11 2" xfId="47906"/>
    <cellStyle name="Feeder Field 4 4 4 12" xfId="47904"/>
    <cellStyle name="Feeder Field 4 4 4 2" xfId="19580"/>
    <cellStyle name="Feeder Field 4 4 4 2 2" xfId="47907"/>
    <cellStyle name="Feeder Field 4 4 4 3" xfId="19581"/>
    <cellStyle name="Feeder Field 4 4 4 3 2" xfId="47908"/>
    <cellStyle name="Feeder Field 4 4 4 4" xfId="19582"/>
    <cellStyle name="Feeder Field 4 4 4 4 2" xfId="47909"/>
    <cellStyle name="Feeder Field 4 4 4 5" xfId="19583"/>
    <cellStyle name="Feeder Field 4 4 4 5 2" xfId="47910"/>
    <cellStyle name="Feeder Field 4 4 4 6" xfId="19584"/>
    <cellStyle name="Feeder Field 4 4 4 6 2" xfId="47911"/>
    <cellStyle name="Feeder Field 4 4 4 7" xfId="19585"/>
    <cellStyle name="Feeder Field 4 4 4 7 2" xfId="47912"/>
    <cellStyle name="Feeder Field 4 4 4 8" xfId="19586"/>
    <cellStyle name="Feeder Field 4 4 4 8 2" xfId="47913"/>
    <cellStyle name="Feeder Field 4 4 4 9" xfId="19587"/>
    <cellStyle name="Feeder Field 4 4 4 9 2" xfId="47914"/>
    <cellStyle name="Feeder Field 4 4 5" xfId="19588"/>
    <cellStyle name="Feeder Field 4 4 5 10" xfId="19589"/>
    <cellStyle name="Feeder Field 4 4 5 10 2" xfId="47916"/>
    <cellStyle name="Feeder Field 4 4 5 11" xfId="19590"/>
    <cellStyle name="Feeder Field 4 4 5 11 2" xfId="47917"/>
    <cellStyle name="Feeder Field 4 4 5 12" xfId="47915"/>
    <cellStyle name="Feeder Field 4 4 5 2" xfId="19591"/>
    <cellStyle name="Feeder Field 4 4 5 2 2" xfId="47918"/>
    <cellStyle name="Feeder Field 4 4 5 3" xfId="19592"/>
    <cellStyle name="Feeder Field 4 4 5 3 2" xfId="47919"/>
    <cellStyle name="Feeder Field 4 4 5 4" xfId="19593"/>
    <cellStyle name="Feeder Field 4 4 5 4 2" xfId="47920"/>
    <cellStyle name="Feeder Field 4 4 5 5" xfId="19594"/>
    <cellStyle name="Feeder Field 4 4 5 5 2" xfId="47921"/>
    <cellStyle name="Feeder Field 4 4 5 6" xfId="19595"/>
    <cellStyle name="Feeder Field 4 4 5 6 2" xfId="47922"/>
    <cellStyle name="Feeder Field 4 4 5 7" xfId="19596"/>
    <cellStyle name="Feeder Field 4 4 5 7 2" xfId="47923"/>
    <cellStyle name="Feeder Field 4 4 5 8" xfId="19597"/>
    <cellStyle name="Feeder Field 4 4 5 8 2" xfId="47924"/>
    <cellStyle name="Feeder Field 4 4 5 9" xfId="19598"/>
    <cellStyle name="Feeder Field 4 4 5 9 2" xfId="47925"/>
    <cellStyle name="Feeder Field 4 4 6" xfId="19599"/>
    <cellStyle name="Feeder Field 4 4 6 2" xfId="47926"/>
    <cellStyle name="Feeder Field 4 4 7" xfId="19600"/>
    <cellStyle name="Feeder Field 4 4 7 2" xfId="47927"/>
    <cellStyle name="Feeder Field 4 4 8" xfId="19601"/>
    <cellStyle name="Feeder Field 4 4 8 2" xfId="47928"/>
    <cellStyle name="Feeder Field 4 4 9" xfId="19602"/>
    <cellStyle name="Feeder Field 4 4 9 2" xfId="47929"/>
    <cellStyle name="Feeder Field 4 5" xfId="19603"/>
    <cellStyle name="Feeder Field 4 5 10" xfId="19604"/>
    <cellStyle name="Feeder Field 4 5 10 2" xfId="47931"/>
    <cellStyle name="Feeder Field 4 5 11" xfId="19605"/>
    <cellStyle name="Feeder Field 4 5 11 2" xfId="47932"/>
    <cellStyle name="Feeder Field 4 5 12" xfId="19606"/>
    <cellStyle name="Feeder Field 4 5 12 2" xfId="47933"/>
    <cellStyle name="Feeder Field 4 5 13" xfId="19607"/>
    <cellStyle name="Feeder Field 4 5 13 2" xfId="47934"/>
    <cellStyle name="Feeder Field 4 5 14" xfId="19608"/>
    <cellStyle name="Feeder Field 4 5 14 2" xfId="47935"/>
    <cellStyle name="Feeder Field 4 5 15" xfId="47930"/>
    <cellStyle name="Feeder Field 4 5 2" xfId="19609"/>
    <cellStyle name="Feeder Field 4 5 2 10" xfId="19610"/>
    <cellStyle name="Feeder Field 4 5 2 10 2" xfId="47937"/>
    <cellStyle name="Feeder Field 4 5 2 11" xfId="19611"/>
    <cellStyle name="Feeder Field 4 5 2 11 2" xfId="47938"/>
    <cellStyle name="Feeder Field 4 5 2 12" xfId="19612"/>
    <cellStyle name="Feeder Field 4 5 2 12 2" xfId="47939"/>
    <cellStyle name="Feeder Field 4 5 2 13" xfId="47936"/>
    <cellStyle name="Feeder Field 4 5 2 2" xfId="19613"/>
    <cellStyle name="Feeder Field 4 5 2 2 10" xfId="19614"/>
    <cellStyle name="Feeder Field 4 5 2 2 10 2" xfId="47941"/>
    <cellStyle name="Feeder Field 4 5 2 2 11" xfId="19615"/>
    <cellStyle name="Feeder Field 4 5 2 2 11 2" xfId="47942"/>
    <cellStyle name="Feeder Field 4 5 2 2 12" xfId="47940"/>
    <cellStyle name="Feeder Field 4 5 2 2 2" xfId="19616"/>
    <cellStyle name="Feeder Field 4 5 2 2 2 2" xfId="47943"/>
    <cellStyle name="Feeder Field 4 5 2 2 3" xfId="19617"/>
    <cellStyle name="Feeder Field 4 5 2 2 3 2" xfId="47944"/>
    <cellStyle name="Feeder Field 4 5 2 2 4" xfId="19618"/>
    <cellStyle name="Feeder Field 4 5 2 2 4 2" xfId="47945"/>
    <cellStyle name="Feeder Field 4 5 2 2 5" xfId="19619"/>
    <cellStyle name="Feeder Field 4 5 2 2 5 2" xfId="47946"/>
    <cellStyle name="Feeder Field 4 5 2 2 6" xfId="19620"/>
    <cellStyle name="Feeder Field 4 5 2 2 6 2" xfId="47947"/>
    <cellStyle name="Feeder Field 4 5 2 2 7" xfId="19621"/>
    <cellStyle name="Feeder Field 4 5 2 2 7 2" xfId="47948"/>
    <cellStyle name="Feeder Field 4 5 2 2 8" xfId="19622"/>
    <cellStyle name="Feeder Field 4 5 2 2 8 2" xfId="47949"/>
    <cellStyle name="Feeder Field 4 5 2 2 9" xfId="19623"/>
    <cellStyle name="Feeder Field 4 5 2 2 9 2" xfId="47950"/>
    <cellStyle name="Feeder Field 4 5 2 3" xfId="19624"/>
    <cellStyle name="Feeder Field 4 5 2 3 10" xfId="19625"/>
    <cellStyle name="Feeder Field 4 5 2 3 10 2" xfId="47952"/>
    <cellStyle name="Feeder Field 4 5 2 3 11" xfId="19626"/>
    <cellStyle name="Feeder Field 4 5 2 3 11 2" xfId="47953"/>
    <cellStyle name="Feeder Field 4 5 2 3 12" xfId="47951"/>
    <cellStyle name="Feeder Field 4 5 2 3 2" xfId="19627"/>
    <cellStyle name="Feeder Field 4 5 2 3 2 2" xfId="47954"/>
    <cellStyle name="Feeder Field 4 5 2 3 3" xfId="19628"/>
    <cellStyle name="Feeder Field 4 5 2 3 3 2" xfId="47955"/>
    <cellStyle name="Feeder Field 4 5 2 3 4" xfId="19629"/>
    <cellStyle name="Feeder Field 4 5 2 3 4 2" xfId="47956"/>
    <cellStyle name="Feeder Field 4 5 2 3 5" xfId="19630"/>
    <cellStyle name="Feeder Field 4 5 2 3 5 2" xfId="47957"/>
    <cellStyle name="Feeder Field 4 5 2 3 6" xfId="19631"/>
    <cellStyle name="Feeder Field 4 5 2 3 6 2" xfId="47958"/>
    <cellStyle name="Feeder Field 4 5 2 3 7" xfId="19632"/>
    <cellStyle name="Feeder Field 4 5 2 3 7 2" xfId="47959"/>
    <cellStyle name="Feeder Field 4 5 2 3 8" xfId="19633"/>
    <cellStyle name="Feeder Field 4 5 2 3 8 2" xfId="47960"/>
    <cellStyle name="Feeder Field 4 5 2 3 9" xfId="19634"/>
    <cellStyle name="Feeder Field 4 5 2 3 9 2" xfId="47961"/>
    <cellStyle name="Feeder Field 4 5 2 4" xfId="19635"/>
    <cellStyle name="Feeder Field 4 5 2 4 2" xfId="47962"/>
    <cellStyle name="Feeder Field 4 5 2 5" xfId="19636"/>
    <cellStyle name="Feeder Field 4 5 2 5 2" xfId="47963"/>
    <cellStyle name="Feeder Field 4 5 2 6" xfId="19637"/>
    <cellStyle name="Feeder Field 4 5 2 6 2" xfId="47964"/>
    <cellStyle name="Feeder Field 4 5 2 7" xfId="19638"/>
    <cellStyle name="Feeder Field 4 5 2 7 2" xfId="47965"/>
    <cellStyle name="Feeder Field 4 5 2 8" xfId="19639"/>
    <cellStyle name="Feeder Field 4 5 2 8 2" xfId="47966"/>
    <cellStyle name="Feeder Field 4 5 2 9" xfId="19640"/>
    <cellStyle name="Feeder Field 4 5 2 9 2" xfId="47967"/>
    <cellStyle name="Feeder Field 4 5 3" xfId="19641"/>
    <cellStyle name="Feeder Field 4 5 3 10" xfId="19642"/>
    <cellStyle name="Feeder Field 4 5 3 10 2" xfId="47969"/>
    <cellStyle name="Feeder Field 4 5 3 11" xfId="19643"/>
    <cellStyle name="Feeder Field 4 5 3 11 2" xfId="47970"/>
    <cellStyle name="Feeder Field 4 5 3 12" xfId="19644"/>
    <cellStyle name="Feeder Field 4 5 3 12 2" xfId="47971"/>
    <cellStyle name="Feeder Field 4 5 3 13" xfId="47968"/>
    <cellStyle name="Feeder Field 4 5 3 2" xfId="19645"/>
    <cellStyle name="Feeder Field 4 5 3 2 10" xfId="19646"/>
    <cellStyle name="Feeder Field 4 5 3 2 10 2" xfId="47973"/>
    <cellStyle name="Feeder Field 4 5 3 2 11" xfId="19647"/>
    <cellStyle name="Feeder Field 4 5 3 2 11 2" xfId="47974"/>
    <cellStyle name="Feeder Field 4 5 3 2 12" xfId="47972"/>
    <cellStyle name="Feeder Field 4 5 3 2 2" xfId="19648"/>
    <cellStyle name="Feeder Field 4 5 3 2 2 2" xfId="47975"/>
    <cellStyle name="Feeder Field 4 5 3 2 3" xfId="19649"/>
    <cellStyle name="Feeder Field 4 5 3 2 3 2" xfId="47976"/>
    <cellStyle name="Feeder Field 4 5 3 2 4" xfId="19650"/>
    <cellStyle name="Feeder Field 4 5 3 2 4 2" xfId="47977"/>
    <cellStyle name="Feeder Field 4 5 3 2 5" xfId="19651"/>
    <cellStyle name="Feeder Field 4 5 3 2 5 2" xfId="47978"/>
    <cellStyle name="Feeder Field 4 5 3 2 6" xfId="19652"/>
    <cellStyle name="Feeder Field 4 5 3 2 6 2" xfId="47979"/>
    <cellStyle name="Feeder Field 4 5 3 2 7" xfId="19653"/>
    <cellStyle name="Feeder Field 4 5 3 2 7 2" xfId="47980"/>
    <cellStyle name="Feeder Field 4 5 3 2 8" xfId="19654"/>
    <cellStyle name="Feeder Field 4 5 3 2 8 2" xfId="47981"/>
    <cellStyle name="Feeder Field 4 5 3 2 9" xfId="19655"/>
    <cellStyle name="Feeder Field 4 5 3 2 9 2" xfId="47982"/>
    <cellStyle name="Feeder Field 4 5 3 3" xfId="19656"/>
    <cellStyle name="Feeder Field 4 5 3 3 10" xfId="19657"/>
    <cellStyle name="Feeder Field 4 5 3 3 10 2" xfId="47984"/>
    <cellStyle name="Feeder Field 4 5 3 3 11" xfId="19658"/>
    <cellStyle name="Feeder Field 4 5 3 3 11 2" xfId="47985"/>
    <cellStyle name="Feeder Field 4 5 3 3 12" xfId="47983"/>
    <cellStyle name="Feeder Field 4 5 3 3 2" xfId="19659"/>
    <cellStyle name="Feeder Field 4 5 3 3 2 2" xfId="47986"/>
    <cellStyle name="Feeder Field 4 5 3 3 3" xfId="19660"/>
    <cellStyle name="Feeder Field 4 5 3 3 3 2" xfId="47987"/>
    <cellStyle name="Feeder Field 4 5 3 3 4" xfId="19661"/>
    <cellStyle name="Feeder Field 4 5 3 3 4 2" xfId="47988"/>
    <cellStyle name="Feeder Field 4 5 3 3 5" xfId="19662"/>
    <cellStyle name="Feeder Field 4 5 3 3 5 2" xfId="47989"/>
    <cellStyle name="Feeder Field 4 5 3 3 6" xfId="19663"/>
    <cellStyle name="Feeder Field 4 5 3 3 6 2" xfId="47990"/>
    <cellStyle name="Feeder Field 4 5 3 3 7" xfId="19664"/>
    <cellStyle name="Feeder Field 4 5 3 3 7 2" xfId="47991"/>
    <cellStyle name="Feeder Field 4 5 3 3 8" xfId="19665"/>
    <cellStyle name="Feeder Field 4 5 3 3 8 2" xfId="47992"/>
    <cellStyle name="Feeder Field 4 5 3 3 9" xfId="19666"/>
    <cellStyle name="Feeder Field 4 5 3 3 9 2" xfId="47993"/>
    <cellStyle name="Feeder Field 4 5 3 4" xfId="19667"/>
    <cellStyle name="Feeder Field 4 5 3 4 2" xfId="47994"/>
    <cellStyle name="Feeder Field 4 5 3 5" xfId="19668"/>
    <cellStyle name="Feeder Field 4 5 3 5 2" xfId="47995"/>
    <cellStyle name="Feeder Field 4 5 3 6" xfId="19669"/>
    <cellStyle name="Feeder Field 4 5 3 6 2" xfId="47996"/>
    <cellStyle name="Feeder Field 4 5 3 7" xfId="19670"/>
    <cellStyle name="Feeder Field 4 5 3 7 2" xfId="47997"/>
    <cellStyle name="Feeder Field 4 5 3 8" xfId="19671"/>
    <cellStyle name="Feeder Field 4 5 3 8 2" xfId="47998"/>
    <cellStyle name="Feeder Field 4 5 3 9" xfId="19672"/>
    <cellStyle name="Feeder Field 4 5 3 9 2" xfId="47999"/>
    <cellStyle name="Feeder Field 4 5 4" xfId="19673"/>
    <cellStyle name="Feeder Field 4 5 4 10" xfId="19674"/>
    <cellStyle name="Feeder Field 4 5 4 10 2" xfId="48001"/>
    <cellStyle name="Feeder Field 4 5 4 11" xfId="19675"/>
    <cellStyle name="Feeder Field 4 5 4 11 2" xfId="48002"/>
    <cellStyle name="Feeder Field 4 5 4 12" xfId="48000"/>
    <cellStyle name="Feeder Field 4 5 4 2" xfId="19676"/>
    <cellStyle name="Feeder Field 4 5 4 2 2" xfId="48003"/>
    <cellStyle name="Feeder Field 4 5 4 3" xfId="19677"/>
    <cellStyle name="Feeder Field 4 5 4 3 2" xfId="48004"/>
    <cellStyle name="Feeder Field 4 5 4 4" xfId="19678"/>
    <cellStyle name="Feeder Field 4 5 4 4 2" xfId="48005"/>
    <cellStyle name="Feeder Field 4 5 4 5" xfId="19679"/>
    <cellStyle name="Feeder Field 4 5 4 5 2" xfId="48006"/>
    <cellStyle name="Feeder Field 4 5 4 6" xfId="19680"/>
    <cellStyle name="Feeder Field 4 5 4 6 2" xfId="48007"/>
    <cellStyle name="Feeder Field 4 5 4 7" xfId="19681"/>
    <cellStyle name="Feeder Field 4 5 4 7 2" xfId="48008"/>
    <cellStyle name="Feeder Field 4 5 4 8" xfId="19682"/>
    <cellStyle name="Feeder Field 4 5 4 8 2" xfId="48009"/>
    <cellStyle name="Feeder Field 4 5 4 9" xfId="19683"/>
    <cellStyle name="Feeder Field 4 5 4 9 2" xfId="48010"/>
    <cellStyle name="Feeder Field 4 5 5" xfId="19684"/>
    <cellStyle name="Feeder Field 4 5 5 10" xfId="19685"/>
    <cellStyle name="Feeder Field 4 5 5 10 2" xfId="48012"/>
    <cellStyle name="Feeder Field 4 5 5 11" xfId="19686"/>
    <cellStyle name="Feeder Field 4 5 5 11 2" xfId="48013"/>
    <cellStyle name="Feeder Field 4 5 5 12" xfId="48011"/>
    <cellStyle name="Feeder Field 4 5 5 2" xfId="19687"/>
    <cellStyle name="Feeder Field 4 5 5 2 2" xfId="48014"/>
    <cellStyle name="Feeder Field 4 5 5 3" xfId="19688"/>
    <cellStyle name="Feeder Field 4 5 5 3 2" xfId="48015"/>
    <cellStyle name="Feeder Field 4 5 5 4" xfId="19689"/>
    <cellStyle name="Feeder Field 4 5 5 4 2" xfId="48016"/>
    <cellStyle name="Feeder Field 4 5 5 5" xfId="19690"/>
    <cellStyle name="Feeder Field 4 5 5 5 2" xfId="48017"/>
    <cellStyle name="Feeder Field 4 5 5 6" xfId="19691"/>
    <cellStyle name="Feeder Field 4 5 5 6 2" xfId="48018"/>
    <cellStyle name="Feeder Field 4 5 5 7" xfId="19692"/>
    <cellStyle name="Feeder Field 4 5 5 7 2" xfId="48019"/>
    <cellStyle name="Feeder Field 4 5 5 8" xfId="19693"/>
    <cellStyle name="Feeder Field 4 5 5 8 2" xfId="48020"/>
    <cellStyle name="Feeder Field 4 5 5 9" xfId="19694"/>
    <cellStyle name="Feeder Field 4 5 5 9 2" xfId="48021"/>
    <cellStyle name="Feeder Field 4 5 6" xfId="19695"/>
    <cellStyle name="Feeder Field 4 5 6 2" xfId="48022"/>
    <cellStyle name="Feeder Field 4 5 7" xfId="19696"/>
    <cellStyle name="Feeder Field 4 5 7 2" xfId="48023"/>
    <cellStyle name="Feeder Field 4 5 8" xfId="19697"/>
    <cellStyle name="Feeder Field 4 5 8 2" xfId="48024"/>
    <cellStyle name="Feeder Field 4 5 9" xfId="19698"/>
    <cellStyle name="Feeder Field 4 5 9 2" xfId="48025"/>
    <cellStyle name="Feeder Field 4 6" xfId="19699"/>
    <cellStyle name="Feeder Field 4 6 10" xfId="19700"/>
    <cellStyle name="Feeder Field 4 6 10 2" xfId="48027"/>
    <cellStyle name="Feeder Field 4 6 11" xfId="19701"/>
    <cellStyle name="Feeder Field 4 6 11 2" xfId="48028"/>
    <cellStyle name="Feeder Field 4 6 12" xfId="19702"/>
    <cellStyle name="Feeder Field 4 6 12 2" xfId="48029"/>
    <cellStyle name="Feeder Field 4 6 13" xfId="48026"/>
    <cellStyle name="Feeder Field 4 6 2" xfId="19703"/>
    <cellStyle name="Feeder Field 4 6 2 10" xfId="19704"/>
    <cellStyle name="Feeder Field 4 6 2 10 2" xfId="48031"/>
    <cellStyle name="Feeder Field 4 6 2 11" xfId="19705"/>
    <cellStyle name="Feeder Field 4 6 2 11 2" xfId="48032"/>
    <cellStyle name="Feeder Field 4 6 2 12" xfId="48030"/>
    <cellStyle name="Feeder Field 4 6 2 2" xfId="19706"/>
    <cellStyle name="Feeder Field 4 6 2 2 2" xfId="48033"/>
    <cellStyle name="Feeder Field 4 6 2 3" xfId="19707"/>
    <cellStyle name="Feeder Field 4 6 2 3 2" xfId="48034"/>
    <cellStyle name="Feeder Field 4 6 2 4" xfId="19708"/>
    <cellStyle name="Feeder Field 4 6 2 4 2" xfId="48035"/>
    <cellStyle name="Feeder Field 4 6 2 5" xfId="19709"/>
    <cellStyle name="Feeder Field 4 6 2 5 2" xfId="48036"/>
    <cellStyle name="Feeder Field 4 6 2 6" xfId="19710"/>
    <cellStyle name="Feeder Field 4 6 2 6 2" xfId="48037"/>
    <cellStyle name="Feeder Field 4 6 2 7" xfId="19711"/>
    <cellStyle name="Feeder Field 4 6 2 7 2" xfId="48038"/>
    <cellStyle name="Feeder Field 4 6 2 8" xfId="19712"/>
    <cellStyle name="Feeder Field 4 6 2 8 2" xfId="48039"/>
    <cellStyle name="Feeder Field 4 6 2 9" xfId="19713"/>
    <cellStyle name="Feeder Field 4 6 2 9 2" xfId="48040"/>
    <cellStyle name="Feeder Field 4 6 3" xfId="19714"/>
    <cellStyle name="Feeder Field 4 6 3 10" xfId="19715"/>
    <cellStyle name="Feeder Field 4 6 3 10 2" xfId="48042"/>
    <cellStyle name="Feeder Field 4 6 3 11" xfId="19716"/>
    <cellStyle name="Feeder Field 4 6 3 11 2" xfId="48043"/>
    <cellStyle name="Feeder Field 4 6 3 12" xfId="48041"/>
    <cellStyle name="Feeder Field 4 6 3 2" xfId="19717"/>
    <cellStyle name="Feeder Field 4 6 3 2 2" xfId="48044"/>
    <cellStyle name="Feeder Field 4 6 3 3" xfId="19718"/>
    <cellStyle name="Feeder Field 4 6 3 3 2" xfId="48045"/>
    <cellStyle name="Feeder Field 4 6 3 4" xfId="19719"/>
    <cellStyle name="Feeder Field 4 6 3 4 2" xfId="48046"/>
    <cellStyle name="Feeder Field 4 6 3 5" xfId="19720"/>
    <cellStyle name="Feeder Field 4 6 3 5 2" xfId="48047"/>
    <cellStyle name="Feeder Field 4 6 3 6" xfId="19721"/>
    <cellStyle name="Feeder Field 4 6 3 6 2" xfId="48048"/>
    <cellStyle name="Feeder Field 4 6 3 7" xfId="19722"/>
    <cellStyle name="Feeder Field 4 6 3 7 2" xfId="48049"/>
    <cellStyle name="Feeder Field 4 6 3 8" xfId="19723"/>
    <cellStyle name="Feeder Field 4 6 3 8 2" xfId="48050"/>
    <cellStyle name="Feeder Field 4 6 3 9" xfId="19724"/>
    <cellStyle name="Feeder Field 4 6 3 9 2" xfId="48051"/>
    <cellStyle name="Feeder Field 4 6 4" xfId="19725"/>
    <cellStyle name="Feeder Field 4 6 4 2" xfId="48052"/>
    <cellStyle name="Feeder Field 4 6 5" xfId="19726"/>
    <cellStyle name="Feeder Field 4 6 5 2" xfId="48053"/>
    <cellStyle name="Feeder Field 4 6 6" xfId="19727"/>
    <cellStyle name="Feeder Field 4 6 6 2" xfId="48054"/>
    <cellStyle name="Feeder Field 4 6 7" xfId="19728"/>
    <cellStyle name="Feeder Field 4 6 7 2" xfId="48055"/>
    <cellStyle name="Feeder Field 4 6 8" xfId="19729"/>
    <cellStyle name="Feeder Field 4 6 8 2" xfId="48056"/>
    <cellStyle name="Feeder Field 4 6 9" xfId="19730"/>
    <cellStyle name="Feeder Field 4 6 9 2" xfId="48057"/>
    <cellStyle name="Feeder Field 4 7" xfId="19731"/>
    <cellStyle name="Feeder Field 4 7 10" xfId="19732"/>
    <cellStyle name="Feeder Field 4 7 10 2" xfId="48059"/>
    <cellStyle name="Feeder Field 4 7 11" xfId="19733"/>
    <cellStyle name="Feeder Field 4 7 11 2" xfId="48060"/>
    <cellStyle name="Feeder Field 4 7 12" xfId="19734"/>
    <cellStyle name="Feeder Field 4 7 12 2" xfId="48061"/>
    <cellStyle name="Feeder Field 4 7 13" xfId="48058"/>
    <cellStyle name="Feeder Field 4 7 2" xfId="19735"/>
    <cellStyle name="Feeder Field 4 7 2 10" xfId="19736"/>
    <cellStyle name="Feeder Field 4 7 2 10 2" xfId="48063"/>
    <cellStyle name="Feeder Field 4 7 2 11" xfId="19737"/>
    <cellStyle name="Feeder Field 4 7 2 11 2" xfId="48064"/>
    <cellStyle name="Feeder Field 4 7 2 12" xfId="48062"/>
    <cellStyle name="Feeder Field 4 7 2 2" xfId="19738"/>
    <cellStyle name="Feeder Field 4 7 2 2 2" xfId="48065"/>
    <cellStyle name="Feeder Field 4 7 2 3" xfId="19739"/>
    <cellStyle name="Feeder Field 4 7 2 3 2" xfId="48066"/>
    <cellStyle name="Feeder Field 4 7 2 4" xfId="19740"/>
    <cellStyle name="Feeder Field 4 7 2 4 2" xfId="48067"/>
    <cellStyle name="Feeder Field 4 7 2 5" xfId="19741"/>
    <cellStyle name="Feeder Field 4 7 2 5 2" xfId="48068"/>
    <cellStyle name="Feeder Field 4 7 2 6" xfId="19742"/>
    <cellStyle name="Feeder Field 4 7 2 6 2" xfId="48069"/>
    <cellStyle name="Feeder Field 4 7 2 7" xfId="19743"/>
    <cellStyle name="Feeder Field 4 7 2 7 2" xfId="48070"/>
    <cellStyle name="Feeder Field 4 7 2 8" xfId="19744"/>
    <cellStyle name="Feeder Field 4 7 2 8 2" xfId="48071"/>
    <cellStyle name="Feeder Field 4 7 2 9" xfId="19745"/>
    <cellStyle name="Feeder Field 4 7 2 9 2" xfId="48072"/>
    <cellStyle name="Feeder Field 4 7 3" xfId="19746"/>
    <cellStyle name="Feeder Field 4 7 3 10" xfId="19747"/>
    <cellStyle name="Feeder Field 4 7 3 10 2" xfId="48074"/>
    <cellStyle name="Feeder Field 4 7 3 11" xfId="19748"/>
    <cellStyle name="Feeder Field 4 7 3 11 2" xfId="48075"/>
    <cellStyle name="Feeder Field 4 7 3 12" xfId="48073"/>
    <cellStyle name="Feeder Field 4 7 3 2" xfId="19749"/>
    <cellStyle name="Feeder Field 4 7 3 2 2" xfId="48076"/>
    <cellStyle name="Feeder Field 4 7 3 3" xfId="19750"/>
    <cellStyle name="Feeder Field 4 7 3 3 2" xfId="48077"/>
    <cellStyle name="Feeder Field 4 7 3 4" xfId="19751"/>
    <cellStyle name="Feeder Field 4 7 3 4 2" xfId="48078"/>
    <cellStyle name="Feeder Field 4 7 3 5" xfId="19752"/>
    <cellStyle name="Feeder Field 4 7 3 5 2" xfId="48079"/>
    <cellStyle name="Feeder Field 4 7 3 6" xfId="19753"/>
    <cellStyle name="Feeder Field 4 7 3 6 2" xfId="48080"/>
    <cellStyle name="Feeder Field 4 7 3 7" xfId="19754"/>
    <cellStyle name="Feeder Field 4 7 3 7 2" xfId="48081"/>
    <cellStyle name="Feeder Field 4 7 3 8" xfId="19755"/>
    <cellStyle name="Feeder Field 4 7 3 8 2" xfId="48082"/>
    <cellStyle name="Feeder Field 4 7 3 9" xfId="19756"/>
    <cellStyle name="Feeder Field 4 7 3 9 2" xfId="48083"/>
    <cellStyle name="Feeder Field 4 7 4" xfId="19757"/>
    <cellStyle name="Feeder Field 4 7 4 2" xfId="48084"/>
    <cellStyle name="Feeder Field 4 7 5" xfId="19758"/>
    <cellStyle name="Feeder Field 4 7 5 2" xfId="48085"/>
    <cellStyle name="Feeder Field 4 7 6" xfId="19759"/>
    <cellStyle name="Feeder Field 4 7 6 2" xfId="48086"/>
    <cellStyle name="Feeder Field 4 7 7" xfId="19760"/>
    <cellStyle name="Feeder Field 4 7 7 2" xfId="48087"/>
    <cellStyle name="Feeder Field 4 7 8" xfId="19761"/>
    <cellStyle name="Feeder Field 4 7 8 2" xfId="48088"/>
    <cellStyle name="Feeder Field 4 7 9" xfId="19762"/>
    <cellStyle name="Feeder Field 4 7 9 2" xfId="48089"/>
    <cellStyle name="Feeder Field 4 8" xfId="19763"/>
    <cellStyle name="Feeder Field 4 8 10" xfId="19764"/>
    <cellStyle name="Feeder Field 4 8 10 2" xfId="48091"/>
    <cellStyle name="Feeder Field 4 8 11" xfId="19765"/>
    <cellStyle name="Feeder Field 4 8 11 2" xfId="48092"/>
    <cellStyle name="Feeder Field 4 8 12" xfId="48090"/>
    <cellStyle name="Feeder Field 4 8 2" xfId="19766"/>
    <cellStyle name="Feeder Field 4 8 2 2" xfId="48093"/>
    <cellStyle name="Feeder Field 4 8 3" xfId="19767"/>
    <cellStyle name="Feeder Field 4 8 3 2" xfId="48094"/>
    <cellStyle name="Feeder Field 4 8 4" xfId="19768"/>
    <cellStyle name="Feeder Field 4 8 4 2" xfId="48095"/>
    <cellStyle name="Feeder Field 4 8 5" xfId="19769"/>
    <cellStyle name="Feeder Field 4 8 5 2" xfId="48096"/>
    <cellStyle name="Feeder Field 4 8 6" xfId="19770"/>
    <cellStyle name="Feeder Field 4 8 6 2" xfId="48097"/>
    <cellStyle name="Feeder Field 4 8 7" xfId="19771"/>
    <cellStyle name="Feeder Field 4 8 7 2" xfId="48098"/>
    <cellStyle name="Feeder Field 4 8 8" xfId="19772"/>
    <cellStyle name="Feeder Field 4 8 8 2" xfId="48099"/>
    <cellStyle name="Feeder Field 4 8 9" xfId="19773"/>
    <cellStyle name="Feeder Field 4 8 9 2" xfId="48100"/>
    <cellStyle name="Feeder Field 4 9" xfId="19774"/>
    <cellStyle name="Feeder Field 4 9 10" xfId="19775"/>
    <cellStyle name="Feeder Field 4 9 10 2" xfId="48102"/>
    <cellStyle name="Feeder Field 4 9 11" xfId="19776"/>
    <cellStyle name="Feeder Field 4 9 11 2" xfId="48103"/>
    <cellStyle name="Feeder Field 4 9 12" xfId="48101"/>
    <cellStyle name="Feeder Field 4 9 2" xfId="19777"/>
    <cellStyle name="Feeder Field 4 9 2 2" xfId="48104"/>
    <cellStyle name="Feeder Field 4 9 3" xfId="19778"/>
    <cellStyle name="Feeder Field 4 9 3 2" xfId="48105"/>
    <cellStyle name="Feeder Field 4 9 4" xfId="19779"/>
    <cellStyle name="Feeder Field 4 9 4 2" xfId="48106"/>
    <cellStyle name="Feeder Field 4 9 5" xfId="19780"/>
    <cellStyle name="Feeder Field 4 9 5 2" xfId="48107"/>
    <cellStyle name="Feeder Field 4 9 6" xfId="19781"/>
    <cellStyle name="Feeder Field 4 9 6 2" xfId="48108"/>
    <cellStyle name="Feeder Field 4 9 7" xfId="19782"/>
    <cellStyle name="Feeder Field 4 9 7 2" xfId="48109"/>
    <cellStyle name="Feeder Field 4 9 8" xfId="19783"/>
    <cellStyle name="Feeder Field 4 9 8 2" xfId="48110"/>
    <cellStyle name="Feeder Field 4 9 9" xfId="19784"/>
    <cellStyle name="Feeder Field 4 9 9 2" xfId="48111"/>
    <cellStyle name="Feeder Field 5" xfId="19785"/>
    <cellStyle name="Feeder Field 5 10" xfId="19786"/>
    <cellStyle name="Feeder Field 5 10 2" xfId="48113"/>
    <cellStyle name="Feeder Field 5 11" xfId="19787"/>
    <cellStyle name="Feeder Field 5 11 2" xfId="48114"/>
    <cellStyle name="Feeder Field 5 12" xfId="19788"/>
    <cellStyle name="Feeder Field 5 12 2" xfId="48115"/>
    <cellStyle name="Feeder Field 5 13" xfId="19789"/>
    <cellStyle name="Feeder Field 5 13 2" xfId="48116"/>
    <cellStyle name="Feeder Field 5 14" xfId="19790"/>
    <cellStyle name="Feeder Field 5 14 2" xfId="48117"/>
    <cellStyle name="Feeder Field 5 15" xfId="19791"/>
    <cellStyle name="Feeder Field 5 15 2" xfId="48118"/>
    <cellStyle name="Feeder Field 5 16" xfId="19792"/>
    <cellStyle name="Feeder Field 5 16 2" xfId="48119"/>
    <cellStyle name="Feeder Field 5 17" xfId="19793"/>
    <cellStyle name="Feeder Field 5 17 2" xfId="48120"/>
    <cellStyle name="Feeder Field 5 18" xfId="48112"/>
    <cellStyle name="Feeder Field 5 2" xfId="19794"/>
    <cellStyle name="Feeder Field 5 2 10" xfId="19795"/>
    <cellStyle name="Feeder Field 5 2 10 2" xfId="48122"/>
    <cellStyle name="Feeder Field 5 2 11" xfId="19796"/>
    <cellStyle name="Feeder Field 5 2 11 2" xfId="48123"/>
    <cellStyle name="Feeder Field 5 2 12" xfId="19797"/>
    <cellStyle name="Feeder Field 5 2 12 2" xfId="48124"/>
    <cellStyle name="Feeder Field 5 2 13" xfId="19798"/>
    <cellStyle name="Feeder Field 5 2 13 2" xfId="48125"/>
    <cellStyle name="Feeder Field 5 2 14" xfId="19799"/>
    <cellStyle name="Feeder Field 5 2 14 2" xfId="48126"/>
    <cellStyle name="Feeder Field 5 2 15" xfId="48121"/>
    <cellStyle name="Feeder Field 5 2 2" xfId="19800"/>
    <cellStyle name="Feeder Field 5 2 2 10" xfId="19801"/>
    <cellStyle name="Feeder Field 5 2 2 10 2" xfId="48128"/>
    <cellStyle name="Feeder Field 5 2 2 11" xfId="19802"/>
    <cellStyle name="Feeder Field 5 2 2 11 2" xfId="48129"/>
    <cellStyle name="Feeder Field 5 2 2 12" xfId="19803"/>
    <cellStyle name="Feeder Field 5 2 2 12 2" xfId="48130"/>
    <cellStyle name="Feeder Field 5 2 2 13" xfId="48127"/>
    <cellStyle name="Feeder Field 5 2 2 2" xfId="19804"/>
    <cellStyle name="Feeder Field 5 2 2 2 10" xfId="19805"/>
    <cellStyle name="Feeder Field 5 2 2 2 10 2" xfId="48132"/>
    <cellStyle name="Feeder Field 5 2 2 2 11" xfId="19806"/>
    <cellStyle name="Feeder Field 5 2 2 2 11 2" xfId="48133"/>
    <cellStyle name="Feeder Field 5 2 2 2 12" xfId="48131"/>
    <cellStyle name="Feeder Field 5 2 2 2 2" xfId="19807"/>
    <cellStyle name="Feeder Field 5 2 2 2 2 2" xfId="48134"/>
    <cellStyle name="Feeder Field 5 2 2 2 3" xfId="19808"/>
    <cellStyle name="Feeder Field 5 2 2 2 3 2" xfId="48135"/>
    <cellStyle name="Feeder Field 5 2 2 2 4" xfId="19809"/>
    <cellStyle name="Feeder Field 5 2 2 2 4 2" xfId="48136"/>
    <cellStyle name="Feeder Field 5 2 2 2 5" xfId="19810"/>
    <cellStyle name="Feeder Field 5 2 2 2 5 2" xfId="48137"/>
    <cellStyle name="Feeder Field 5 2 2 2 6" xfId="19811"/>
    <cellStyle name="Feeder Field 5 2 2 2 6 2" xfId="48138"/>
    <cellStyle name="Feeder Field 5 2 2 2 7" xfId="19812"/>
    <cellStyle name="Feeder Field 5 2 2 2 7 2" xfId="48139"/>
    <cellStyle name="Feeder Field 5 2 2 2 8" xfId="19813"/>
    <cellStyle name="Feeder Field 5 2 2 2 8 2" xfId="48140"/>
    <cellStyle name="Feeder Field 5 2 2 2 9" xfId="19814"/>
    <cellStyle name="Feeder Field 5 2 2 2 9 2" xfId="48141"/>
    <cellStyle name="Feeder Field 5 2 2 3" xfId="19815"/>
    <cellStyle name="Feeder Field 5 2 2 3 10" xfId="19816"/>
    <cellStyle name="Feeder Field 5 2 2 3 10 2" xfId="48143"/>
    <cellStyle name="Feeder Field 5 2 2 3 11" xfId="19817"/>
    <cellStyle name="Feeder Field 5 2 2 3 11 2" xfId="48144"/>
    <cellStyle name="Feeder Field 5 2 2 3 12" xfId="48142"/>
    <cellStyle name="Feeder Field 5 2 2 3 2" xfId="19818"/>
    <cellStyle name="Feeder Field 5 2 2 3 2 2" xfId="48145"/>
    <cellStyle name="Feeder Field 5 2 2 3 3" xfId="19819"/>
    <cellStyle name="Feeder Field 5 2 2 3 3 2" xfId="48146"/>
    <cellStyle name="Feeder Field 5 2 2 3 4" xfId="19820"/>
    <cellStyle name="Feeder Field 5 2 2 3 4 2" xfId="48147"/>
    <cellStyle name="Feeder Field 5 2 2 3 5" xfId="19821"/>
    <cellStyle name="Feeder Field 5 2 2 3 5 2" xfId="48148"/>
    <cellStyle name="Feeder Field 5 2 2 3 6" xfId="19822"/>
    <cellStyle name="Feeder Field 5 2 2 3 6 2" xfId="48149"/>
    <cellStyle name="Feeder Field 5 2 2 3 7" xfId="19823"/>
    <cellStyle name="Feeder Field 5 2 2 3 7 2" xfId="48150"/>
    <cellStyle name="Feeder Field 5 2 2 3 8" xfId="19824"/>
    <cellStyle name="Feeder Field 5 2 2 3 8 2" xfId="48151"/>
    <cellStyle name="Feeder Field 5 2 2 3 9" xfId="19825"/>
    <cellStyle name="Feeder Field 5 2 2 3 9 2" xfId="48152"/>
    <cellStyle name="Feeder Field 5 2 2 4" xfId="19826"/>
    <cellStyle name="Feeder Field 5 2 2 4 2" xfId="48153"/>
    <cellStyle name="Feeder Field 5 2 2 5" xfId="19827"/>
    <cellStyle name="Feeder Field 5 2 2 5 2" xfId="48154"/>
    <cellStyle name="Feeder Field 5 2 2 6" xfId="19828"/>
    <cellStyle name="Feeder Field 5 2 2 6 2" xfId="48155"/>
    <cellStyle name="Feeder Field 5 2 2 7" xfId="19829"/>
    <cellStyle name="Feeder Field 5 2 2 7 2" xfId="48156"/>
    <cellStyle name="Feeder Field 5 2 2 8" xfId="19830"/>
    <cellStyle name="Feeder Field 5 2 2 8 2" xfId="48157"/>
    <cellStyle name="Feeder Field 5 2 2 9" xfId="19831"/>
    <cellStyle name="Feeder Field 5 2 2 9 2" xfId="48158"/>
    <cellStyle name="Feeder Field 5 2 3" xfId="19832"/>
    <cellStyle name="Feeder Field 5 2 3 10" xfId="19833"/>
    <cellStyle name="Feeder Field 5 2 3 10 2" xfId="48160"/>
    <cellStyle name="Feeder Field 5 2 3 11" xfId="19834"/>
    <cellStyle name="Feeder Field 5 2 3 11 2" xfId="48161"/>
    <cellStyle name="Feeder Field 5 2 3 12" xfId="19835"/>
    <cellStyle name="Feeder Field 5 2 3 12 2" xfId="48162"/>
    <cellStyle name="Feeder Field 5 2 3 13" xfId="48159"/>
    <cellStyle name="Feeder Field 5 2 3 2" xfId="19836"/>
    <cellStyle name="Feeder Field 5 2 3 2 10" xfId="19837"/>
    <cellStyle name="Feeder Field 5 2 3 2 10 2" xfId="48164"/>
    <cellStyle name="Feeder Field 5 2 3 2 11" xfId="19838"/>
    <cellStyle name="Feeder Field 5 2 3 2 11 2" xfId="48165"/>
    <cellStyle name="Feeder Field 5 2 3 2 12" xfId="48163"/>
    <cellStyle name="Feeder Field 5 2 3 2 2" xfId="19839"/>
    <cellStyle name="Feeder Field 5 2 3 2 2 2" xfId="48166"/>
    <cellStyle name="Feeder Field 5 2 3 2 3" xfId="19840"/>
    <cellStyle name="Feeder Field 5 2 3 2 3 2" xfId="48167"/>
    <cellStyle name="Feeder Field 5 2 3 2 4" xfId="19841"/>
    <cellStyle name="Feeder Field 5 2 3 2 4 2" xfId="48168"/>
    <cellStyle name="Feeder Field 5 2 3 2 5" xfId="19842"/>
    <cellStyle name="Feeder Field 5 2 3 2 5 2" xfId="48169"/>
    <cellStyle name="Feeder Field 5 2 3 2 6" xfId="19843"/>
    <cellStyle name="Feeder Field 5 2 3 2 6 2" xfId="48170"/>
    <cellStyle name="Feeder Field 5 2 3 2 7" xfId="19844"/>
    <cellStyle name="Feeder Field 5 2 3 2 7 2" xfId="48171"/>
    <cellStyle name="Feeder Field 5 2 3 2 8" xfId="19845"/>
    <cellStyle name="Feeder Field 5 2 3 2 8 2" xfId="48172"/>
    <cellStyle name="Feeder Field 5 2 3 2 9" xfId="19846"/>
    <cellStyle name="Feeder Field 5 2 3 2 9 2" xfId="48173"/>
    <cellStyle name="Feeder Field 5 2 3 3" xfId="19847"/>
    <cellStyle name="Feeder Field 5 2 3 3 10" xfId="19848"/>
    <cellStyle name="Feeder Field 5 2 3 3 10 2" xfId="48175"/>
    <cellStyle name="Feeder Field 5 2 3 3 11" xfId="19849"/>
    <cellStyle name="Feeder Field 5 2 3 3 11 2" xfId="48176"/>
    <cellStyle name="Feeder Field 5 2 3 3 12" xfId="48174"/>
    <cellStyle name="Feeder Field 5 2 3 3 2" xfId="19850"/>
    <cellStyle name="Feeder Field 5 2 3 3 2 2" xfId="48177"/>
    <cellStyle name="Feeder Field 5 2 3 3 3" xfId="19851"/>
    <cellStyle name="Feeder Field 5 2 3 3 3 2" xfId="48178"/>
    <cellStyle name="Feeder Field 5 2 3 3 4" xfId="19852"/>
    <cellStyle name="Feeder Field 5 2 3 3 4 2" xfId="48179"/>
    <cellStyle name="Feeder Field 5 2 3 3 5" xfId="19853"/>
    <cellStyle name="Feeder Field 5 2 3 3 5 2" xfId="48180"/>
    <cellStyle name="Feeder Field 5 2 3 3 6" xfId="19854"/>
    <cellStyle name="Feeder Field 5 2 3 3 6 2" xfId="48181"/>
    <cellStyle name="Feeder Field 5 2 3 3 7" xfId="19855"/>
    <cellStyle name="Feeder Field 5 2 3 3 7 2" xfId="48182"/>
    <cellStyle name="Feeder Field 5 2 3 3 8" xfId="19856"/>
    <cellStyle name="Feeder Field 5 2 3 3 8 2" xfId="48183"/>
    <cellStyle name="Feeder Field 5 2 3 3 9" xfId="19857"/>
    <cellStyle name="Feeder Field 5 2 3 3 9 2" xfId="48184"/>
    <cellStyle name="Feeder Field 5 2 3 4" xfId="19858"/>
    <cellStyle name="Feeder Field 5 2 3 4 2" xfId="48185"/>
    <cellStyle name="Feeder Field 5 2 3 5" xfId="19859"/>
    <cellStyle name="Feeder Field 5 2 3 5 2" xfId="48186"/>
    <cellStyle name="Feeder Field 5 2 3 6" xfId="19860"/>
    <cellStyle name="Feeder Field 5 2 3 6 2" xfId="48187"/>
    <cellStyle name="Feeder Field 5 2 3 7" xfId="19861"/>
    <cellStyle name="Feeder Field 5 2 3 7 2" xfId="48188"/>
    <cellStyle name="Feeder Field 5 2 3 8" xfId="19862"/>
    <cellStyle name="Feeder Field 5 2 3 8 2" xfId="48189"/>
    <cellStyle name="Feeder Field 5 2 3 9" xfId="19863"/>
    <cellStyle name="Feeder Field 5 2 3 9 2" xfId="48190"/>
    <cellStyle name="Feeder Field 5 2 4" xfId="19864"/>
    <cellStyle name="Feeder Field 5 2 4 10" xfId="19865"/>
    <cellStyle name="Feeder Field 5 2 4 10 2" xfId="48192"/>
    <cellStyle name="Feeder Field 5 2 4 11" xfId="19866"/>
    <cellStyle name="Feeder Field 5 2 4 11 2" xfId="48193"/>
    <cellStyle name="Feeder Field 5 2 4 12" xfId="48191"/>
    <cellStyle name="Feeder Field 5 2 4 2" xfId="19867"/>
    <cellStyle name="Feeder Field 5 2 4 2 2" xfId="48194"/>
    <cellStyle name="Feeder Field 5 2 4 3" xfId="19868"/>
    <cellStyle name="Feeder Field 5 2 4 3 2" xfId="48195"/>
    <cellStyle name="Feeder Field 5 2 4 4" xfId="19869"/>
    <cellStyle name="Feeder Field 5 2 4 4 2" xfId="48196"/>
    <cellStyle name="Feeder Field 5 2 4 5" xfId="19870"/>
    <cellStyle name="Feeder Field 5 2 4 5 2" xfId="48197"/>
    <cellStyle name="Feeder Field 5 2 4 6" xfId="19871"/>
    <cellStyle name="Feeder Field 5 2 4 6 2" xfId="48198"/>
    <cellStyle name="Feeder Field 5 2 4 7" xfId="19872"/>
    <cellStyle name="Feeder Field 5 2 4 7 2" xfId="48199"/>
    <cellStyle name="Feeder Field 5 2 4 8" xfId="19873"/>
    <cellStyle name="Feeder Field 5 2 4 8 2" xfId="48200"/>
    <cellStyle name="Feeder Field 5 2 4 9" xfId="19874"/>
    <cellStyle name="Feeder Field 5 2 4 9 2" xfId="48201"/>
    <cellStyle name="Feeder Field 5 2 5" xfId="19875"/>
    <cellStyle name="Feeder Field 5 2 5 10" xfId="19876"/>
    <cellStyle name="Feeder Field 5 2 5 10 2" xfId="48203"/>
    <cellStyle name="Feeder Field 5 2 5 11" xfId="19877"/>
    <cellStyle name="Feeder Field 5 2 5 11 2" xfId="48204"/>
    <cellStyle name="Feeder Field 5 2 5 12" xfId="48202"/>
    <cellStyle name="Feeder Field 5 2 5 2" xfId="19878"/>
    <cellStyle name="Feeder Field 5 2 5 2 2" xfId="48205"/>
    <cellStyle name="Feeder Field 5 2 5 3" xfId="19879"/>
    <cellStyle name="Feeder Field 5 2 5 3 2" xfId="48206"/>
    <cellStyle name="Feeder Field 5 2 5 4" xfId="19880"/>
    <cellStyle name="Feeder Field 5 2 5 4 2" xfId="48207"/>
    <cellStyle name="Feeder Field 5 2 5 5" xfId="19881"/>
    <cellStyle name="Feeder Field 5 2 5 5 2" xfId="48208"/>
    <cellStyle name="Feeder Field 5 2 5 6" xfId="19882"/>
    <cellStyle name="Feeder Field 5 2 5 6 2" xfId="48209"/>
    <cellStyle name="Feeder Field 5 2 5 7" xfId="19883"/>
    <cellStyle name="Feeder Field 5 2 5 7 2" xfId="48210"/>
    <cellStyle name="Feeder Field 5 2 5 8" xfId="19884"/>
    <cellStyle name="Feeder Field 5 2 5 8 2" xfId="48211"/>
    <cellStyle name="Feeder Field 5 2 5 9" xfId="19885"/>
    <cellStyle name="Feeder Field 5 2 5 9 2" xfId="48212"/>
    <cellStyle name="Feeder Field 5 2 6" xfId="19886"/>
    <cellStyle name="Feeder Field 5 2 6 2" xfId="48213"/>
    <cellStyle name="Feeder Field 5 2 7" xfId="19887"/>
    <cellStyle name="Feeder Field 5 2 7 2" xfId="48214"/>
    <cellStyle name="Feeder Field 5 2 8" xfId="19888"/>
    <cellStyle name="Feeder Field 5 2 8 2" xfId="48215"/>
    <cellStyle name="Feeder Field 5 2 9" xfId="19889"/>
    <cellStyle name="Feeder Field 5 2 9 2" xfId="48216"/>
    <cellStyle name="Feeder Field 5 3" xfId="19890"/>
    <cellStyle name="Feeder Field 5 3 10" xfId="19891"/>
    <cellStyle name="Feeder Field 5 3 10 2" xfId="48218"/>
    <cellStyle name="Feeder Field 5 3 11" xfId="19892"/>
    <cellStyle name="Feeder Field 5 3 11 2" xfId="48219"/>
    <cellStyle name="Feeder Field 5 3 12" xfId="19893"/>
    <cellStyle name="Feeder Field 5 3 12 2" xfId="48220"/>
    <cellStyle name="Feeder Field 5 3 13" xfId="19894"/>
    <cellStyle name="Feeder Field 5 3 13 2" xfId="48221"/>
    <cellStyle name="Feeder Field 5 3 14" xfId="19895"/>
    <cellStyle name="Feeder Field 5 3 14 2" xfId="48222"/>
    <cellStyle name="Feeder Field 5 3 15" xfId="48217"/>
    <cellStyle name="Feeder Field 5 3 2" xfId="19896"/>
    <cellStyle name="Feeder Field 5 3 2 10" xfId="19897"/>
    <cellStyle name="Feeder Field 5 3 2 10 2" xfId="48224"/>
    <cellStyle name="Feeder Field 5 3 2 11" xfId="19898"/>
    <cellStyle name="Feeder Field 5 3 2 11 2" xfId="48225"/>
    <cellStyle name="Feeder Field 5 3 2 12" xfId="19899"/>
    <cellStyle name="Feeder Field 5 3 2 12 2" xfId="48226"/>
    <cellStyle name="Feeder Field 5 3 2 13" xfId="48223"/>
    <cellStyle name="Feeder Field 5 3 2 2" xfId="19900"/>
    <cellStyle name="Feeder Field 5 3 2 2 10" xfId="19901"/>
    <cellStyle name="Feeder Field 5 3 2 2 10 2" xfId="48228"/>
    <cellStyle name="Feeder Field 5 3 2 2 11" xfId="19902"/>
    <cellStyle name="Feeder Field 5 3 2 2 11 2" xfId="48229"/>
    <cellStyle name="Feeder Field 5 3 2 2 12" xfId="48227"/>
    <cellStyle name="Feeder Field 5 3 2 2 2" xfId="19903"/>
    <cellStyle name="Feeder Field 5 3 2 2 2 2" xfId="48230"/>
    <cellStyle name="Feeder Field 5 3 2 2 3" xfId="19904"/>
    <cellStyle name="Feeder Field 5 3 2 2 3 2" xfId="48231"/>
    <cellStyle name="Feeder Field 5 3 2 2 4" xfId="19905"/>
    <cellStyle name="Feeder Field 5 3 2 2 4 2" xfId="48232"/>
    <cellStyle name="Feeder Field 5 3 2 2 5" xfId="19906"/>
    <cellStyle name="Feeder Field 5 3 2 2 5 2" xfId="48233"/>
    <cellStyle name="Feeder Field 5 3 2 2 6" xfId="19907"/>
    <cellStyle name="Feeder Field 5 3 2 2 6 2" xfId="48234"/>
    <cellStyle name="Feeder Field 5 3 2 2 7" xfId="19908"/>
    <cellStyle name="Feeder Field 5 3 2 2 7 2" xfId="48235"/>
    <cellStyle name="Feeder Field 5 3 2 2 8" xfId="19909"/>
    <cellStyle name="Feeder Field 5 3 2 2 8 2" xfId="48236"/>
    <cellStyle name="Feeder Field 5 3 2 2 9" xfId="19910"/>
    <cellStyle name="Feeder Field 5 3 2 2 9 2" xfId="48237"/>
    <cellStyle name="Feeder Field 5 3 2 3" xfId="19911"/>
    <cellStyle name="Feeder Field 5 3 2 3 10" xfId="19912"/>
    <cellStyle name="Feeder Field 5 3 2 3 10 2" xfId="48239"/>
    <cellStyle name="Feeder Field 5 3 2 3 11" xfId="19913"/>
    <cellStyle name="Feeder Field 5 3 2 3 11 2" xfId="48240"/>
    <cellStyle name="Feeder Field 5 3 2 3 12" xfId="48238"/>
    <cellStyle name="Feeder Field 5 3 2 3 2" xfId="19914"/>
    <cellStyle name="Feeder Field 5 3 2 3 2 2" xfId="48241"/>
    <cellStyle name="Feeder Field 5 3 2 3 3" xfId="19915"/>
    <cellStyle name="Feeder Field 5 3 2 3 3 2" xfId="48242"/>
    <cellStyle name="Feeder Field 5 3 2 3 4" xfId="19916"/>
    <cellStyle name="Feeder Field 5 3 2 3 4 2" xfId="48243"/>
    <cellStyle name="Feeder Field 5 3 2 3 5" xfId="19917"/>
    <cellStyle name="Feeder Field 5 3 2 3 5 2" xfId="48244"/>
    <cellStyle name="Feeder Field 5 3 2 3 6" xfId="19918"/>
    <cellStyle name="Feeder Field 5 3 2 3 6 2" xfId="48245"/>
    <cellStyle name="Feeder Field 5 3 2 3 7" xfId="19919"/>
    <cellStyle name="Feeder Field 5 3 2 3 7 2" xfId="48246"/>
    <cellStyle name="Feeder Field 5 3 2 3 8" xfId="19920"/>
    <cellStyle name="Feeder Field 5 3 2 3 8 2" xfId="48247"/>
    <cellStyle name="Feeder Field 5 3 2 3 9" xfId="19921"/>
    <cellStyle name="Feeder Field 5 3 2 3 9 2" xfId="48248"/>
    <cellStyle name="Feeder Field 5 3 2 4" xfId="19922"/>
    <cellStyle name="Feeder Field 5 3 2 4 2" xfId="48249"/>
    <cellStyle name="Feeder Field 5 3 2 5" xfId="19923"/>
    <cellStyle name="Feeder Field 5 3 2 5 2" xfId="48250"/>
    <cellStyle name="Feeder Field 5 3 2 6" xfId="19924"/>
    <cellStyle name="Feeder Field 5 3 2 6 2" xfId="48251"/>
    <cellStyle name="Feeder Field 5 3 2 7" xfId="19925"/>
    <cellStyle name="Feeder Field 5 3 2 7 2" xfId="48252"/>
    <cellStyle name="Feeder Field 5 3 2 8" xfId="19926"/>
    <cellStyle name="Feeder Field 5 3 2 8 2" xfId="48253"/>
    <cellStyle name="Feeder Field 5 3 2 9" xfId="19927"/>
    <cellStyle name="Feeder Field 5 3 2 9 2" xfId="48254"/>
    <cellStyle name="Feeder Field 5 3 3" xfId="19928"/>
    <cellStyle name="Feeder Field 5 3 3 10" xfId="19929"/>
    <cellStyle name="Feeder Field 5 3 3 10 2" xfId="48256"/>
    <cellStyle name="Feeder Field 5 3 3 11" xfId="19930"/>
    <cellStyle name="Feeder Field 5 3 3 11 2" xfId="48257"/>
    <cellStyle name="Feeder Field 5 3 3 12" xfId="19931"/>
    <cellStyle name="Feeder Field 5 3 3 12 2" xfId="48258"/>
    <cellStyle name="Feeder Field 5 3 3 13" xfId="48255"/>
    <cellStyle name="Feeder Field 5 3 3 2" xfId="19932"/>
    <cellStyle name="Feeder Field 5 3 3 2 10" xfId="19933"/>
    <cellStyle name="Feeder Field 5 3 3 2 10 2" xfId="48260"/>
    <cellStyle name="Feeder Field 5 3 3 2 11" xfId="19934"/>
    <cellStyle name="Feeder Field 5 3 3 2 11 2" xfId="48261"/>
    <cellStyle name="Feeder Field 5 3 3 2 12" xfId="48259"/>
    <cellStyle name="Feeder Field 5 3 3 2 2" xfId="19935"/>
    <cellStyle name="Feeder Field 5 3 3 2 2 2" xfId="48262"/>
    <cellStyle name="Feeder Field 5 3 3 2 3" xfId="19936"/>
    <cellStyle name="Feeder Field 5 3 3 2 3 2" xfId="48263"/>
    <cellStyle name="Feeder Field 5 3 3 2 4" xfId="19937"/>
    <cellStyle name="Feeder Field 5 3 3 2 4 2" xfId="48264"/>
    <cellStyle name="Feeder Field 5 3 3 2 5" xfId="19938"/>
    <cellStyle name="Feeder Field 5 3 3 2 5 2" xfId="48265"/>
    <cellStyle name="Feeder Field 5 3 3 2 6" xfId="19939"/>
    <cellStyle name="Feeder Field 5 3 3 2 6 2" xfId="48266"/>
    <cellStyle name="Feeder Field 5 3 3 2 7" xfId="19940"/>
    <cellStyle name="Feeder Field 5 3 3 2 7 2" xfId="48267"/>
    <cellStyle name="Feeder Field 5 3 3 2 8" xfId="19941"/>
    <cellStyle name="Feeder Field 5 3 3 2 8 2" xfId="48268"/>
    <cellStyle name="Feeder Field 5 3 3 2 9" xfId="19942"/>
    <cellStyle name="Feeder Field 5 3 3 2 9 2" xfId="48269"/>
    <cellStyle name="Feeder Field 5 3 3 3" xfId="19943"/>
    <cellStyle name="Feeder Field 5 3 3 3 10" xfId="19944"/>
    <cellStyle name="Feeder Field 5 3 3 3 10 2" xfId="48271"/>
    <cellStyle name="Feeder Field 5 3 3 3 11" xfId="19945"/>
    <cellStyle name="Feeder Field 5 3 3 3 11 2" xfId="48272"/>
    <cellStyle name="Feeder Field 5 3 3 3 12" xfId="48270"/>
    <cellStyle name="Feeder Field 5 3 3 3 2" xfId="19946"/>
    <cellStyle name="Feeder Field 5 3 3 3 2 2" xfId="48273"/>
    <cellStyle name="Feeder Field 5 3 3 3 3" xfId="19947"/>
    <cellStyle name="Feeder Field 5 3 3 3 3 2" xfId="48274"/>
    <cellStyle name="Feeder Field 5 3 3 3 4" xfId="19948"/>
    <cellStyle name="Feeder Field 5 3 3 3 4 2" xfId="48275"/>
    <cellStyle name="Feeder Field 5 3 3 3 5" xfId="19949"/>
    <cellStyle name="Feeder Field 5 3 3 3 5 2" xfId="48276"/>
    <cellStyle name="Feeder Field 5 3 3 3 6" xfId="19950"/>
    <cellStyle name="Feeder Field 5 3 3 3 6 2" xfId="48277"/>
    <cellStyle name="Feeder Field 5 3 3 3 7" xfId="19951"/>
    <cellStyle name="Feeder Field 5 3 3 3 7 2" xfId="48278"/>
    <cellStyle name="Feeder Field 5 3 3 3 8" xfId="19952"/>
    <cellStyle name="Feeder Field 5 3 3 3 8 2" xfId="48279"/>
    <cellStyle name="Feeder Field 5 3 3 3 9" xfId="19953"/>
    <cellStyle name="Feeder Field 5 3 3 3 9 2" xfId="48280"/>
    <cellStyle name="Feeder Field 5 3 3 4" xfId="19954"/>
    <cellStyle name="Feeder Field 5 3 3 4 2" xfId="48281"/>
    <cellStyle name="Feeder Field 5 3 3 5" xfId="19955"/>
    <cellStyle name="Feeder Field 5 3 3 5 2" xfId="48282"/>
    <cellStyle name="Feeder Field 5 3 3 6" xfId="19956"/>
    <cellStyle name="Feeder Field 5 3 3 6 2" xfId="48283"/>
    <cellStyle name="Feeder Field 5 3 3 7" xfId="19957"/>
    <cellStyle name="Feeder Field 5 3 3 7 2" xfId="48284"/>
    <cellStyle name="Feeder Field 5 3 3 8" xfId="19958"/>
    <cellStyle name="Feeder Field 5 3 3 8 2" xfId="48285"/>
    <cellStyle name="Feeder Field 5 3 3 9" xfId="19959"/>
    <cellStyle name="Feeder Field 5 3 3 9 2" xfId="48286"/>
    <cellStyle name="Feeder Field 5 3 4" xfId="19960"/>
    <cellStyle name="Feeder Field 5 3 4 10" xfId="19961"/>
    <cellStyle name="Feeder Field 5 3 4 10 2" xfId="48288"/>
    <cellStyle name="Feeder Field 5 3 4 11" xfId="19962"/>
    <cellStyle name="Feeder Field 5 3 4 11 2" xfId="48289"/>
    <cellStyle name="Feeder Field 5 3 4 12" xfId="48287"/>
    <cellStyle name="Feeder Field 5 3 4 2" xfId="19963"/>
    <cellStyle name="Feeder Field 5 3 4 2 2" xfId="48290"/>
    <cellStyle name="Feeder Field 5 3 4 3" xfId="19964"/>
    <cellStyle name="Feeder Field 5 3 4 3 2" xfId="48291"/>
    <cellStyle name="Feeder Field 5 3 4 4" xfId="19965"/>
    <cellStyle name="Feeder Field 5 3 4 4 2" xfId="48292"/>
    <cellStyle name="Feeder Field 5 3 4 5" xfId="19966"/>
    <cellStyle name="Feeder Field 5 3 4 5 2" xfId="48293"/>
    <cellStyle name="Feeder Field 5 3 4 6" xfId="19967"/>
    <cellStyle name="Feeder Field 5 3 4 6 2" xfId="48294"/>
    <cellStyle name="Feeder Field 5 3 4 7" xfId="19968"/>
    <cellStyle name="Feeder Field 5 3 4 7 2" xfId="48295"/>
    <cellStyle name="Feeder Field 5 3 4 8" xfId="19969"/>
    <cellStyle name="Feeder Field 5 3 4 8 2" xfId="48296"/>
    <cellStyle name="Feeder Field 5 3 4 9" xfId="19970"/>
    <cellStyle name="Feeder Field 5 3 4 9 2" xfId="48297"/>
    <cellStyle name="Feeder Field 5 3 5" xfId="19971"/>
    <cellStyle name="Feeder Field 5 3 5 10" xfId="19972"/>
    <cellStyle name="Feeder Field 5 3 5 10 2" xfId="48299"/>
    <cellStyle name="Feeder Field 5 3 5 11" xfId="19973"/>
    <cellStyle name="Feeder Field 5 3 5 11 2" xfId="48300"/>
    <cellStyle name="Feeder Field 5 3 5 12" xfId="48298"/>
    <cellStyle name="Feeder Field 5 3 5 2" xfId="19974"/>
    <cellStyle name="Feeder Field 5 3 5 2 2" xfId="48301"/>
    <cellStyle name="Feeder Field 5 3 5 3" xfId="19975"/>
    <cellStyle name="Feeder Field 5 3 5 3 2" xfId="48302"/>
    <cellStyle name="Feeder Field 5 3 5 4" xfId="19976"/>
    <cellStyle name="Feeder Field 5 3 5 4 2" xfId="48303"/>
    <cellStyle name="Feeder Field 5 3 5 5" xfId="19977"/>
    <cellStyle name="Feeder Field 5 3 5 5 2" xfId="48304"/>
    <cellStyle name="Feeder Field 5 3 5 6" xfId="19978"/>
    <cellStyle name="Feeder Field 5 3 5 6 2" xfId="48305"/>
    <cellStyle name="Feeder Field 5 3 5 7" xfId="19979"/>
    <cellStyle name="Feeder Field 5 3 5 7 2" xfId="48306"/>
    <cellStyle name="Feeder Field 5 3 5 8" xfId="19980"/>
    <cellStyle name="Feeder Field 5 3 5 8 2" xfId="48307"/>
    <cellStyle name="Feeder Field 5 3 5 9" xfId="19981"/>
    <cellStyle name="Feeder Field 5 3 5 9 2" xfId="48308"/>
    <cellStyle name="Feeder Field 5 3 6" xfId="19982"/>
    <cellStyle name="Feeder Field 5 3 6 2" xfId="48309"/>
    <cellStyle name="Feeder Field 5 3 7" xfId="19983"/>
    <cellStyle name="Feeder Field 5 3 7 2" xfId="48310"/>
    <cellStyle name="Feeder Field 5 3 8" xfId="19984"/>
    <cellStyle name="Feeder Field 5 3 8 2" xfId="48311"/>
    <cellStyle name="Feeder Field 5 3 9" xfId="19985"/>
    <cellStyle name="Feeder Field 5 3 9 2" xfId="48312"/>
    <cellStyle name="Feeder Field 5 4" xfId="19986"/>
    <cellStyle name="Feeder Field 5 4 10" xfId="19987"/>
    <cellStyle name="Feeder Field 5 4 10 2" xfId="48314"/>
    <cellStyle name="Feeder Field 5 4 11" xfId="19988"/>
    <cellStyle name="Feeder Field 5 4 11 2" xfId="48315"/>
    <cellStyle name="Feeder Field 5 4 12" xfId="19989"/>
    <cellStyle name="Feeder Field 5 4 12 2" xfId="48316"/>
    <cellStyle name="Feeder Field 5 4 13" xfId="19990"/>
    <cellStyle name="Feeder Field 5 4 13 2" xfId="48317"/>
    <cellStyle name="Feeder Field 5 4 14" xfId="19991"/>
    <cellStyle name="Feeder Field 5 4 14 2" xfId="48318"/>
    <cellStyle name="Feeder Field 5 4 15" xfId="48313"/>
    <cellStyle name="Feeder Field 5 4 2" xfId="19992"/>
    <cellStyle name="Feeder Field 5 4 2 10" xfId="19993"/>
    <cellStyle name="Feeder Field 5 4 2 10 2" xfId="48320"/>
    <cellStyle name="Feeder Field 5 4 2 11" xfId="19994"/>
    <cellStyle name="Feeder Field 5 4 2 11 2" xfId="48321"/>
    <cellStyle name="Feeder Field 5 4 2 12" xfId="19995"/>
    <cellStyle name="Feeder Field 5 4 2 12 2" xfId="48322"/>
    <cellStyle name="Feeder Field 5 4 2 13" xfId="48319"/>
    <cellStyle name="Feeder Field 5 4 2 2" xfId="19996"/>
    <cellStyle name="Feeder Field 5 4 2 2 10" xfId="19997"/>
    <cellStyle name="Feeder Field 5 4 2 2 10 2" xfId="48324"/>
    <cellStyle name="Feeder Field 5 4 2 2 11" xfId="19998"/>
    <cellStyle name="Feeder Field 5 4 2 2 11 2" xfId="48325"/>
    <cellStyle name="Feeder Field 5 4 2 2 12" xfId="48323"/>
    <cellStyle name="Feeder Field 5 4 2 2 2" xfId="19999"/>
    <cellStyle name="Feeder Field 5 4 2 2 2 2" xfId="48326"/>
    <cellStyle name="Feeder Field 5 4 2 2 3" xfId="20000"/>
    <cellStyle name="Feeder Field 5 4 2 2 3 2" xfId="48327"/>
    <cellStyle name="Feeder Field 5 4 2 2 4" xfId="20001"/>
    <cellStyle name="Feeder Field 5 4 2 2 4 2" xfId="48328"/>
    <cellStyle name="Feeder Field 5 4 2 2 5" xfId="20002"/>
    <cellStyle name="Feeder Field 5 4 2 2 5 2" xfId="48329"/>
    <cellStyle name="Feeder Field 5 4 2 2 6" xfId="20003"/>
    <cellStyle name="Feeder Field 5 4 2 2 6 2" xfId="48330"/>
    <cellStyle name="Feeder Field 5 4 2 2 7" xfId="20004"/>
    <cellStyle name="Feeder Field 5 4 2 2 7 2" xfId="48331"/>
    <cellStyle name="Feeder Field 5 4 2 2 8" xfId="20005"/>
    <cellStyle name="Feeder Field 5 4 2 2 8 2" xfId="48332"/>
    <cellStyle name="Feeder Field 5 4 2 2 9" xfId="20006"/>
    <cellStyle name="Feeder Field 5 4 2 2 9 2" xfId="48333"/>
    <cellStyle name="Feeder Field 5 4 2 3" xfId="20007"/>
    <cellStyle name="Feeder Field 5 4 2 3 10" xfId="20008"/>
    <cellStyle name="Feeder Field 5 4 2 3 10 2" xfId="48335"/>
    <cellStyle name="Feeder Field 5 4 2 3 11" xfId="20009"/>
    <cellStyle name="Feeder Field 5 4 2 3 11 2" xfId="48336"/>
    <cellStyle name="Feeder Field 5 4 2 3 12" xfId="48334"/>
    <cellStyle name="Feeder Field 5 4 2 3 2" xfId="20010"/>
    <cellStyle name="Feeder Field 5 4 2 3 2 2" xfId="48337"/>
    <cellStyle name="Feeder Field 5 4 2 3 3" xfId="20011"/>
    <cellStyle name="Feeder Field 5 4 2 3 3 2" xfId="48338"/>
    <cellStyle name="Feeder Field 5 4 2 3 4" xfId="20012"/>
    <cellStyle name="Feeder Field 5 4 2 3 4 2" xfId="48339"/>
    <cellStyle name="Feeder Field 5 4 2 3 5" xfId="20013"/>
    <cellStyle name="Feeder Field 5 4 2 3 5 2" xfId="48340"/>
    <cellStyle name="Feeder Field 5 4 2 3 6" xfId="20014"/>
    <cellStyle name="Feeder Field 5 4 2 3 6 2" xfId="48341"/>
    <cellStyle name="Feeder Field 5 4 2 3 7" xfId="20015"/>
    <cellStyle name="Feeder Field 5 4 2 3 7 2" xfId="48342"/>
    <cellStyle name="Feeder Field 5 4 2 3 8" xfId="20016"/>
    <cellStyle name="Feeder Field 5 4 2 3 8 2" xfId="48343"/>
    <cellStyle name="Feeder Field 5 4 2 3 9" xfId="20017"/>
    <cellStyle name="Feeder Field 5 4 2 3 9 2" xfId="48344"/>
    <cellStyle name="Feeder Field 5 4 2 4" xfId="20018"/>
    <cellStyle name="Feeder Field 5 4 2 4 2" xfId="48345"/>
    <cellStyle name="Feeder Field 5 4 2 5" xfId="20019"/>
    <cellStyle name="Feeder Field 5 4 2 5 2" xfId="48346"/>
    <cellStyle name="Feeder Field 5 4 2 6" xfId="20020"/>
    <cellStyle name="Feeder Field 5 4 2 6 2" xfId="48347"/>
    <cellStyle name="Feeder Field 5 4 2 7" xfId="20021"/>
    <cellStyle name="Feeder Field 5 4 2 7 2" xfId="48348"/>
    <cellStyle name="Feeder Field 5 4 2 8" xfId="20022"/>
    <cellStyle name="Feeder Field 5 4 2 8 2" xfId="48349"/>
    <cellStyle name="Feeder Field 5 4 2 9" xfId="20023"/>
    <cellStyle name="Feeder Field 5 4 2 9 2" xfId="48350"/>
    <cellStyle name="Feeder Field 5 4 3" xfId="20024"/>
    <cellStyle name="Feeder Field 5 4 3 10" xfId="20025"/>
    <cellStyle name="Feeder Field 5 4 3 10 2" xfId="48352"/>
    <cellStyle name="Feeder Field 5 4 3 11" xfId="20026"/>
    <cellStyle name="Feeder Field 5 4 3 11 2" xfId="48353"/>
    <cellStyle name="Feeder Field 5 4 3 12" xfId="20027"/>
    <cellStyle name="Feeder Field 5 4 3 12 2" xfId="48354"/>
    <cellStyle name="Feeder Field 5 4 3 13" xfId="48351"/>
    <cellStyle name="Feeder Field 5 4 3 2" xfId="20028"/>
    <cellStyle name="Feeder Field 5 4 3 2 10" xfId="20029"/>
    <cellStyle name="Feeder Field 5 4 3 2 10 2" xfId="48356"/>
    <cellStyle name="Feeder Field 5 4 3 2 11" xfId="20030"/>
    <cellStyle name="Feeder Field 5 4 3 2 11 2" xfId="48357"/>
    <cellStyle name="Feeder Field 5 4 3 2 12" xfId="48355"/>
    <cellStyle name="Feeder Field 5 4 3 2 2" xfId="20031"/>
    <cellStyle name="Feeder Field 5 4 3 2 2 2" xfId="48358"/>
    <cellStyle name="Feeder Field 5 4 3 2 3" xfId="20032"/>
    <cellStyle name="Feeder Field 5 4 3 2 3 2" xfId="48359"/>
    <cellStyle name="Feeder Field 5 4 3 2 4" xfId="20033"/>
    <cellStyle name="Feeder Field 5 4 3 2 4 2" xfId="48360"/>
    <cellStyle name="Feeder Field 5 4 3 2 5" xfId="20034"/>
    <cellStyle name="Feeder Field 5 4 3 2 5 2" xfId="48361"/>
    <cellStyle name="Feeder Field 5 4 3 2 6" xfId="20035"/>
    <cellStyle name="Feeder Field 5 4 3 2 6 2" xfId="48362"/>
    <cellStyle name="Feeder Field 5 4 3 2 7" xfId="20036"/>
    <cellStyle name="Feeder Field 5 4 3 2 7 2" xfId="48363"/>
    <cellStyle name="Feeder Field 5 4 3 2 8" xfId="20037"/>
    <cellStyle name="Feeder Field 5 4 3 2 8 2" xfId="48364"/>
    <cellStyle name="Feeder Field 5 4 3 2 9" xfId="20038"/>
    <cellStyle name="Feeder Field 5 4 3 2 9 2" xfId="48365"/>
    <cellStyle name="Feeder Field 5 4 3 3" xfId="20039"/>
    <cellStyle name="Feeder Field 5 4 3 3 10" xfId="20040"/>
    <cellStyle name="Feeder Field 5 4 3 3 10 2" xfId="48367"/>
    <cellStyle name="Feeder Field 5 4 3 3 11" xfId="20041"/>
    <cellStyle name="Feeder Field 5 4 3 3 11 2" xfId="48368"/>
    <cellStyle name="Feeder Field 5 4 3 3 12" xfId="48366"/>
    <cellStyle name="Feeder Field 5 4 3 3 2" xfId="20042"/>
    <cellStyle name="Feeder Field 5 4 3 3 2 2" xfId="48369"/>
    <cellStyle name="Feeder Field 5 4 3 3 3" xfId="20043"/>
    <cellStyle name="Feeder Field 5 4 3 3 3 2" xfId="48370"/>
    <cellStyle name="Feeder Field 5 4 3 3 4" xfId="20044"/>
    <cellStyle name="Feeder Field 5 4 3 3 4 2" xfId="48371"/>
    <cellStyle name="Feeder Field 5 4 3 3 5" xfId="20045"/>
    <cellStyle name="Feeder Field 5 4 3 3 5 2" xfId="48372"/>
    <cellStyle name="Feeder Field 5 4 3 3 6" xfId="20046"/>
    <cellStyle name="Feeder Field 5 4 3 3 6 2" xfId="48373"/>
    <cellStyle name="Feeder Field 5 4 3 3 7" xfId="20047"/>
    <cellStyle name="Feeder Field 5 4 3 3 7 2" xfId="48374"/>
    <cellStyle name="Feeder Field 5 4 3 3 8" xfId="20048"/>
    <cellStyle name="Feeder Field 5 4 3 3 8 2" xfId="48375"/>
    <cellStyle name="Feeder Field 5 4 3 3 9" xfId="20049"/>
    <cellStyle name="Feeder Field 5 4 3 3 9 2" xfId="48376"/>
    <cellStyle name="Feeder Field 5 4 3 4" xfId="20050"/>
    <cellStyle name="Feeder Field 5 4 3 4 2" xfId="48377"/>
    <cellStyle name="Feeder Field 5 4 3 5" xfId="20051"/>
    <cellStyle name="Feeder Field 5 4 3 5 2" xfId="48378"/>
    <cellStyle name="Feeder Field 5 4 3 6" xfId="20052"/>
    <cellStyle name="Feeder Field 5 4 3 6 2" xfId="48379"/>
    <cellStyle name="Feeder Field 5 4 3 7" xfId="20053"/>
    <cellStyle name="Feeder Field 5 4 3 7 2" xfId="48380"/>
    <cellStyle name="Feeder Field 5 4 3 8" xfId="20054"/>
    <cellStyle name="Feeder Field 5 4 3 8 2" xfId="48381"/>
    <cellStyle name="Feeder Field 5 4 3 9" xfId="20055"/>
    <cellStyle name="Feeder Field 5 4 3 9 2" xfId="48382"/>
    <cellStyle name="Feeder Field 5 4 4" xfId="20056"/>
    <cellStyle name="Feeder Field 5 4 4 10" xfId="20057"/>
    <cellStyle name="Feeder Field 5 4 4 10 2" xfId="48384"/>
    <cellStyle name="Feeder Field 5 4 4 11" xfId="20058"/>
    <cellStyle name="Feeder Field 5 4 4 11 2" xfId="48385"/>
    <cellStyle name="Feeder Field 5 4 4 12" xfId="48383"/>
    <cellStyle name="Feeder Field 5 4 4 2" xfId="20059"/>
    <cellStyle name="Feeder Field 5 4 4 2 2" xfId="48386"/>
    <cellStyle name="Feeder Field 5 4 4 3" xfId="20060"/>
    <cellStyle name="Feeder Field 5 4 4 3 2" xfId="48387"/>
    <cellStyle name="Feeder Field 5 4 4 4" xfId="20061"/>
    <cellStyle name="Feeder Field 5 4 4 4 2" xfId="48388"/>
    <cellStyle name="Feeder Field 5 4 4 5" xfId="20062"/>
    <cellStyle name="Feeder Field 5 4 4 5 2" xfId="48389"/>
    <cellStyle name="Feeder Field 5 4 4 6" xfId="20063"/>
    <cellStyle name="Feeder Field 5 4 4 6 2" xfId="48390"/>
    <cellStyle name="Feeder Field 5 4 4 7" xfId="20064"/>
    <cellStyle name="Feeder Field 5 4 4 7 2" xfId="48391"/>
    <cellStyle name="Feeder Field 5 4 4 8" xfId="20065"/>
    <cellStyle name="Feeder Field 5 4 4 8 2" xfId="48392"/>
    <cellStyle name="Feeder Field 5 4 4 9" xfId="20066"/>
    <cellStyle name="Feeder Field 5 4 4 9 2" xfId="48393"/>
    <cellStyle name="Feeder Field 5 4 5" xfId="20067"/>
    <cellStyle name="Feeder Field 5 4 5 10" xfId="20068"/>
    <cellStyle name="Feeder Field 5 4 5 10 2" xfId="48395"/>
    <cellStyle name="Feeder Field 5 4 5 11" xfId="20069"/>
    <cellStyle name="Feeder Field 5 4 5 11 2" xfId="48396"/>
    <cellStyle name="Feeder Field 5 4 5 12" xfId="48394"/>
    <cellStyle name="Feeder Field 5 4 5 2" xfId="20070"/>
    <cellStyle name="Feeder Field 5 4 5 2 2" xfId="48397"/>
    <cellStyle name="Feeder Field 5 4 5 3" xfId="20071"/>
    <cellStyle name="Feeder Field 5 4 5 3 2" xfId="48398"/>
    <cellStyle name="Feeder Field 5 4 5 4" xfId="20072"/>
    <cellStyle name="Feeder Field 5 4 5 4 2" xfId="48399"/>
    <cellStyle name="Feeder Field 5 4 5 5" xfId="20073"/>
    <cellStyle name="Feeder Field 5 4 5 5 2" xfId="48400"/>
    <cellStyle name="Feeder Field 5 4 5 6" xfId="20074"/>
    <cellStyle name="Feeder Field 5 4 5 6 2" xfId="48401"/>
    <cellStyle name="Feeder Field 5 4 5 7" xfId="20075"/>
    <cellStyle name="Feeder Field 5 4 5 7 2" xfId="48402"/>
    <cellStyle name="Feeder Field 5 4 5 8" xfId="20076"/>
    <cellStyle name="Feeder Field 5 4 5 8 2" xfId="48403"/>
    <cellStyle name="Feeder Field 5 4 5 9" xfId="20077"/>
    <cellStyle name="Feeder Field 5 4 5 9 2" xfId="48404"/>
    <cellStyle name="Feeder Field 5 4 6" xfId="20078"/>
    <cellStyle name="Feeder Field 5 4 6 2" xfId="48405"/>
    <cellStyle name="Feeder Field 5 4 7" xfId="20079"/>
    <cellStyle name="Feeder Field 5 4 7 2" xfId="48406"/>
    <cellStyle name="Feeder Field 5 4 8" xfId="20080"/>
    <cellStyle name="Feeder Field 5 4 8 2" xfId="48407"/>
    <cellStyle name="Feeder Field 5 4 9" xfId="20081"/>
    <cellStyle name="Feeder Field 5 4 9 2" xfId="48408"/>
    <cellStyle name="Feeder Field 5 5" xfId="20082"/>
    <cellStyle name="Feeder Field 5 5 10" xfId="20083"/>
    <cellStyle name="Feeder Field 5 5 10 2" xfId="48410"/>
    <cellStyle name="Feeder Field 5 5 11" xfId="20084"/>
    <cellStyle name="Feeder Field 5 5 11 2" xfId="48411"/>
    <cellStyle name="Feeder Field 5 5 12" xfId="20085"/>
    <cellStyle name="Feeder Field 5 5 12 2" xfId="48412"/>
    <cellStyle name="Feeder Field 5 5 13" xfId="20086"/>
    <cellStyle name="Feeder Field 5 5 13 2" xfId="48413"/>
    <cellStyle name="Feeder Field 5 5 14" xfId="20087"/>
    <cellStyle name="Feeder Field 5 5 14 2" xfId="48414"/>
    <cellStyle name="Feeder Field 5 5 15" xfId="48409"/>
    <cellStyle name="Feeder Field 5 5 2" xfId="20088"/>
    <cellStyle name="Feeder Field 5 5 2 10" xfId="20089"/>
    <cellStyle name="Feeder Field 5 5 2 10 2" xfId="48416"/>
    <cellStyle name="Feeder Field 5 5 2 11" xfId="20090"/>
    <cellStyle name="Feeder Field 5 5 2 11 2" xfId="48417"/>
    <cellStyle name="Feeder Field 5 5 2 12" xfId="20091"/>
    <cellStyle name="Feeder Field 5 5 2 12 2" xfId="48418"/>
    <cellStyle name="Feeder Field 5 5 2 13" xfId="48415"/>
    <cellStyle name="Feeder Field 5 5 2 2" xfId="20092"/>
    <cellStyle name="Feeder Field 5 5 2 2 10" xfId="20093"/>
    <cellStyle name="Feeder Field 5 5 2 2 10 2" xfId="48420"/>
    <cellStyle name="Feeder Field 5 5 2 2 11" xfId="20094"/>
    <cellStyle name="Feeder Field 5 5 2 2 11 2" xfId="48421"/>
    <cellStyle name="Feeder Field 5 5 2 2 12" xfId="48419"/>
    <cellStyle name="Feeder Field 5 5 2 2 2" xfId="20095"/>
    <cellStyle name="Feeder Field 5 5 2 2 2 2" xfId="48422"/>
    <cellStyle name="Feeder Field 5 5 2 2 3" xfId="20096"/>
    <cellStyle name="Feeder Field 5 5 2 2 3 2" xfId="48423"/>
    <cellStyle name="Feeder Field 5 5 2 2 4" xfId="20097"/>
    <cellStyle name="Feeder Field 5 5 2 2 4 2" xfId="48424"/>
    <cellStyle name="Feeder Field 5 5 2 2 5" xfId="20098"/>
    <cellStyle name="Feeder Field 5 5 2 2 5 2" xfId="48425"/>
    <cellStyle name="Feeder Field 5 5 2 2 6" xfId="20099"/>
    <cellStyle name="Feeder Field 5 5 2 2 6 2" xfId="48426"/>
    <cellStyle name="Feeder Field 5 5 2 2 7" xfId="20100"/>
    <cellStyle name="Feeder Field 5 5 2 2 7 2" xfId="48427"/>
    <cellStyle name="Feeder Field 5 5 2 2 8" xfId="20101"/>
    <cellStyle name="Feeder Field 5 5 2 2 8 2" xfId="48428"/>
    <cellStyle name="Feeder Field 5 5 2 2 9" xfId="20102"/>
    <cellStyle name="Feeder Field 5 5 2 2 9 2" xfId="48429"/>
    <cellStyle name="Feeder Field 5 5 2 3" xfId="20103"/>
    <cellStyle name="Feeder Field 5 5 2 3 10" xfId="20104"/>
    <cellStyle name="Feeder Field 5 5 2 3 10 2" xfId="48431"/>
    <cellStyle name="Feeder Field 5 5 2 3 11" xfId="20105"/>
    <cellStyle name="Feeder Field 5 5 2 3 11 2" xfId="48432"/>
    <cellStyle name="Feeder Field 5 5 2 3 12" xfId="48430"/>
    <cellStyle name="Feeder Field 5 5 2 3 2" xfId="20106"/>
    <cellStyle name="Feeder Field 5 5 2 3 2 2" xfId="48433"/>
    <cellStyle name="Feeder Field 5 5 2 3 3" xfId="20107"/>
    <cellStyle name="Feeder Field 5 5 2 3 3 2" xfId="48434"/>
    <cellStyle name="Feeder Field 5 5 2 3 4" xfId="20108"/>
    <cellStyle name="Feeder Field 5 5 2 3 4 2" xfId="48435"/>
    <cellStyle name="Feeder Field 5 5 2 3 5" xfId="20109"/>
    <cellStyle name="Feeder Field 5 5 2 3 5 2" xfId="48436"/>
    <cellStyle name="Feeder Field 5 5 2 3 6" xfId="20110"/>
    <cellStyle name="Feeder Field 5 5 2 3 6 2" xfId="48437"/>
    <cellStyle name="Feeder Field 5 5 2 3 7" xfId="20111"/>
    <cellStyle name="Feeder Field 5 5 2 3 7 2" xfId="48438"/>
    <cellStyle name="Feeder Field 5 5 2 3 8" xfId="20112"/>
    <cellStyle name="Feeder Field 5 5 2 3 8 2" xfId="48439"/>
    <cellStyle name="Feeder Field 5 5 2 3 9" xfId="20113"/>
    <cellStyle name="Feeder Field 5 5 2 3 9 2" xfId="48440"/>
    <cellStyle name="Feeder Field 5 5 2 4" xfId="20114"/>
    <cellStyle name="Feeder Field 5 5 2 4 2" xfId="48441"/>
    <cellStyle name="Feeder Field 5 5 2 5" xfId="20115"/>
    <cellStyle name="Feeder Field 5 5 2 5 2" xfId="48442"/>
    <cellStyle name="Feeder Field 5 5 2 6" xfId="20116"/>
    <cellStyle name="Feeder Field 5 5 2 6 2" xfId="48443"/>
    <cellStyle name="Feeder Field 5 5 2 7" xfId="20117"/>
    <cellStyle name="Feeder Field 5 5 2 7 2" xfId="48444"/>
    <cellStyle name="Feeder Field 5 5 2 8" xfId="20118"/>
    <cellStyle name="Feeder Field 5 5 2 8 2" xfId="48445"/>
    <cellStyle name="Feeder Field 5 5 2 9" xfId="20119"/>
    <cellStyle name="Feeder Field 5 5 2 9 2" xfId="48446"/>
    <cellStyle name="Feeder Field 5 5 3" xfId="20120"/>
    <cellStyle name="Feeder Field 5 5 3 10" xfId="20121"/>
    <cellStyle name="Feeder Field 5 5 3 10 2" xfId="48448"/>
    <cellStyle name="Feeder Field 5 5 3 11" xfId="20122"/>
    <cellStyle name="Feeder Field 5 5 3 11 2" xfId="48449"/>
    <cellStyle name="Feeder Field 5 5 3 12" xfId="20123"/>
    <cellStyle name="Feeder Field 5 5 3 12 2" xfId="48450"/>
    <cellStyle name="Feeder Field 5 5 3 13" xfId="48447"/>
    <cellStyle name="Feeder Field 5 5 3 2" xfId="20124"/>
    <cellStyle name="Feeder Field 5 5 3 2 10" xfId="20125"/>
    <cellStyle name="Feeder Field 5 5 3 2 10 2" xfId="48452"/>
    <cellStyle name="Feeder Field 5 5 3 2 11" xfId="20126"/>
    <cellStyle name="Feeder Field 5 5 3 2 11 2" xfId="48453"/>
    <cellStyle name="Feeder Field 5 5 3 2 12" xfId="48451"/>
    <cellStyle name="Feeder Field 5 5 3 2 2" xfId="20127"/>
    <cellStyle name="Feeder Field 5 5 3 2 2 2" xfId="48454"/>
    <cellStyle name="Feeder Field 5 5 3 2 3" xfId="20128"/>
    <cellStyle name="Feeder Field 5 5 3 2 3 2" xfId="48455"/>
    <cellStyle name="Feeder Field 5 5 3 2 4" xfId="20129"/>
    <cellStyle name="Feeder Field 5 5 3 2 4 2" xfId="48456"/>
    <cellStyle name="Feeder Field 5 5 3 2 5" xfId="20130"/>
    <cellStyle name="Feeder Field 5 5 3 2 5 2" xfId="48457"/>
    <cellStyle name="Feeder Field 5 5 3 2 6" xfId="20131"/>
    <cellStyle name="Feeder Field 5 5 3 2 6 2" xfId="48458"/>
    <cellStyle name="Feeder Field 5 5 3 2 7" xfId="20132"/>
    <cellStyle name="Feeder Field 5 5 3 2 7 2" xfId="48459"/>
    <cellStyle name="Feeder Field 5 5 3 2 8" xfId="20133"/>
    <cellStyle name="Feeder Field 5 5 3 2 8 2" xfId="48460"/>
    <cellStyle name="Feeder Field 5 5 3 2 9" xfId="20134"/>
    <cellStyle name="Feeder Field 5 5 3 2 9 2" xfId="48461"/>
    <cellStyle name="Feeder Field 5 5 3 3" xfId="20135"/>
    <cellStyle name="Feeder Field 5 5 3 3 10" xfId="20136"/>
    <cellStyle name="Feeder Field 5 5 3 3 10 2" xfId="48463"/>
    <cellStyle name="Feeder Field 5 5 3 3 11" xfId="20137"/>
    <cellStyle name="Feeder Field 5 5 3 3 11 2" xfId="48464"/>
    <cellStyle name="Feeder Field 5 5 3 3 12" xfId="48462"/>
    <cellStyle name="Feeder Field 5 5 3 3 2" xfId="20138"/>
    <cellStyle name="Feeder Field 5 5 3 3 2 2" xfId="48465"/>
    <cellStyle name="Feeder Field 5 5 3 3 3" xfId="20139"/>
    <cellStyle name="Feeder Field 5 5 3 3 3 2" xfId="48466"/>
    <cellStyle name="Feeder Field 5 5 3 3 4" xfId="20140"/>
    <cellStyle name="Feeder Field 5 5 3 3 4 2" xfId="48467"/>
    <cellStyle name="Feeder Field 5 5 3 3 5" xfId="20141"/>
    <cellStyle name="Feeder Field 5 5 3 3 5 2" xfId="48468"/>
    <cellStyle name="Feeder Field 5 5 3 3 6" xfId="20142"/>
    <cellStyle name="Feeder Field 5 5 3 3 6 2" xfId="48469"/>
    <cellStyle name="Feeder Field 5 5 3 3 7" xfId="20143"/>
    <cellStyle name="Feeder Field 5 5 3 3 7 2" xfId="48470"/>
    <cellStyle name="Feeder Field 5 5 3 3 8" xfId="20144"/>
    <cellStyle name="Feeder Field 5 5 3 3 8 2" xfId="48471"/>
    <cellStyle name="Feeder Field 5 5 3 3 9" xfId="20145"/>
    <cellStyle name="Feeder Field 5 5 3 3 9 2" xfId="48472"/>
    <cellStyle name="Feeder Field 5 5 3 4" xfId="20146"/>
    <cellStyle name="Feeder Field 5 5 3 4 2" xfId="48473"/>
    <cellStyle name="Feeder Field 5 5 3 5" xfId="20147"/>
    <cellStyle name="Feeder Field 5 5 3 5 2" xfId="48474"/>
    <cellStyle name="Feeder Field 5 5 3 6" xfId="20148"/>
    <cellStyle name="Feeder Field 5 5 3 6 2" xfId="48475"/>
    <cellStyle name="Feeder Field 5 5 3 7" xfId="20149"/>
    <cellStyle name="Feeder Field 5 5 3 7 2" xfId="48476"/>
    <cellStyle name="Feeder Field 5 5 3 8" xfId="20150"/>
    <cellStyle name="Feeder Field 5 5 3 8 2" xfId="48477"/>
    <cellStyle name="Feeder Field 5 5 3 9" xfId="20151"/>
    <cellStyle name="Feeder Field 5 5 3 9 2" xfId="48478"/>
    <cellStyle name="Feeder Field 5 5 4" xfId="20152"/>
    <cellStyle name="Feeder Field 5 5 4 10" xfId="20153"/>
    <cellStyle name="Feeder Field 5 5 4 10 2" xfId="48480"/>
    <cellStyle name="Feeder Field 5 5 4 11" xfId="20154"/>
    <cellStyle name="Feeder Field 5 5 4 11 2" xfId="48481"/>
    <cellStyle name="Feeder Field 5 5 4 12" xfId="48479"/>
    <cellStyle name="Feeder Field 5 5 4 2" xfId="20155"/>
    <cellStyle name="Feeder Field 5 5 4 2 2" xfId="48482"/>
    <cellStyle name="Feeder Field 5 5 4 3" xfId="20156"/>
    <cellStyle name="Feeder Field 5 5 4 3 2" xfId="48483"/>
    <cellStyle name="Feeder Field 5 5 4 4" xfId="20157"/>
    <cellStyle name="Feeder Field 5 5 4 4 2" xfId="48484"/>
    <cellStyle name="Feeder Field 5 5 4 5" xfId="20158"/>
    <cellStyle name="Feeder Field 5 5 4 5 2" xfId="48485"/>
    <cellStyle name="Feeder Field 5 5 4 6" xfId="20159"/>
    <cellStyle name="Feeder Field 5 5 4 6 2" xfId="48486"/>
    <cellStyle name="Feeder Field 5 5 4 7" xfId="20160"/>
    <cellStyle name="Feeder Field 5 5 4 7 2" xfId="48487"/>
    <cellStyle name="Feeder Field 5 5 4 8" xfId="20161"/>
    <cellStyle name="Feeder Field 5 5 4 8 2" xfId="48488"/>
    <cellStyle name="Feeder Field 5 5 4 9" xfId="20162"/>
    <cellStyle name="Feeder Field 5 5 4 9 2" xfId="48489"/>
    <cellStyle name="Feeder Field 5 5 5" xfId="20163"/>
    <cellStyle name="Feeder Field 5 5 5 10" xfId="20164"/>
    <cellStyle name="Feeder Field 5 5 5 10 2" xfId="48491"/>
    <cellStyle name="Feeder Field 5 5 5 11" xfId="20165"/>
    <cellStyle name="Feeder Field 5 5 5 11 2" xfId="48492"/>
    <cellStyle name="Feeder Field 5 5 5 12" xfId="48490"/>
    <cellStyle name="Feeder Field 5 5 5 2" xfId="20166"/>
    <cellStyle name="Feeder Field 5 5 5 2 2" xfId="48493"/>
    <cellStyle name="Feeder Field 5 5 5 3" xfId="20167"/>
    <cellStyle name="Feeder Field 5 5 5 3 2" xfId="48494"/>
    <cellStyle name="Feeder Field 5 5 5 4" xfId="20168"/>
    <cellStyle name="Feeder Field 5 5 5 4 2" xfId="48495"/>
    <cellStyle name="Feeder Field 5 5 5 5" xfId="20169"/>
    <cellStyle name="Feeder Field 5 5 5 5 2" xfId="48496"/>
    <cellStyle name="Feeder Field 5 5 5 6" xfId="20170"/>
    <cellStyle name="Feeder Field 5 5 5 6 2" xfId="48497"/>
    <cellStyle name="Feeder Field 5 5 5 7" xfId="20171"/>
    <cellStyle name="Feeder Field 5 5 5 7 2" xfId="48498"/>
    <cellStyle name="Feeder Field 5 5 5 8" xfId="20172"/>
    <cellStyle name="Feeder Field 5 5 5 8 2" xfId="48499"/>
    <cellStyle name="Feeder Field 5 5 5 9" xfId="20173"/>
    <cellStyle name="Feeder Field 5 5 5 9 2" xfId="48500"/>
    <cellStyle name="Feeder Field 5 5 6" xfId="20174"/>
    <cellStyle name="Feeder Field 5 5 6 2" xfId="48501"/>
    <cellStyle name="Feeder Field 5 5 7" xfId="20175"/>
    <cellStyle name="Feeder Field 5 5 7 2" xfId="48502"/>
    <cellStyle name="Feeder Field 5 5 8" xfId="20176"/>
    <cellStyle name="Feeder Field 5 5 8 2" xfId="48503"/>
    <cellStyle name="Feeder Field 5 5 9" xfId="20177"/>
    <cellStyle name="Feeder Field 5 5 9 2" xfId="48504"/>
    <cellStyle name="Feeder Field 5 6" xfId="20178"/>
    <cellStyle name="Feeder Field 5 6 10" xfId="20179"/>
    <cellStyle name="Feeder Field 5 6 10 2" xfId="48506"/>
    <cellStyle name="Feeder Field 5 6 11" xfId="20180"/>
    <cellStyle name="Feeder Field 5 6 11 2" xfId="48507"/>
    <cellStyle name="Feeder Field 5 6 12" xfId="20181"/>
    <cellStyle name="Feeder Field 5 6 12 2" xfId="48508"/>
    <cellStyle name="Feeder Field 5 6 13" xfId="48505"/>
    <cellStyle name="Feeder Field 5 6 2" xfId="20182"/>
    <cellStyle name="Feeder Field 5 6 2 10" xfId="20183"/>
    <cellStyle name="Feeder Field 5 6 2 10 2" xfId="48510"/>
    <cellStyle name="Feeder Field 5 6 2 11" xfId="20184"/>
    <cellStyle name="Feeder Field 5 6 2 11 2" xfId="48511"/>
    <cellStyle name="Feeder Field 5 6 2 12" xfId="48509"/>
    <cellStyle name="Feeder Field 5 6 2 2" xfId="20185"/>
    <cellStyle name="Feeder Field 5 6 2 2 2" xfId="48512"/>
    <cellStyle name="Feeder Field 5 6 2 3" xfId="20186"/>
    <cellStyle name="Feeder Field 5 6 2 3 2" xfId="48513"/>
    <cellStyle name="Feeder Field 5 6 2 4" xfId="20187"/>
    <cellStyle name="Feeder Field 5 6 2 4 2" xfId="48514"/>
    <cellStyle name="Feeder Field 5 6 2 5" xfId="20188"/>
    <cellStyle name="Feeder Field 5 6 2 5 2" xfId="48515"/>
    <cellStyle name="Feeder Field 5 6 2 6" xfId="20189"/>
    <cellStyle name="Feeder Field 5 6 2 6 2" xfId="48516"/>
    <cellStyle name="Feeder Field 5 6 2 7" xfId="20190"/>
    <cellStyle name="Feeder Field 5 6 2 7 2" xfId="48517"/>
    <cellStyle name="Feeder Field 5 6 2 8" xfId="20191"/>
    <cellStyle name="Feeder Field 5 6 2 8 2" xfId="48518"/>
    <cellStyle name="Feeder Field 5 6 2 9" xfId="20192"/>
    <cellStyle name="Feeder Field 5 6 2 9 2" xfId="48519"/>
    <cellStyle name="Feeder Field 5 6 3" xfId="20193"/>
    <cellStyle name="Feeder Field 5 6 3 10" xfId="20194"/>
    <cellStyle name="Feeder Field 5 6 3 10 2" xfId="48521"/>
    <cellStyle name="Feeder Field 5 6 3 11" xfId="20195"/>
    <cellStyle name="Feeder Field 5 6 3 11 2" xfId="48522"/>
    <cellStyle name="Feeder Field 5 6 3 12" xfId="48520"/>
    <cellStyle name="Feeder Field 5 6 3 2" xfId="20196"/>
    <cellStyle name="Feeder Field 5 6 3 2 2" xfId="48523"/>
    <cellStyle name="Feeder Field 5 6 3 3" xfId="20197"/>
    <cellStyle name="Feeder Field 5 6 3 3 2" xfId="48524"/>
    <cellStyle name="Feeder Field 5 6 3 4" xfId="20198"/>
    <cellStyle name="Feeder Field 5 6 3 4 2" xfId="48525"/>
    <cellStyle name="Feeder Field 5 6 3 5" xfId="20199"/>
    <cellStyle name="Feeder Field 5 6 3 5 2" xfId="48526"/>
    <cellStyle name="Feeder Field 5 6 3 6" xfId="20200"/>
    <cellStyle name="Feeder Field 5 6 3 6 2" xfId="48527"/>
    <cellStyle name="Feeder Field 5 6 3 7" xfId="20201"/>
    <cellStyle name="Feeder Field 5 6 3 7 2" xfId="48528"/>
    <cellStyle name="Feeder Field 5 6 3 8" xfId="20202"/>
    <cellStyle name="Feeder Field 5 6 3 8 2" xfId="48529"/>
    <cellStyle name="Feeder Field 5 6 3 9" xfId="20203"/>
    <cellStyle name="Feeder Field 5 6 3 9 2" xfId="48530"/>
    <cellStyle name="Feeder Field 5 6 4" xfId="20204"/>
    <cellStyle name="Feeder Field 5 6 4 2" xfId="48531"/>
    <cellStyle name="Feeder Field 5 6 5" xfId="20205"/>
    <cellStyle name="Feeder Field 5 6 5 2" xfId="48532"/>
    <cellStyle name="Feeder Field 5 6 6" xfId="20206"/>
    <cellStyle name="Feeder Field 5 6 6 2" xfId="48533"/>
    <cellStyle name="Feeder Field 5 6 7" xfId="20207"/>
    <cellStyle name="Feeder Field 5 6 7 2" xfId="48534"/>
    <cellStyle name="Feeder Field 5 6 8" xfId="20208"/>
    <cellStyle name="Feeder Field 5 6 8 2" xfId="48535"/>
    <cellStyle name="Feeder Field 5 6 9" xfId="20209"/>
    <cellStyle name="Feeder Field 5 6 9 2" xfId="48536"/>
    <cellStyle name="Feeder Field 5 7" xfId="20210"/>
    <cellStyle name="Feeder Field 5 7 10" xfId="20211"/>
    <cellStyle name="Feeder Field 5 7 10 2" xfId="48538"/>
    <cellStyle name="Feeder Field 5 7 11" xfId="20212"/>
    <cellStyle name="Feeder Field 5 7 11 2" xfId="48539"/>
    <cellStyle name="Feeder Field 5 7 12" xfId="20213"/>
    <cellStyle name="Feeder Field 5 7 12 2" xfId="48540"/>
    <cellStyle name="Feeder Field 5 7 13" xfId="48537"/>
    <cellStyle name="Feeder Field 5 7 2" xfId="20214"/>
    <cellStyle name="Feeder Field 5 7 2 10" xfId="20215"/>
    <cellStyle name="Feeder Field 5 7 2 10 2" xfId="48542"/>
    <cellStyle name="Feeder Field 5 7 2 11" xfId="20216"/>
    <cellStyle name="Feeder Field 5 7 2 11 2" xfId="48543"/>
    <cellStyle name="Feeder Field 5 7 2 12" xfId="48541"/>
    <cellStyle name="Feeder Field 5 7 2 2" xfId="20217"/>
    <cellStyle name="Feeder Field 5 7 2 2 2" xfId="48544"/>
    <cellStyle name="Feeder Field 5 7 2 3" xfId="20218"/>
    <cellStyle name="Feeder Field 5 7 2 3 2" xfId="48545"/>
    <cellStyle name="Feeder Field 5 7 2 4" xfId="20219"/>
    <cellStyle name="Feeder Field 5 7 2 4 2" xfId="48546"/>
    <cellStyle name="Feeder Field 5 7 2 5" xfId="20220"/>
    <cellStyle name="Feeder Field 5 7 2 5 2" xfId="48547"/>
    <cellStyle name="Feeder Field 5 7 2 6" xfId="20221"/>
    <cellStyle name="Feeder Field 5 7 2 6 2" xfId="48548"/>
    <cellStyle name="Feeder Field 5 7 2 7" xfId="20222"/>
    <cellStyle name="Feeder Field 5 7 2 7 2" xfId="48549"/>
    <cellStyle name="Feeder Field 5 7 2 8" xfId="20223"/>
    <cellStyle name="Feeder Field 5 7 2 8 2" xfId="48550"/>
    <cellStyle name="Feeder Field 5 7 2 9" xfId="20224"/>
    <cellStyle name="Feeder Field 5 7 2 9 2" xfId="48551"/>
    <cellStyle name="Feeder Field 5 7 3" xfId="20225"/>
    <cellStyle name="Feeder Field 5 7 3 10" xfId="20226"/>
    <cellStyle name="Feeder Field 5 7 3 10 2" xfId="48553"/>
    <cellStyle name="Feeder Field 5 7 3 11" xfId="20227"/>
    <cellStyle name="Feeder Field 5 7 3 11 2" xfId="48554"/>
    <cellStyle name="Feeder Field 5 7 3 12" xfId="48552"/>
    <cellStyle name="Feeder Field 5 7 3 2" xfId="20228"/>
    <cellStyle name="Feeder Field 5 7 3 2 2" xfId="48555"/>
    <cellStyle name="Feeder Field 5 7 3 3" xfId="20229"/>
    <cellStyle name="Feeder Field 5 7 3 3 2" xfId="48556"/>
    <cellStyle name="Feeder Field 5 7 3 4" xfId="20230"/>
    <cellStyle name="Feeder Field 5 7 3 4 2" xfId="48557"/>
    <cellStyle name="Feeder Field 5 7 3 5" xfId="20231"/>
    <cellStyle name="Feeder Field 5 7 3 5 2" xfId="48558"/>
    <cellStyle name="Feeder Field 5 7 3 6" xfId="20232"/>
    <cellStyle name="Feeder Field 5 7 3 6 2" xfId="48559"/>
    <cellStyle name="Feeder Field 5 7 3 7" xfId="20233"/>
    <cellStyle name="Feeder Field 5 7 3 7 2" xfId="48560"/>
    <cellStyle name="Feeder Field 5 7 3 8" xfId="20234"/>
    <cellStyle name="Feeder Field 5 7 3 8 2" xfId="48561"/>
    <cellStyle name="Feeder Field 5 7 3 9" xfId="20235"/>
    <cellStyle name="Feeder Field 5 7 3 9 2" xfId="48562"/>
    <cellStyle name="Feeder Field 5 7 4" xfId="20236"/>
    <cellStyle name="Feeder Field 5 7 4 2" xfId="48563"/>
    <cellStyle name="Feeder Field 5 7 5" xfId="20237"/>
    <cellStyle name="Feeder Field 5 7 5 2" xfId="48564"/>
    <cellStyle name="Feeder Field 5 7 6" xfId="20238"/>
    <cellStyle name="Feeder Field 5 7 6 2" xfId="48565"/>
    <cellStyle name="Feeder Field 5 7 7" xfId="20239"/>
    <cellStyle name="Feeder Field 5 7 7 2" xfId="48566"/>
    <cellStyle name="Feeder Field 5 7 8" xfId="20240"/>
    <cellStyle name="Feeder Field 5 7 8 2" xfId="48567"/>
    <cellStyle name="Feeder Field 5 7 9" xfId="20241"/>
    <cellStyle name="Feeder Field 5 7 9 2" xfId="48568"/>
    <cellStyle name="Feeder Field 5 8" xfId="20242"/>
    <cellStyle name="Feeder Field 5 8 10" xfId="20243"/>
    <cellStyle name="Feeder Field 5 8 10 2" xfId="48570"/>
    <cellStyle name="Feeder Field 5 8 11" xfId="20244"/>
    <cellStyle name="Feeder Field 5 8 11 2" xfId="48571"/>
    <cellStyle name="Feeder Field 5 8 12" xfId="48569"/>
    <cellStyle name="Feeder Field 5 8 2" xfId="20245"/>
    <cellStyle name="Feeder Field 5 8 2 2" xfId="48572"/>
    <cellStyle name="Feeder Field 5 8 3" xfId="20246"/>
    <cellStyle name="Feeder Field 5 8 3 2" xfId="48573"/>
    <cellStyle name="Feeder Field 5 8 4" xfId="20247"/>
    <cellStyle name="Feeder Field 5 8 4 2" xfId="48574"/>
    <cellStyle name="Feeder Field 5 8 5" xfId="20248"/>
    <cellStyle name="Feeder Field 5 8 5 2" xfId="48575"/>
    <cellStyle name="Feeder Field 5 8 6" xfId="20249"/>
    <cellStyle name="Feeder Field 5 8 6 2" xfId="48576"/>
    <cellStyle name="Feeder Field 5 8 7" xfId="20250"/>
    <cellStyle name="Feeder Field 5 8 7 2" xfId="48577"/>
    <cellStyle name="Feeder Field 5 8 8" xfId="20251"/>
    <cellStyle name="Feeder Field 5 8 8 2" xfId="48578"/>
    <cellStyle name="Feeder Field 5 8 9" xfId="20252"/>
    <cellStyle name="Feeder Field 5 8 9 2" xfId="48579"/>
    <cellStyle name="Feeder Field 5 9" xfId="20253"/>
    <cellStyle name="Feeder Field 5 9 10" xfId="20254"/>
    <cellStyle name="Feeder Field 5 9 10 2" xfId="48581"/>
    <cellStyle name="Feeder Field 5 9 11" xfId="20255"/>
    <cellStyle name="Feeder Field 5 9 11 2" xfId="48582"/>
    <cellStyle name="Feeder Field 5 9 12" xfId="48580"/>
    <cellStyle name="Feeder Field 5 9 2" xfId="20256"/>
    <cellStyle name="Feeder Field 5 9 2 2" xfId="48583"/>
    <cellStyle name="Feeder Field 5 9 3" xfId="20257"/>
    <cellStyle name="Feeder Field 5 9 3 2" xfId="48584"/>
    <cellStyle name="Feeder Field 5 9 4" xfId="20258"/>
    <cellStyle name="Feeder Field 5 9 4 2" xfId="48585"/>
    <cellStyle name="Feeder Field 5 9 5" xfId="20259"/>
    <cellStyle name="Feeder Field 5 9 5 2" xfId="48586"/>
    <cellStyle name="Feeder Field 5 9 6" xfId="20260"/>
    <cellStyle name="Feeder Field 5 9 6 2" xfId="48587"/>
    <cellStyle name="Feeder Field 5 9 7" xfId="20261"/>
    <cellStyle name="Feeder Field 5 9 7 2" xfId="48588"/>
    <cellStyle name="Feeder Field 5 9 8" xfId="20262"/>
    <cellStyle name="Feeder Field 5 9 8 2" xfId="48589"/>
    <cellStyle name="Feeder Field 5 9 9" xfId="20263"/>
    <cellStyle name="Feeder Field 5 9 9 2" xfId="48590"/>
    <cellStyle name="Feeder Field 6" xfId="20264"/>
    <cellStyle name="Feeder Field 6 10" xfId="20265"/>
    <cellStyle name="Feeder Field 6 10 2" xfId="48592"/>
    <cellStyle name="Feeder Field 6 11" xfId="20266"/>
    <cellStyle name="Feeder Field 6 11 2" xfId="48593"/>
    <cellStyle name="Feeder Field 6 12" xfId="20267"/>
    <cellStyle name="Feeder Field 6 12 2" xfId="48594"/>
    <cellStyle name="Feeder Field 6 13" xfId="20268"/>
    <cellStyle name="Feeder Field 6 13 2" xfId="48595"/>
    <cellStyle name="Feeder Field 6 14" xfId="20269"/>
    <cellStyle name="Feeder Field 6 14 2" xfId="48596"/>
    <cellStyle name="Feeder Field 6 15" xfId="20270"/>
    <cellStyle name="Feeder Field 6 15 2" xfId="48597"/>
    <cellStyle name="Feeder Field 6 16" xfId="20271"/>
    <cellStyle name="Feeder Field 6 16 2" xfId="48598"/>
    <cellStyle name="Feeder Field 6 17" xfId="20272"/>
    <cellStyle name="Feeder Field 6 17 2" xfId="48599"/>
    <cellStyle name="Feeder Field 6 18" xfId="48591"/>
    <cellStyle name="Feeder Field 6 2" xfId="20273"/>
    <cellStyle name="Feeder Field 6 2 10" xfId="20274"/>
    <cellStyle name="Feeder Field 6 2 10 2" xfId="48601"/>
    <cellStyle name="Feeder Field 6 2 11" xfId="20275"/>
    <cellStyle name="Feeder Field 6 2 11 2" xfId="48602"/>
    <cellStyle name="Feeder Field 6 2 12" xfId="20276"/>
    <cellStyle name="Feeder Field 6 2 12 2" xfId="48603"/>
    <cellStyle name="Feeder Field 6 2 13" xfId="20277"/>
    <cellStyle name="Feeder Field 6 2 13 2" xfId="48604"/>
    <cellStyle name="Feeder Field 6 2 14" xfId="20278"/>
    <cellStyle name="Feeder Field 6 2 14 2" xfId="48605"/>
    <cellStyle name="Feeder Field 6 2 15" xfId="48600"/>
    <cellStyle name="Feeder Field 6 2 2" xfId="20279"/>
    <cellStyle name="Feeder Field 6 2 2 10" xfId="20280"/>
    <cellStyle name="Feeder Field 6 2 2 10 2" xfId="48607"/>
    <cellStyle name="Feeder Field 6 2 2 11" xfId="20281"/>
    <cellStyle name="Feeder Field 6 2 2 11 2" xfId="48608"/>
    <cellStyle name="Feeder Field 6 2 2 12" xfId="20282"/>
    <cellStyle name="Feeder Field 6 2 2 12 2" xfId="48609"/>
    <cellStyle name="Feeder Field 6 2 2 13" xfId="48606"/>
    <cellStyle name="Feeder Field 6 2 2 2" xfId="20283"/>
    <cellStyle name="Feeder Field 6 2 2 2 10" xfId="20284"/>
    <cellStyle name="Feeder Field 6 2 2 2 10 2" xfId="48611"/>
    <cellStyle name="Feeder Field 6 2 2 2 11" xfId="20285"/>
    <cellStyle name="Feeder Field 6 2 2 2 11 2" xfId="48612"/>
    <cellStyle name="Feeder Field 6 2 2 2 12" xfId="48610"/>
    <cellStyle name="Feeder Field 6 2 2 2 2" xfId="20286"/>
    <cellStyle name="Feeder Field 6 2 2 2 2 2" xfId="48613"/>
    <cellStyle name="Feeder Field 6 2 2 2 3" xfId="20287"/>
    <cellStyle name="Feeder Field 6 2 2 2 3 2" xfId="48614"/>
    <cellStyle name="Feeder Field 6 2 2 2 4" xfId="20288"/>
    <cellStyle name="Feeder Field 6 2 2 2 4 2" xfId="48615"/>
    <cellStyle name="Feeder Field 6 2 2 2 5" xfId="20289"/>
    <cellStyle name="Feeder Field 6 2 2 2 5 2" xfId="48616"/>
    <cellStyle name="Feeder Field 6 2 2 2 6" xfId="20290"/>
    <cellStyle name="Feeder Field 6 2 2 2 6 2" xfId="48617"/>
    <cellStyle name="Feeder Field 6 2 2 2 7" xfId="20291"/>
    <cellStyle name="Feeder Field 6 2 2 2 7 2" xfId="48618"/>
    <cellStyle name="Feeder Field 6 2 2 2 8" xfId="20292"/>
    <cellStyle name="Feeder Field 6 2 2 2 8 2" xfId="48619"/>
    <cellStyle name="Feeder Field 6 2 2 2 9" xfId="20293"/>
    <cellStyle name="Feeder Field 6 2 2 2 9 2" xfId="48620"/>
    <cellStyle name="Feeder Field 6 2 2 3" xfId="20294"/>
    <cellStyle name="Feeder Field 6 2 2 3 10" xfId="20295"/>
    <cellStyle name="Feeder Field 6 2 2 3 10 2" xfId="48622"/>
    <cellStyle name="Feeder Field 6 2 2 3 11" xfId="20296"/>
    <cellStyle name="Feeder Field 6 2 2 3 11 2" xfId="48623"/>
    <cellStyle name="Feeder Field 6 2 2 3 12" xfId="48621"/>
    <cellStyle name="Feeder Field 6 2 2 3 2" xfId="20297"/>
    <cellStyle name="Feeder Field 6 2 2 3 2 2" xfId="48624"/>
    <cellStyle name="Feeder Field 6 2 2 3 3" xfId="20298"/>
    <cellStyle name="Feeder Field 6 2 2 3 3 2" xfId="48625"/>
    <cellStyle name="Feeder Field 6 2 2 3 4" xfId="20299"/>
    <cellStyle name="Feeder Field 6 2 2 3 4 2" xfId="48626"/>
    <cellStyle name="Feeder Field 6 2 2 3 5" xfId="20300"/>
    <cellStyle name="Feeder Field 6 2 2 3 5 2" xfId="48627"/>
    <cellStyle name="Feeder Field 6 2 2 3 6" xfId="20301"/>
    <cellStyle name="Feeder Field 6 2 2 3 6 2" xfId="48628"/>
    <cellStyle name="Feeder Field 6 2 2 3 7" xfId="20302"/>
    <cellStyle name="Feeder Field 6 2 2 3 7 2" xfId="48629"/>
    <cellStyle name="Feeder Field 6 2 2 3 8" xfId="20303"/>
    <cellStyle name="Feeder Field 6 2 2 3 8 2" xfId="48630"/>
    <cellStyle name="Feeder Field 6 2 2 3 9" xfId="20304"/>
    <cellStyle name="Feeder Field 6 2 2 3 9 2" xfId="48631"/>
    <cellStyle name="Feeder Field 6 2 2 4" xfId="20305"/>
    <cellStyle name="Feeder Field 6 2 2 4 2" xfId="48632"/>
    <cellStyle name="Feeder Field 6 2 2 5" xfId="20306"/>
    <cellStyle name="Feeder Field 6 2 2 5 2" xfId="48633"/>
    <cellStyle name="Feeder Field 6 2 2 6" xfId="20307"/>
    <cellStyle name="Feeder Field 6 2 2 6 2" xfId="48634"/>
    <cellStyle name="Feeder Field 6 2 2 7" xfId="20308"/>
    <cellStyle name="Feeder Field 6 2 2 7 2" xfId="48635"/>
    <cellStyle name="Feeder Field 6 2 2 8" xfId="20309"/>
    <cellStyle name="Feeder Field 6 2 2 8 2" xfId="48636"/>
    <cellStyle name="Feeder Field 6 2 2 9" xfId="20310"/>
    <cellStyle name="Feeder Field 6 2 2 9 2" xfId="48637"/>
    <cellStyle name="Feeder Field 6 2 3" xfId="20311"/>
    <cellStyle name="Feeder Field 6 2 3 10" xfId="20312"/>
    <cellStyle name="Feeder Field 6 2 3 10 2" xfId="48639"/>
    <cellStyle name="Feeder Field 6 2 3 11" xfId="20313"/>
    <cellStyle name="Feeder Field 6 2 3 11 2" xfId="48640"/>
    <cellStyle name="Feeder Field 6 2 3 12" xfId="20314"/>
    <cellStyle name="Feeder Field 6 2 3 12 2" xfId="48641"/>
    <cellStyle name="Feeder Field 6 2 3 13" xfId="48638"/>
    <cellStyle name="Feeder Field 6 2 3 2" xfId="20315"/>
    <cellStyle name="Feeder Field 6 2 3 2 10" xfId="20316"/>
    <cellStyle name="Feeder Field 6 2 3 2 10 2" xfId="48643"/>
    <cellStyle name="Feeder Field 6 2 3 2 11" xfId="20317"/>
    <cellStyle name="Feeder Field 6 2 3 2 11 2" xfId="48644"/>
    <cellStyle name="Feeder Field 6 2 3 2 12" xfId="48642"/>
    <cellStyle name="Feeder Field 6 2 3 2 2" xfId="20318"/>
    <cellStyle name="Feeder Field 6 2 3 2 2 2" xfId="48645"/>
    <cellStyle name="Feeder Field 6 2 3 2 3" xfId="20319"/>
    <cellStyle name="Feeder Field 6 2 3 2 3 2" xfId="48646"/>
    <cellStyle name="Feeder Field 6 2 3 2 4" xfId="20320"/>
    <cellStyle name="Feeder Field 6 2 3 2 4 2" xfId="48647"/>
    <cellStyle name="Feeder Field 6 2 3 2 5" xfId="20321"/>
    <cellStyle name="Feeder Field 6 2 3 2 5 2" xfId="48648"/>
    <cellStyle name="Feeder Field 6 2 3 2 6" xfId="20322"/>
    <cellStyle name="Feeder Field 6 2 3 2 6 2" xfId="48649"/>
    <cellStyle name="Feeder Field 6 2 3 2 7" xfId="20323"/>
    <cellStyle name="Feeder Field 6 2 3 2 7 2" xfId="48650"/>
    <cellStyle name="Feeder Field 6 2 3 2 8" xfId="20324"/>
    <cellStyle name="Feeder Field 6 2 3 2 8 2" xfId="48651"/>
    <cellStyle name="Feeder Field 6 2 3 2 9" xfId="20325"/>
    <cellStyle name="Feeder Field 6 2 3 2 9 2" xfId="48652"/>
    <cellStyle name="Feeder Field 6 2 3 3" xfId="20326"/>
    <cellStyle name="Feeder Field 6 2 3 3 10" xfId="20327"/>
    <cellStyle name="Feeder Field 6 2 3 3 10 2" xfId="48654"/>
    <cellStyle name="Feeder Field 6 2 3 3 11" xfId="20328"/>
    <cellStyle name="Feeder Field 6 2 3 3 11 2" xfId="48655"/>
    <cellStyle name="Feeder Field 6 2 3 3 12" xfId="48653"/>
    <cellStyle name="Feeder Field 6 2 3 3 2" xfId="20329"/>
    <cellStyle name="Feeder Field 6 2 3 3 2 2" xfId="48656"/>
    <cellStyle name="Feeder Field 6 2 3 3 3" xfId="20330"/>
    <cellStyle name="Feeder Field 6 2 3 3 3 2" xfId="48657"/>
    <cellStyle name="Feeder Field 6 2 3 3 4" xfId="20331"/>
    <cellStyle name="Feeder Field 6 2 3 3 4 2" xfId="48658"/>
    <cellStyle name="Feeder Field 6 2 3 3 5" xfId="20332"/>
    <cellStyle name="Feeder Field 6 2 3 3 5 2" xfId="48659"/>
    <cellStyle name="Feeder Field 6 2 3 3 6" xfId="20333"/>
    <cellStyle name="Feeder Field 6 2 3 3 6 2" xfId="48660"/>
    <cellStyle name="Feeder Field 6 2 3 3 7" xfId="20334"/>
    <cellStyle name="Feeder Field 6 2 3 3 7 2" xfId="48661"/>
    <cellStyle name="Feeder Field 6 2 3 3 8" xfId="20335"/>
    <cellStyle name="Feeder Field 6 2 3 3 8 2" xfId="48662"/>
    <cellStyle name="Feeder Field 6 2 3 3 9" xfId="20336"/>
    <cellStyle name="Feeder Field 6 2 3 3 9 2" xfId="48663"/>
    <cellStyle name="Feeder Field 6 2 3 4" xfId="20337"/>
    <cellStyle name="Feeder Field 6 2 3 4 2" xfId="48664"/>
    <cellStyle name="Feeder Field 6 2 3 5" xfId="20338"/>
    <cellStyle name="Feeder Field 6 2 3 5 2" xfId="48665"/>
    <cellStyle name="Feeder Field 6 2 3 6" xfId="20339"/>
    <cellStyle name="Feeder Field 6 2 3 6 2" xfId="48666"/>
    <cellStyle name="Feeder Field 6 2 3 7" xfId="20340"/>
    <cellStyle name="Feeder Field 6 2 3 7 2" xfId="48667"/>
    <cellStyle name="Feeder Field 6 2 3 8" xfId="20341"/>
    <cellStyle name="Feeder Field 6 2 3 8 2" xfId="48668"/>
    <cellStyle name="Feeder Field 6 2 3 9" xfId="20342"/>
    <cellStyle name="Feeder Field 6 2 3 9 2" xfId="48669"/>
    <cellStyle name="Feeder Field 6 2 4" xfId="20343"/>
    <cellStyle name="Feeder Field 6 2 4 10" xfId="20344"/>
    <cellStyle name="Feeder Field 6 2 4 10 2" xfId="48671"/>
    <cellStyle name="Feeder Field 6 2 4 11" xfId="20345"/>
    <cellStyle name="Feeder Field 6 2 4 11 2" xfId="48672"/>
    <cellStyle name="Feeder Field 6 2 4 12" xfId="48670"/>
    <cellStyle name="Feeder Field 6 2 4 2" xfId="20346"/>
    <cellStyle name="Feeder Field 6 2 4 2 2" xfId="48673"/>
    <cellStyle name="Feeder Field 6 2 4 3" xfId="20347"/>
    <cellStyle name="Feeder Field 6 2 4 3 2" xfId="48674"/>
    <cellStyle name="Feeder Field 6 2 4 4" xfId="20348"/>
    <cellStyle name="Feeder Field 6 2 4 4 2" xfId="48675"/>
    <cellStyle name="Feeder Field 6 2 4 5" xfId="20349"/>
    <cellStyle name="Feeder Field 6 2 4 5 2" xfId="48676"/>
    <cellStyle name="Feeder Field 6 2 4 6" xfId="20350"/>
    <cellStyle name="Feeder Field 6 2 4 6 2" xfId="48677"/>
    <cellStyle name="Feeder Field 6 2 4 7" xfId="20351"/>
    <cellStyle name="Feeder Field 6 2 4 7 2" xfId="48678"/>
    <cellStyle name="Feeder Field 6 2 4 8" xfId="20352"/>
    <cellStyle name="Feeder Field 6 2 4 8 2" xfId="48679"/>
    <cellStyle name="Feeder Field 6 2 4 9" xfId="20353"/>
    <cellStyle name="Feeder Field 6 2 4 9 2" xfId="48680"/>
    <cellStyle name="Feeder Field 6 2 5" xfId="20354"/>
    <cellStyle name="Feeder Field 6 2 5 10" xfId="20355"/>
    <cellStyle name="Feeder Field 6 2 5 10 2" xfId="48682"/>
    <cellStyle name="Feeder Field 6 2 5 11" xfId="20356"/>
    <cellStyle name="Feeder Field 6 2 5 11 2" xfId="48683"/>
    <cellStyle name="Feeder Field 6 2 5 12" xfId="48681"/>
    <cellStyle name="Feeder Field 6 2 5 2" xfId="20357"/>
    <cellStyle name="Feeder Field 6 2 5 2 2" xfId="48684"/>
    <cellStyle name="Feeder Field 6 2 5 3" xfId="20358"/>
    <cellStyle name="Feeder Field 6 2 5 3 2" xfId="48685"/>
    <cellStyle name="Feeder Field 6 2 5 4" xfId="20359"/>
    <cellStyle name="Feeder Field 6 2 5 4 2" xfId="48686"/>
    <cellStyle name="Feeder Field 6 2 5 5" xfId="20360"/>
    <cellStyle name="Feeder Field 6 2 5 5 2" xfId="48687"/>
    <cellStyle name="Feeder Field 6 2 5 6" xfId="20361"/>
    <cellStyle name="Feeder Field 6 2 5 6 2" xfId="48688"/>
    <cellStyle name="Feeder Field 6 2 5 7" xfId="20362"/>
    <cellStyle name="Feeder Field 6 2 5 7 2" xfId="48689"/>
    <cellStyle name="Feeder Field 6 2 5 8" xfId="20363"/>
    <cellStyle name="Feeder Field 6 2 5 8 2" xfId="48690"/>
    <cellStyle name="Feeder Field 6 2 5 9" xfId="20364"/>
    <cellStyle name="Feeder Field 6 2 5 9 2" xfId="48691"/>
    <cellStyle name="Feeder Field 6 2 6" xfId="20365"/>
    <cellStyle name="Feeder Field 6 2 6 2" xfId="48692"/>
    <cellStyle name="Feeder Field 6 2 7" xfId="20366"/>
    <cellStyle name="Feeder Field 6 2 7 2" xfId="48693"/>
    <cellStyle name="Feeder Field 6 2 8" xfId="20367"/>
    <cellStyle name="Feeder Field 6 2 8 2" xfId="48694"/>
    <cellStyle name="Feeder Field 6 2 9" xfId="20368"/>
    <cellStyle name="Feeder Field 6 2 9 2" xfId="48695"/>
    <cellStyle name="Feeder Field 6 3" xfId="20369"/>
    <cellStyle name="Feeder Field 6 3 10" xfId="20370"/>
    <cellStyle name="Feeder Field 6 3 10 2" xfId="48697"/>
    <cellStyle name="Feeder Field 6 3 11" xfId="20371"/>
    <cellStyle name="Feeder Field 6 3 11 2" xfId="48698"/>
    <cellStyle name="Feeder Field 6 3 12" xfId="20372"/>
    <cellStyle name="Feeder Field 6 3 12 2" xfId="48699"/>
    <cellStyle name="Feeder Field 6 3 13" xfId="20373"/>
    <cellStyle name="Feeder Field 6 3 13 2" xfId="48700"/>
    <cellStyle name="Feeder Field 6 3 14" xfId="20374"/>
    <cellStyle name="Feeder Field 6 3 14 2" xfId="48701"/>
    <cellStyle name="Feeder Field 6 3 15" xfId="48696"/>
    <cellStyle name="Feeder Field 6 3 2" xfId="20375"/>
    <cellStyle name="Feeder Field 6 3 2 10" xfId="20376"/>
    <cellStyle name="Feeder Field 6 3 2 10 2" xfId="48703"/>
    <cellStyle name="Feeder Field 6 3 2 11" xfId="20377"/>
    <cellStyle name="Feeder Field 6 3 2 11 2" xfId="48704"/>
    <cellStyle name="Feeder Field 6 3 2 12" xfId="20378"/>
    <cellStyle name="Feeder Field 6 3 2 12 2" xfId="48705"/>
    <cellStyle name="Feeder Field 6 3 2 13" xfId="48702"/>
    <cellStyle name="Feeder Field 6 3 2 2" xfId="20379"/>
    <cellStyle name="Feeder Field 6 3 2 2 10" xfId="20380"/>
    <cellStyle name="Feeder Field 6 3 2 2 10 2" xfId="48707"/>
    <cellStyle name="Feeder Field 6 3 2 2 11" xfId="20381"/>
    <cellStyle name="Feeder Field 6 3 2 2 11 2" xfId="48708"/>
    <cellStyle name="Feeder Field 6 3 2 2 12" xfId="48706"/>
    <cellStyle name="Feeder Field 6 3 2 2 2" xfId="20382"/>
    <cellStyle name="Feeder Field 6 3 2 2 2 2" xfId="48709"/>
    <cellStyle name="Feeder Field 6 3 2 2 3" xfId="20383"/>
    <cellStyle name="Feeder Field 6 3 2 2 3 2" xfId="48710"/>
    <cellStyle name="Feeder Field 6 3 2 2 4" xfId="20384"/>
    <cellStyle name="Feeder Field 6 3 2 2 4 2" xfId="48711"/>
    <cellStyle name="Feeder Field 6 3 2 2 5" xfId="20385"/>
    <cellStyle name="Feeder Field 6 3 2 2 5 2" xfId="48712"/>
    <cellStyle name="Feeder Field 6 3 2 2 6" xfId="20386"/>
    <cellStyle name="Feeder Field 6 3 2 2 6 2" xfId="48713"/>
    <cellStyle name="Feeder Field 6 3 2 2 7" xfId="20387"/>
    <cellStyle name="Feeder Field 6 3 2 2 7 2" xfId="48714"/>
    <cellStyle name="Feeder Field 6 3 2 2 8" xfId="20388"/>
    <cellStyle name="Feeder Field 6 3 2 2 8 2" xfId="48715"/>
    <cellStyle name="Feeder Field 6 3 2 2 9" xfId="20389"/>
    <cellStyle name="Feeder Field 6 3 2 2 9 2" xfId="48716"/>
    <cellStyle name="Feeder Field 6 3 2 3" xfId="20390"/>
    <cellStyle name="Feeder Field 6 3 2 3 10" xfId="20391"/>
    <cellStyle name="Feeder Field 6 3 2 3 10 2" xfId="48718"/>
    <cellStyle name="Feeder Field 6 3 2 3 11" xfId="20392"/>
    <cellStyle name="Feeder Field 6 3 2 3 11 2" xfId="48719"/>
    <cellStyle name="Feeder Field 6 3 2 3 12" xfId="48717"/>
    <cellStyle name="Feeder Field 6 3 2 3 2" xfId="20393"/>
    <cellStyle name="Feeder Field 6 3 2 3 2 2" xfId="48720"/>
    <cellStyle name="Feeder Field 6 3 2 3 3" xfId="20394"/>
    <cellStyle name="Feeder Field 6 3 2 3 3 2" xfId="48721"/>
    <cellStyle name="Feeder Field 6 3 2 3 4" xfId="20395"/>
    <cellStyle name="Feeder Field 6 3 2 3 4 2" xfId="48722"/>
    <cellStyle name="Feeder Field 6 3 2 3 5" xfId="20396"/>
    <cellStyle name="Feeder Field 6 3 2 3 5 2" xfId="48723"/>
    <cellStyle name="Feeder Field 6 3 2 3 6" xfId="20397"/>
    <cellStyle name="Feeder Field 6 3 2 3 6 2" xfId="48724"/>
    <cellStyle name="Feeder Field 6 3 2 3 7" xfId="20398"/>
    <cellStyle name="Feeder Field 6 3 2 3 7 2" xfId="48725"/>
    <cellStyle name="Feeder Field 6 3 2 3 8" xfId="20399"/>
    <cellStyle name="Feeder Field 6 3 2 3 8 2" xfId="48726"/>
    <cellStyle name="Feeder Field 6 3 2 3 9" xfId="20400"/>
    <cellStyle name="Feeder Field 6 3 2 3 9 2" xfId="48727"/>
    <cellStyle name="Feeder Field 6 3 2 4" xfId="20401"/>
    <cellStyle name="Feeder Field 6 3 2 4 2" xfId="48728"/>
    <cellStyle name="Feeder Field 6 3 2 5" xfId="20402"/>
    <cellStyle name="Feeder Field 6 3 2 5 2" xfId="48729"/>
    <cellStyle name="Feeder Field 6 3 2 6" xfId="20403"/>
    <cellStyle name="Feeder Field 6 3 2 6 2" xfId="48730"/>
    <cellStyle name="Feeder Field 6 3 2 7" xfId="20404"/>
    <cellStyle name="Feeder Field 6 3 2 7 2" xfId="48731"/>
    <cellStyle name="Feeder Field 6 3 2 8" xfId="20405"/>
    <cellStyle name="Feeder Field 6 3 2 8 2" xfId="48732"/>
    <cellStyle name="Feeder Field 6 3 2 9" xfId="20406"/>
    <cellStyle name="Feeder Field 6 3 2 9 2" xfId="48733"/>
    <cellStyle name="Feeder Field 6 3 3" xfId="20407"/>
    <cellStyle name="Feeder Field 6 3 3 10" xfId="20408"/>
    <cellStyle name="Feeder Field 6 3 3 10 2" xfId="48735"/>
    <cellStyle name="Feeder Field 6 3 3 11" xfId="20409"/>
    <cellStyle name="Feeder Field 6 3 3 11 2" xfId="48736"/>
    <cellStyle name="Feeder Field 6 3 3 12" xfId="20410"/>
    <cellStyle name="Feeder Field 6 3 3 12 2" xfId="48737"/>
    <cellStyle name="Feeder Field 6 3 3 13" xfId="48734"/>
    <cellStyle name="Feeder Field 6 3 3 2" xfId="20411"/>
    <cellStyle name="Feeder Field 6 3 3 2 10" xfId="20412"/>
    <cellStyle name="Feeder Field 6 3 3 2 10 2" xfId="48739"/>
    <cellStyle name="Feeder Field 6 3 3 2 11" xfId="20413"/>
    <cellStyle name="Feeder Field 6 3 3 2 11 2" xfId="48740"/>
    <cellStyle name="Feeder Field 6 3 3 2 12" xfId="48738"/>
    <cellStyle name="Feeder Field 6 3 3 2 2" xfId="20414"/>
    <cellStyle name="Feeder Field 6 3 3 2 2 2" xfId="48741"/>
    <cellStyle name="Feeder Field 6 3 3 2 3" xfId="20415"/>
    <cellStyle name="Feeder Field 6 3 3 2 3 2" xfId="48742"/>
    <cellStyle name="Feeder Field 6 3 3 2 4" xfId="20416"/>
    <cellStyle name="Feeder Field 6 3 3 2 4 2" xfId="48743"/>
    <cellStyle name="Feeder Field 6 3 3 2 5" xfId="20417"/>
    <cellStyle name="Feeder Field 6 3 3 2 5 2" xfId="48744"/>
    <cellStyle name="Feeder Field 6 3 3 2 6" xfId="20418"/>
    <cellStyle name="Feeder Field 6 3 3 2 6 2" xfId="48745"/>
    <cellStyle name="Feeder Field 6 3 3 2 7" xfId="20419"/>
    <cellStyle name="Feeder Field 6 3 3 2 7 2" xfId="48746"/>
    <cellStyle name="Feeder Field 6 3 3 2 8" xfId="20420"/>
    <cellStyle name="Feeder Field 6 3 3 2 8 2" xfId="48747"/>
    <cellStyle name="Feeder Field 6 3 3 2 9" xfId="20421"/>
    <cellStyle name="Feeder Field 6 3 3 2 9 2" xfId="48748"/>
    <cellStyle name="Feeder Field 6 3 3 3" xfId="20422"/>
    <cellStyle name="Feeder Field 6 3 3 3 10" xfId="20423"/>
    <cellStyle name="Feeder Field 6 3 3 3 10 2" xfId="48750"/>
    <cellStyle name="Feeder Field 6 3 3 3 11" xfId="20424"/>
    <cellStyle name="Feeder Field 6 3 3 3 11 2" xfId="48751"/>
    <cellStyle name="Feeder Field 6 3 3 3 12" xfId="48749"/>
    <cellStyle name="Feeder Field 6 3 3 3 2" xfId="20425"/>
    <cellStyle name="Feeder Field 6 3 3 3 2 2" xfId="48752"/>
    <cellStyle name="Feeder Field 6 3 3 3 3" xfId="20426"/>
    <cellStyle name="Feeder Field 6 3 3 3 3 2" xfId="48753"/>
    <cellStyle name="Feeder Field 6 3 3 3 4" xfId="20427"/>
    <cellStyle name="Feeder Field 6 3 3 3 4 2" xfId="48754"/>
    <cellStyle name="Feeder Field 6 3 3 3 5" xfId="20428"/>
    <cellStyle name="Feeder Field 6 3 3 3 5 2" xfId="48755"/>
    <cellStyle name="Feeder Field 6 3 3 3 6" xfId="20429"/>
    <cellStyle name="Feeder Field 6 3 3 3 6 2" xfId="48756"/>
    <cellStyle name="Feeder Field 6 3 3 3 7" xfId="20430"/>
    <cellStyle name="Feeder Field 6 3 3 3 7 2" xfId="48757"/>
    <cellStyle name="Feeder Field 6 3 3 3 8" xfId="20431"/>
    <cellStyle name="Feeder Field 6 3 3 3 8 2" xfId="48758"/>
    <cellStyle name="Feeder Field 6 3 3 3 9" xfId="20432"/>
    <cellStyle name="Feeder Field 6 3 3 3 9 2" xfId="48759"/>
    <cellStyle name="Feeder Field 6 3 3 4" xfId="20433"/>
    <cellStyle name="Feeder Field 6 3 3 4 2" xfId="48760"/>
    <cellStyle name="Feeder Field 6 3 3 5" xfId="20434"/>
    <cellStyle name="Feeder Field 6 3 3 5 2" xfId="48761"/>
    <cellStyle name="Feeder Field 6 3 3 6" xfId="20435"/>
    <cellStyle name="Feeder Field 6 3 3 6 2" xfId="48762"/>
    <cellStyle name="Feeder Field 6 3 3 7" xfId="20436"/>
    <cellStyle name="Feeder Field 6 3 3 7 2" xfId="48763"/>
    <cellStyle name="Feeder Field 6 3 3 8" xfId="20437"/>
    <cellStyle name="Feeder Field 6 3 3 8 2" xfId="48764"/>
    <cellStyle name="Feeder Field 6 3 3 9" xfId="20438"/>
    <cellStyle name="Feeder Field 6 3 3 9 2" xfId="48765"/>
    <cellStyle name="Feeder Field 6 3 4" xfId="20439"/>
    <cellStyle name="Feeder Field 6 3 4 10" xfId="20440"/>
    <cellStyle name="Feeder Field 6 3 4 10 2" xfId="48767"/>
    <cellStyle name="Feeder Field 6 3 4 11" xfId="20441"/>
    <cellStyle name="Feeder Field 6 3 4 11 2" xfId="48768"/>
    <cellStyle name="Feeder Field 6 3 4 12" xfId="48766"/>
    <cellStyle name="Feeder Field 6 3 4 2" xfId="20442"/>
    <cellStyle name="Feeder Field 6 3 4 2 2" xfId="48769"/>
    <cellStyle name="Feeder Field 6 3 4 3" xfId="20443"/>
    <cellStyle name="Feeder Field 6 3 4 3 2" xfId="48770"/>
    <cellStyle name="Feeder Field 6 3 4 4" xfId="20444"/>
    <cellStyle name="Feeder Field 6 3 4 4 2" xfId="48771"/>
    <cellStyle name="Feeder Field 6 3 4 5" xfId="20445"/>
    <cellStyle name="Feeder Field 6 3 4 5 2" xfId="48772"/>
    <cellStyle name="Feeder Field 6 3 4 6" xfId="20446"/>
    <cellStyle name="Feeder Field 6 3 4 6 2" xfId="48773"/>
    <cellStyle name="Feeder Field 6 3 4 7" xfId="20447"/>
    <cellStyle name="Feeder Field 6 3 4 7 2" xfId="48774"/>
    <cellStyle name="Feeder Field 6 3 4 8" xfId="20448"/>
    <cellStyle name="Feeder Field 6 3 4 8 2" xfId="48775"/>
    <cellStyle name="Feeder Field 6 3 4 9" xfId="20449"/>
    <cellStyle name="Feeder Field 6 3 4 9 2" xfId="48776"/>
    <cellStyle name="Feeder Field 6 3 5" xfId="20450"/>
    <cellStyle name="Feeder Field 6 3 5 10" xfId="20451"/>
    <cellStyle name="Feeder Field 6 3 5 10 2" xfId="48778"/>
    <cellStyle name="Feeder Field 6 3 5 11" xfId="20452"/>
    <cellStyle name="Feeder Field 6 3 5 11 2" xfId="48779"/>
    <cellStyle name="Feeder Field 6 3 5 12" xfId="48777"/>
    <cellStyle name="Feeder Field 6 3 5 2" xfId="20453"/>
    <cellStyle name="Feeder Field 6 3 5 2 2" xfId="48780"/>
    <cellStyle name="Feeder Field 6 3 5 3" xfId="20454"/>
    <cellStyle name="Feeder Field 6 3 5 3 2" xfId="48781"/>
    <cellStyle name="Feeder Field 6 3 5 4" xfId="20455"/>
    <cellStyle name="Feeder Field 6 3 5 4 2" xfId="48782"/>
    <cellStyle name="Feeder Field 6 3 5 5" xfId="20456"/>
    <cellStyle name="Feeder Field 6 3 5 5 2" xfId="48783"/>
    <cellStyle name="Feeder Field 6 3 5 6" xfId="20457"/>
    <cellStyle name="Feeder Field 6 3 5 6 2" xfId="48784"/>
    <cellStyle name="Feeder Field 6 3 5 7" xfId="20458"/>
    <cellStyle name="Feeder Field 6 3 5 7 2" xfId="48785"/>
    <cellStyle name="Feeder Field 6 3 5 8" xfId="20459"/>
    <cellStyle name="Feeder Field 6 3 5 8 2" xfId="48786"/>
    <cellStyle name="Feeder Field 6 3 5 9" xfId="20460"/>
    <cellStyle name="Feeder Field 6 3 5 9 2" xfId="48787"/>
    <cellStyle name="Feeder Field 6 3 6" xfId="20461"/>
    <cellStyle name="Feeder Field 6 3 6 2" xfId="48788"/>
    <cellStyle name="Feeder Field 6 3 7" xfId="20462"/>
    <cellStyle name="Feeder Field 6 3 7 2" xfId="48789"/>
    <cellStyle name="Feeder Field 6 3 8" xfId="20463"/>
    <cellStyle name="Feeder Field 6 3 8 2" xfId="48790"/>
    <cellStyle name="Feeder Field 6 3 9" xfId="20464"/>
    <cellStyle name="Feeder Field 6 3 9 2" xfId="48791"/>
    <cellStyle name="Feeder Field 6 4" xfId="20465"/>
    <cellStyle name="Feeder Field 6 4 10" xfId="20466"/>
    <cellStyle name="Feeder Field 6 4 10 2" xfId="48793"/>
    <cellStyle name="Feeder Field 6 4 11" xfId="20467"/>
    <cellStyle name="Feeder Field 6 4 11 2" xfId="48794"/>
    <cellStyle name="Feeder Field 6 4 12" xfId="20468"/>
    <cellStyle name="Feeder Field 6 4 12 2" xfId="48795"/>
    <cellStyle name="Feeder Field 6 4 13" xfId="20469"/>
    <cellStyle name="Feeder Field 6 4 13 2" xfId="48796"/>
    <cellStyle name="Feeder Field 6 4 14" xfId="20470"/>
    <cellStyle name="Feeder Field 6 4 14 2" xfId="48797"/>
    <cellStyle name="Feeder Field 6 4 15" xfId="48792"/>
    <cellStyle name="Feeder Field 6 4 2" xfId="20471"/>
    <cellStyle name="Feeder Field 6 4 2 10" xfId="20472"/>
    <cellStyle name="Feeder Field 6 4 2 10 2" xfId="48799"/>
    <cellStyle name="Feeder Field 6 4 2 11" xfId="20473"/>
    <cellStyle name="Feeder Field 6 4 2 11 2" xfId="48800"/>
    <cellStyle name="Feeder Field 6 4 2 12" xfId="20474"/>
    <cellStyle name="Feeder Field 6 4 2 12 2" xfId="48801"/>
    <cellStyle name="Feeder Field 6 4 2 13" xfId="48798"/>
    <cellStyle name="Feeder Field 6 4 2 2" xfId="20475"/>
    <cellStyle name="Feeder Field 6 4 2 2 10" xfId="20476"/>
    <cellStyle name="Feeder Field 6 4 2 2 10 2" xfId="48803"/>
    <cellStyle name="Feeder Field 6 4 2 2 11" xfId="20477"/>
    <cellStyle name="Feeder Field 6 4 2 2 11 2" xfId="48804"/>
    <cellStyle name="Feeder Field 6 4 2 2 12" xfId="48802"/>
    <cellStyle name="Feeder Field 6 4 2 2 2" xfId="20478"/>
    <cellStyle name="Feeder Field 6 4 2 2 2 2" xfId="48805"/>
    <cellStyle name="Feeder Field 6 4 2 2 3" xfId="20479"/>
    <cellStyle name="Feeder Field 6 4 2 2 3 2" xfId="48806"/>
    <cellStyle name="Feeder Field 6 4 2 2 4" xfId="20480"/>
    <cellStyle name="Feeder Field 6 4 2 2 4 2" xfId="48807"/>
    <cellStyle name="Feeder Field 6 4 2 2 5" xfId="20481"/>
    <cellStyle name="Feeder Field 6 4 2 2 5 2" xfId="48808"/>
    <cellStyle name="Feeder Field 6 4 2 2 6" xfId="20482"/>
    <cellStyle name="Feeder Field 6 4 2 2 6 2" xfId="48809"/>
    <cellStyle name="Feeder Field 6 4 2 2 7" xfId="20483"/>
    <cellStyle name="Feeder Field 6 4 2 2 7 2" xfId="48810"/>
    <cellStyle name="Feeder Field 6 4 2 2 8" xfId="20484"/>
    <cellStyle name="Feeder Field 6 4 2 2 8 2" xfId="48811"/>
    <cellStyle name="Feeder Field 6 4 2 2 9" xfId="20485"/>
    <cellStyle name="Feeder Field 6 4 2 2 9 2" xfId="48812"/>
    <cellStyle name="Feeder Field 6 4 2 3" xfId="20486"/>
    <cellStyle name="Feeder Field 6 4 2 3 10" xfId="20487"/>
    <cellStyle name="Feeder Field 6 4 2 3 10 2" xfId="48814"/>
    <cellStyle name="Feeder Field 6 4 2 3 11" xfId="20488"/>
    <cellStyle name="Feeder Field 6 4 2 3 11 2" xfId="48815"/>
    <cellStyle name="Feeder Field 6 4 2 3 12" xfId="48813"/>
    <cellStyle name="Feeder Field 6 4 2 3 2" xfId="20489"/>
    <cellStyle name="Feeder Field 6 4 2 3 2 2" xfId="48816"/>
    <cellStyle name="Feeder Field 6 4 2 3 3" xfId="20490"/>
    <cellStyle name="Feeder Field 6 4 2 3 3 2" xfId="48817"/>
    <cellStyle name="Feeder Field 6 4 2 3 4" xfId="20491"/>
    <cellStyle name="Feeder Field 6 4 2 3 4 2" xfId="48818"/>
    <cellStyle name="Feeder Field 6 4 2 3 5" xfId="20492"/>
    <cellStyle name="Feeder Field 6 4 2 3 5 2" xfId="48819"/>
    <cellStyle name="Feeder Field 6 4 2 3 6" xfId="20493"/>
    <cellStyle name="Feeder Field 6 4 2 3 6 2" xfId="48820"/>
    <cellStyle name="Feeder Field 6 4 2 3 7" xfId="20494"/>
    <cellStyle name="Feeder Field 6 4 2 3 7 2" xfId="48821"/>
    <cellStyle name="Feeder Field 6 4 2 3 8" xfId="20495"/>
    <cellStyle name="Feeder Field 6 4 2 3 8 2" xfId="48822"/>
    <cellStyle name="Feeder Field 6 4 2 3 9" xfId="20496"/>
    <cellStyle name="Feeder Field 6 4 2 3 9 2" xfId="48823"/>
    <cellStyle name="Feeder Field 6 4 2 4" xfId="20497"/>
    <cellStyle name="Feeder Field 6 4 2 4 2" xfId="48824"/>
    <cellStyle name="Feeder Field 6 4 2 5" xfId="20498"/>
    <cellStyle name="Feeder Field 6 4 2 5 2" xfId="48825"/>
    <cellStyle name="Feeder Field 6 4 2 6" xfId="20499"/>
    <cellStyle name="Feeder Field 6 4 2 6 2" xfId="48826"/>
    <cellStyle name="Feeder Field 6 4 2 7" xfId="20500"/>
    <cellStyle name="Feeder Field 6 4 2 7 2" xfId="48827"/>
    <cellStyle name="Feeder Field 6 4 2 8" xfId="20501"/>
    <cellStyle name="Feeder Field 6 4 2 8 2" xfId="48828"/>
    <cellStyle name="Feeder Field 6 4 2 9" xfId="20502"/>
    <cellStyle name="Feeder Field 6 4 2 9 2" xfId="48829"/>
    <cellStyle name="Feeder Field 6 4 3" xfId="20503"/>
    <cellStyle name="Feeder Field 6 4 3 10" xfId="20504"/>
    <cellStyle name="Feeder Field 6 4 3 10 2" xfId="48831"/>
    <cellStyle name="Feeder Field 6 4 3 11" xfId="20505"/>
    <cellStyle name="Feeder Field 6 4 3 11 2" xfId="48832"/>
    <cellStyle name="Feeder Field 6 4 3 12" xfId="20506"/>
    <cellStyle name="Feeder Field 6 4 3 12 2" xfId="48833"/>
    <cellStyle name="Feeder Field 6 4 3 13" xfId="48830"/>
    <cellStyle name="Feeder Field 6 4 3 2" xfId="20507"/>
    <cellStyle name="Feeder Field 6 4 3 2 10" xfId="20508"/>
    <cellStyle name="Feeder Field 6 4 3 2 10 2" xfId="48835"/>
    <cellStyle name="Feeder Field 6 4 3 2 11" xfId="20509"/>
    <cellStyle name="Feeder Field 6 4 3 2 11 2" xfId="48836"/>
    <cellStyle name="Feeder Field 6 4 3 2 12" xfId="48834"/>
    <cellStyle name="Feeder Field 6 4 3 2 2" xfId="20510"/>
    <cellStyle name="Feeder Field 6 4 3 2 2 2" xfId="48837"/>
    <cellStyle name="Feeder Field 6 4 3 2 3" xfId="20511"/>
    <cellStyle name="Feeder Field 6 4 3 2 3 2" xfId="48838"/>
    <cellStyle name="Feeder Field 6 4 3 2 4" xfId="20512"/>
    <cellStyle name="Feeder Field 6 4 3 2 4 2" xfId="48839"/>
    <cellStyle name="Feeder Field 6 4 3 2 5" xfId="20513"/>
    <cellStyle name="Feeder Field 6 4 3 2 5 2" xfId="48840"/>
    <cellStyle name="Feeder Field 6 4 3 2 6" xfId="20514"/>
    <cellStyle name="Feeder Field 6 4 3 2 6 2" xfId="48841"/>
    <cellStyle name="Feeder Field 6 4 3 2 7" xfId="20515"/>
    <cellStyle name="Feeder Field 6 4 3 2 7 2" xfId="48842"/>
    <cellStyle name="Feeder Field 6 4 3 2 8" xfId="20516"/>
    <cellStyle name="Feeder Field 6 4 3 2 8 2" xfId="48843"/>
    <cellStyle name="Feeder Field 6 4 3 2 9" xfId="20517"/>
    <cellStyle name="Feeder Field 6 4 3 2 9 2" xfId="48844"/>
    <cellStyle name="Feeder Field 6 4 3 3" xfId="20518"/>
    <cellStyle name="Feeder Field 6 4 3 3 10" xfId="20519"/>
    <cellStyle name="Feeder Field 6 4 3 3 10 2" xfId="48846"/>
    <cellStyle name="Feeder Field 6 4 3 3 11" xfId="20520"/>
    <cellStyle name="Feeder Field 6 4 3 3 11 2" xfId="48847"/>
    <cellStyle name="Feeder Field 6 4 3 3 12" xfId="48845"/>
    <cellStyle name="Feeder Field 6 4 3 3 2" xfId="20521"/>
    <cellStyle name="Feeder Field 6 4 3 3 2 2" xfId="48848"/>
    <cellStyle name="Feeder Field 6 4 3 3 3" xfId="20522"/>
    <cellStyle name="Feeder Field 6 4 3 3 3 2" xfId="48849"/>
    <cellStyle name="Feeder Field 6 4 3 3 4" xfId="20523"/>
    <cellStyle name="Feeder Field 6 4 3 3 4 2" xfId="48850"/>
    <cellStyle name="Feeder Field 6 4 3 3 5" xfId="20524"/>
    <cellStyle name="Feeder Field 6 4 3 3 5 2" xfId="48851"/>
    <cellStyle name="Feeder Field 6 4 3 3 6" xfId="20525"/>
    <cellStyle name="Feeder Field 6 4 3 3 6 2" xfId="48852"/>
    <cellStyle name="Feeder Field 6 4 3 3 7" xfId="20526"/>
    <cellStyle name="Feeder Field 6 4 3 3 7 2" xfId="48853"/>
    <cellStyle name="Feeder Field 6 4 3 3 8" xfId="20527"/>
    <cellStyle name="Feeder Field 6 4 3 3 8 2" xfId="48854"/>
    <cellStyle name="Feeder Field 6 4 3 3 9" xfId="20528"/>
    <cellStyle name="Feeder Field 6 4 3 3 9 2" xfId="48855"/>
    <cellStyle name="Feeder Field 6 4 3 4" xfId="20529"/>
    <cellStyle name="Feeder Field 6 4 3 4 2" xfId="48856"/>
    <cellStyle name="Feeder Field 6 4 3 5" xfId="20530"/>
    <cellStyle name="Feeder Field 6 4 3 5 2" xfId="48857"/>
    <cellStyle name="Feeder Field 6 4 3 6" xfId="20531"/>
    <cellStyle name="Feeder Field 6 4 3 6 2" xfId="48858"/>
    <cellStyle name="Feeder Field 6 4 3 7" xfId="20532"/>
    <cellStyle name="Feeder Field 6 4 3 7 2" xfId="48859"/>
    <cellStyle name="Feeder Field 6 4 3 8" xfId="20533"/>
    <cellStyle name="Feeder Field 6 4 3 8 2" xfId="48860"/>
    <cellStyle name="Feeder Field 6 4 3 9" xfId="20534"/>
    <cellStyle name="Feeder Field 6 4 3 9 2" xfId="48861"/>
    <cellStyle name="Feeder Field 6 4 4" xfId="20535"/>
    <cellStyle name="Feeder Field 6 4 4 10" xfId="20536"/>
    <cellStyle name="Feeder Field 6 4 4 10 2" xfId="48863"/>
    <cellStyle name="Feeder Field 6 4 4 11" xfId="20537"/>
    <cellStyle name="Feeder Field 6 4 4 11 2" xfId="48864"/>
    <cellStyle name="Feeder Field 6 4 4 12" xfId="48862"/>
    <cellStyle name="Feeder Field 6 4 4 2" xfId="20538"/>
    <cellStyle name="Feeder Field 6 4 4 2 2" xfId="48865"/>
    <cellStyle name="Feeder Field 6 4 4 3" xfId="20539"/>
    <cellStyle name="Feeder Field 6 4 4 3 2" xfId="48866"/>
    <cellStyle name="Feeder Field 6 4 4 4" xfId="20540"/>
    <cellStyle name="Feeder Field 6 4 4 4 2" xfId="48867"/>
    <cellStyle name="Feeder Field 6 4 4 5" xfId="20541"/>
    <cellStyle name="Feeder Field 6 4 4 5 2" xfId="48868"/>
    <cellStyle name="Feeder Field 6 4 4 6" xfId="20542"/>
    <cellStyle name="Feeder Field 6 4 4 6 2" xfId="48869"/>
    <cellStyle name="Feeder Field 6 4 4 7" xfId="20543"/>
    <cellStyle name="Feeder Field 6 4 4 7 2" xfId="48870"/>
    <cellStyle name="Feeder Field 6 4 4 8" xfId="20544"/>
    <cellStyle name="Feeder Field 6 4 4 8 2" xfId="48871"/>
    <cellStyle name="Feeder Field 6 4 4 9" xfId="20545"/>
    <cellStyle name="Feeder Field 6 4 4 9 2" xfId="48872"/>
    <cellStyle name="Feeder Field 6 4 5" xfId="20546"/>
    <cellStyle name="Feeder Field 6 4 5 10" xfId="20547"/>
    <cellStyle name="Feeder Field 6 4 5 10 2" xfId="48874"/>
    <cellStyle name="Feeder Field 6 4 5 11" xfId="20548"/>
    <cellStyle name="Feeder Field 6 4 5 11 2" xfId="48875"/>
    <cellStyle name="Feeder Field 6 4 5 12" xfId="48873"/>
    <cellStyle name="Feeder Field 6 4 5 2" xfId="20549"/>
    <cellStyle name="Feeder Field 6 4 5 2 2" xfId="48876"/>
    <cellStyle name="Feeder Field 6 4 5 3" xfId="20550"/>
    <cellStyle name="Feeder Field 6 4 5 3 2" xfId="48877"/>
    <cellStyle name="Feeder Field 6 4 5 4" xfId="20551"/>
    <cellStyle name="Feeder Field 6 4 5 4 2" xfId="48878"/>
    <cellStyle name="Feeder Field 6 4 5 5" xfId="20552"/>
    <cellStyle name="Feeder Field 6 4 5 5 2" xfId="48879"/>
    <cellStyle name="Feeder Field 6 4 5 6" xfId="20553"/>
    <cellStyle name="Feeder Field 6 4 5 6 2" xfId="48880"/>
    <cellStyle name="Feeder Field 6 4 5 7" xfId="20554"/>
    <cellStyle name="Feeder Field 6 4 5 7 2" xfId="48881"/>
    <cellStyle name="Feeder Field 6 4 5 8" xfId="20555"/>
    <cellStyle name="Feeder Field 6 4 5 8 2" xfId="48882"/>
    <cellStyle name="Feeder Field 6 4 5 9" xfId="20556"/>
    <cellStyle name="Feeder Field 6 4 5 9 2" xfId="48883"/>
    <cellStyle name="Feeder Field 6 4 6" xfId="20557"/>
    <cellStyle name="Feeder Field 6 4 6 2" xfId="48884"/>
    <cellStyle name="Feeder Field 6 4 7" xfId="20558"/>
    <cellStyle name="Feeder Field 6 4 7 2" xfId="48885"/>
    <cellStyle name="Feeder Field 6 4 8" xfId="20559"/>
    <cellStyle name="Feeder Field 6 4 8 2" xfId="48886"/>
    <cellStyle name="Feeder Field 6 4 9" xfId="20560"/>
    <cellStyle name="Feeder Field 6 4 9 2" xfId="48887"/>
    <cellStyle name="Feeder Field 6 5" xfId="20561"/>
    <cellStyle name="Feeder Field 6 5 10" xfId="20562"/>
    <cellStyle name="Feeder Field 6 5 10 2" xfId="48889"/>
    <cellStyle name="Feeder Field 6 5 11" xfId="20563"/>
    <cellStyle name="Feeder Field 6 5 11 2" xfId="48890"/>
    <cellStyle name="Feeder Field 6 5 12" xfId="20564"/>
    <cellStyle name="Feeder Field 6 5 12 2" xfId="48891"/>
    <cellStyle name="Feeder Field 6 5 13" xfId="20565"/>
    <cellStyle name="Feeder Field 6 5 13 2" xfId="48892"/>
    <cellStyle name="Feeder Field 6 5 14" xfId="20566"/>
    <cellStyle name="Feeder Field 6 5 14 2" xfId="48893"/>
    <cellStyle name="Feeder Field 6 5 15" xfId="48888"/>
    <cellStyle name="Feeder Field 6 5 2" xfId="20567"/>
    <cellStyle name="Feeder Field 6 5 2 10" xfId="20568"/>
    <cellStyle name="Feeder Field 6 5 2 10 2" xfId="48895"/>
    <cellStyle name="Feeder Field 6 5 2 11" xfId="20569"/>
    <cellStyle name="Feeder Field 6 5 2 11 2" xfId="48896"/>
    <cellStyle name="Feeder Field 6 5 2 12" xfId="20570"/>
    <cellStyle name="Feeder Field 6 5 2 12 2" xfId="48897"/>
    <cellStyle name="Feeder Field 6 5 2 13" xfId="48894"/>
    <cellStyle name="Feeder Field 6 5 2 2" xfId="20571"/>
    <cellStyle name="Feeder Field 6 5 2 2 10" xfId="20572"/>
    <cellStyle name="Feeder Field 6 5 2 2 10 2" xfId="48899"/>
    <cellStyle name="Feeder Field 6 5 2 2 11" xfId="20573"/>
    <cellStyle name="Feeder Field 6 5 2 2 11 2" xfId="48900"/>
    <cellStyle name="Feeder Field 6 5 2 2 12" xfId="48898"/>
    <cellStyle name="Feeder Field 6 5 2 2 2" xfId="20574"/>
    <cellStyle name="Feeder Field 6 5 2 2 2 2" xfId="48901"/>
    <cellStyle name="Feeder Field 6 5 2 2 3" xfId="20575"/>
    <cellStyle name="Feeder Field 6 5 2 2 3 2" xfId="48902"/>
    <cellStyle name="Feeder Field 6 5 2 2 4" xfId="20576"/>
    <cellStyle name="Feeder Field 6 5 2 2 4 2" xfId="48903"/>
    <cellStyle name="Feeder Field 6 5 2 2 5" xfId="20577"/>
    <cellStyle name="Feeder Field 6 5 2 2 5 2" xfId="48904"/>
    <cellStyle name="Feeder Field 6 5 2 2 6" xfId="20578"/>
    <cellStyle name="Feeder Field 6 5 2 2 6 2" xfId="48905"/>
    <cellStyle name="Feeder Field 6 5 2 2 7" xfId="20579"/>
    <cellStyle name="Feeder Field 6 5 2 2 7 2" xfId="48906"/>
    <cellStyle name="Feeder Field 6 5 2 2 8" xfId="20580"/>
    <cellStyle name="Feeder Field 6 5 2 2 8 2" xfId="48907"/>
    <cellStyle name="Feeder Field 6 5 2 2 9" xfId="20581"/>
    <cellStyle name="Feeder Field 6 5 2 2 9 2" xfId="48908"/>
    <cellStyle name="Feeder Field 6 5 2 3" xfId="20582"/>
    <cellStyle name="Feeder Field 6 5 2 3 10" xfId="20583"/>
    <cellStyle name="Feeder Field 6 5 2 3 10 2" xfId="48910"/>
    <cellStyle name="Feeder Field 6 5 2 3 11" xfId="20584"/>
    <cellStyle name="Feeder Field 6 5 2 3 11 2" xfId="48911"/>
    <cellStyle name="Feeder Field 6 5 2 3 12" xfId="48909"/>
    <cellStyle name="Feeder Field 6 5 2 3 2" xfId="20585"/>
    <cellStyle name="Feeder Field 6 5 2 3 2 2" xfId="48912"/>
    <cellStyle name="Feeder Field 6 5 2 3 3" xfId="20586"/>
    <cellStyle name="Feeder Field 6 5 2 3 3 2" xfId="48913"/>
    <cellStyle name="Feeder Field 6 5 2 3 4" xfId="20587"/>
    <cellStyle name="Feeder Field 6 5 2 3 4 2" xfId="48914"/>
    <cellStyle name="Feeder Field 6 5 2 3 5" xfId="20588"/>
    <cellStyle name="Feeder Field 6 5 2 3 5 2" xfId="48915"/>
    <cellStyle name="Feeder Field 6 5 2 3 6" xfId="20589"/>
    <cellStyle name="Feeder Field 6 5 2 3 6 2" xfId="48916"/>
    <cellStyle name="Feeder Field 6 5 2 3 7" xfId="20590"/>
    <cellStyle name="Feeder Field 6 5 2 3 7 2" xfId="48917"/>
    <cellStyle name="Feeder Field 6 5 2 3 8" xfId="20591"/>
    <cellStyle name="Feeder Field 6 5 2 3 8 2" xfId="48918"/>
    <cellStyle name="Feeder Field 6 5 2 3 9" xfId="20592"/>
    <cellStyle name="Feeder Field 6 5 2 3 9 2" xfId="48919"/>
    <cellStyle name="Feeder Field 6 5 2 4" xfId="20593"/>
    <cellStyle name="Feeder Field 6 5 2 4 2" xfId="48920"/>
    <cellStyle name="Feeder Field 6 5 2 5" xfId="20594"/>
    <cellStyle name="Feeder Field 6 5 2 5 2" xfId="48921"/>
    <cellStyle name="Feeder Field 6 5 2 6" xfId="20595"/>
    <cellStyle name="Feeder Field 6 5 2 6 2" xfId="48922"/>
    <cellStyle name="Feeder Field 6 5 2 7" xfId="20596"/>
    <cellStyle name="Feeder Field 6 5 2 7 2" xfId="48923"/>
    <cellStyle name="Feeder Field 6 5 2 8" xfId="20597"/>
    <cellStyle name="Feeder Field 6 5 2 8 2" xfId="48924"/>
    <cellStyle name="Feeder Field 6 5 2 9" xfId="20598"/>
    <cellStyle name="Feeder Field 6 5 2 9 2" xfId="48925"/>
    <cellStyle name="Feeder Field 6 5 3" xfId="20599"/>
    <cellStyle name="Feeder Field 6 5 3 10" xfId="20600"/>
    <cellStyle name="Feeder Field 6 5 3 10 2" xfId="48927"/>
    <cellStyle name="Feeder Field 6 5 3 11" xfId="20601"/>
    <cellStyle name="Feeder Field 6 5 3 11 2" xfId="48928"/>
    <cellStyle name="Feeder Field 6 5 3 12" xfId="20602"/>
    <cellStyle name="Feeder Field 6 5 3 12 2" xfId="48929"/>
    <cellStyle name="Feeder Field 6 5 3 13" xfId="48926"/>
    <cellStyle name="Feeder Field 6 5 3 2" xfId="20603"/>
    <cellStyle name="Feeder Field 6 5 3 2 10" xfId="20604"/>
    <cellStyle name="Feeder Field 6 5 3 2 10 2" xfId="48931"/>
    <cellStyle name="Feeder Field 6 5 3 2 11" xfId="20605"/>
    <cellStyle name="Feeder Field 6 5 3 2 11 2" xfId="48932"/>
    <cellStyle name="Feeder Field 6 5 3 2 12" xfId="48930"/>
    <cellStyle name="Feeder Field 6 5 3 2 2" xfId="20606"/>
    <cellStyle name="Feeder Field 6 5 3 2 2 2" xfId="48933"/>
    <cellStyle name="Feeder Field 6 5 3 2 3" xfId="20607"/>
    <cellStyle name="Feeder Field 6 5 3 2 3 2" xfId="48934"/>
    <cellStyle name="Feeder Field 6 5 3 2 4" xfId="20608"/>
    <cellStyle name="Feeder Field 6 5 3 2 4 2" xfId="48935"/>
    <cellStyle name="Feeder Field 6 5 3 2 5" xfId="20609"/>
    <cellStyle name="Feeder Field 6 5 3 2 5 2" xfId="48936"/>
    <cellStyle name="Feeder Field 6 5 3 2 6" xfId="20610"/>
    <cellStyle name="Feeder Field 6 5 3 2 6 2" xfId="48937"/>
    <cellStyle name="Feeder Field 6 5 3 2 7" xfId="20611"/>
    <cellStyle name="Feeder Field 6 5 3 2 7 2" xfId="48938"/>
    <cellStyle name="Feeder Field 6 5 3 2 8" xfId="20612"/>
    <cellStyle name="Feeder Field 6 5 3 2 8 2" xfId="48939"/>
    <cellStyle name="Feeder Field 6 5 3 2 9" xfId="20613"/>
    <cellStyle name="Feeder Field 6 5 3 2 9 2" xfId="48940"/>
    <cellStyle name="Feeder Field 6 5 3 3" xfId="20614"/>
    <cellStyle name="Feeder Field 6 5 3 3 10" xfId="20615"/>
    <cellStyle name="Feeder Field 6 5 3 3 10 2" xfId="48942"/>
    <cellStyle name="Feeder Field 6 5 3 3 11" xfId="20616"/>
    <cellStyle name="Feeder Field 6 5 3 3 11 2" xfId="48943"/>
    <cellStyle name="Feeder Field 6 5 3 3 12" xfId="48941"/>
    <cellStyle name="Feeder Field 6 5 3 3 2" xfId="20617"/>
    <cellStyle name="Feeder Field 6 5 3 3 2 2" xfId="48944"/>
    <cellStyle name="Feeder Field 6 5 3 3 3" xfId="20618"/>
    <cellStyle name="Feeder Field 6 5 3 3 3 2" xfId="48945"/>
    <cellStyle name="Feeder Field 6 5 3 3 4" xfId="20619"/>
    <cellStyle name="Feeder Field 6 5 3 3 4 2" xfId="48946"/>
    <cellStyle name="Feeder Field 6 5 3 3 5" xfId="20620"/>
    <cellStyle name="Feeder Field 6 5 3 3 5 2" xfId="48947"/>
    <cellStyle name="Feeder Field 6 5 3 3 6" xfId="20621"/>
    <cellStyle name="Feeder Field 6 5 3 3 6 2" xfId="48948"/>
    <cellStyle name="Feeder Field 6 5 3 3 7" xfId="20622"/>
    <cellStyle name="Feeder Field 6 5 3 3 7 2" xfId="48949"/>
    <cellStyle name="Feeder Field 6 5 3 3 8" xfId="20623"/>
    <cellStyle name="Feeder Field 6 5 3 3 8 2" xfId="48950"/>
    <cellStyle name="Feeder Field 6 5 3 3 9" xfId="20624"/>
    <cellStyle name="Feeder Field 6 5 3 3 9 2" xfId="48951"/>
    <cellStyle name="Feeder Field 6 5 3 4" xfId="20625"/>
    <cellStyle name="Feeder Field 6 5 3 4 2" xfId="48952"/>
    <cellStyle name="Feeder Field 6 5 3 5" xfId="20626"/>
    <cellStyle name="Feeder Field 6 5 3 5 2" xfId="48953"/>
    <cellStyle name="Feeder Field 6 5 3 6" xfId="20627"/>
    <cellStyle name="Feeder Field 6 5 3 6 2" xfId="48954"/>
    <cellStyle name="Feeder Field 6 5 3 7" xfId="20628"/>
    <cellStyle name="Feeder Field 6 5 3 7 2" xfId="48955"/>
    <cellStyle name="Feeder Field 6 5 3 8" xfId="20629"/>
    <cellStyle name="Feeder Field 6 5 3 8 2" xfId="48956"/>
    <cellStyle name="Feeder Field 6 5 3 9" xfId="20630"/>
    <cellStyle name="Feeder Field 6 5 3 9 2" xfId="48957"/>
    <cellStyle name="Feeder Field 6 5 4" xfId="20631"/>
    <cellStyle name="Feeder Field 6 5 4 10" xfId="20632"/>
    <cellStyle name="Feeder Field 6 5 4 10 2" xfId="48959"/>
    <cellStyle name="Feeder Field 6 5 4 11" xfId="20633"/>
    <cellStyle name="Feeder Field 6 5 4 11 2" xfId="48960"/>
    <cellStyle name="Feeder Field 6 5 4 12" xfId="48958"/>
    <cellStyle name="Feeder Field 6 5 4 2" xfId="20634"/>
    <cellStyle name="Feeder Field 6 5 4 2 2" xfId="48961"/>
    <cellStyle name="Feeder Field 6 5 4 3" xfId="20635"/>
    <cellStyle name="Feeder Field 6 5 4 3 2" xfId="48962"/>
    <cellStyle name="Feeder Field 6 5 4 4" xfId="20636"/>
    <cellStyle name="Feeder Field 6 5 4 4 2" xfId="48963"/>
    <cellStyle name="Feeder Field 6 5 4 5" xfId="20637"/>
    <cellStyle name="Feeder Field 6 5 4 5 2" xfId="48964"/>
    <cellStyle name="Feeder Field 6 5 4 6" xfId="20638"/>
    <cellStyle name="Feeder Field 6 5 4 6 2" xfId="48965"/>
    <cellStyle name="Feeder Field 6 5 4 7" xfId="20639"/>
    <cellStyle name="Feeder Field 6 5 4 7 2" xfId="48966"/>
    <cellStyle name="Feeder Field 6 5 4 8" xfId="20640"/>
    <cellStyle name="Feeder Field 6 5 4 8 2" xfId="48967"/>
    <cellStyle name="Feeder Field 6 5 4 9" xfId="20641"/>
    <cellStyle name="Feeder Field 6 5 4 9 2" xfId="48968"/>
    <cellStyle name="Feeder Field 6 5 5" xfId="20642"/>
    <cellStyle name="Feeder Field 6 5 5 10" xfId="20643"/>
    <cellStyle name="Feeder Field 6 5 5 10 2" xfId="48970"/>
    <cellStyle name="Feeder Field 6 5 5 11" xfId="20644"/>
    <cellStyle name="Feeder Field 6 5 5 11 2" xfId="48971"/>
    <cellStyle name="Feeder Field 6 5 5 12" xfId="48969"/>
    <cellStyle name="Feeder Field 6 5 5 2" xfId="20645"/>
    <cellStyle name="Feeder Field 6 5 5 2 2" xfId="48972"/>
    <cellStyle name="Feeder Field 6 5 5 3" xfId="20646"/>
    <cellStyle name="Feeder Field 6 5 5 3 2" xfId="48973"/>
    <cellStyle name="Feeder Field 6 5 5 4" xfId="20647"/>
    <cellStyle name="Feeder Field 6 5 5 4 2" xfId="48974"/>
    <cellStyle name="Feeder Field 6 5 5 5" xfId="20648"/>
    <cellStyle name="Feeder Field 6 5 5 5 2" xfId="48975"/>
    <cellStyle name="Feeder Field 6 5 5 6" xfId="20649"/>
    <cellStyle name="Feeder Field 6 5 5 6 2" xfId="48976"/>
    <cellStyle name="Feeder Field 6 5 5 7" xfId="20650"/>
    <cellStyle name="Feeder Field 6 5 5 7 2" xfId="48977"/>
    <cellStyle name="Feeder Field 6 5 5 8" xfId="20651"/>
    <cellStyle name="Feeder Field 6 5 5 8 2" xfId="48978"/>
    <cellStyle name="Feeder Field 6 5 5 9" xfId="20652"/>
    <cellStyle name="Feeder Field 6 5 5 9 2" xfId="48979"/>
    <cellStyle name="Feeder Field 6 5 6" xfId="20653"/>
    <cellStyle name="Feeder Field 6 5 6 2" xfId="48980"/>
    <cellStyle name="Feeder Field 6 5 7" xfId="20654"/>
    <cellStyle name="Feeder Field 6 5 7 2" xfId="48981"/>
    <cellStyle name="Feeder Field 6 5 8" xfId="20655"/>
    <cellStyle name="Feeder Field 6 5 8 2" xfId="48982"/>
    <cellStyle name="Feeder Field 6 5 9" xfId="20656"/>
    <cellStyle name="Feeder Field 6 5 9 2" xfId="48983"/>
    <cellStyle name="Feeder Field 6 6" xfId="20657"/>
    <cellStyle name="Feeder Field 6 6 10" xfId="20658"/>
    <cellStyle name="Feeder Field 6 6 10 2" xfId="48985"/>
    <cellStyle name="Feeder Field 6 6 11" xfId="20659"/>
    <cellStyle name="Feeder Field 6 6 11 2" xfId="48986"/>
    <cellStyle name="Feeder Field 6 6 12" xfId="20660"/>
    <cellStyle name="Feeder Field 6 6 12 2" xfId="48987"/>
    <cellStyle name="Feeder Field 6 6 13" xfId="48984"/>
    <cellStyle name="Feeder Field 6 6 2" xfId="20661"/>
    <cellStyle name="Feeder Field 6 6 2 10" xfId="20662"/>
    <cellStyle name="Feeder Field 6 6 2 10 2" xfId="48989"/>
    <cellStyle name="Feeder Field 6 6 2 11" xfId="20663"/>
    <cellStyle name="Feeder Field 6 6 2 11 2" xfId="48990"/>
    <cellStyle name="Feeder Field 6 6 2 12" xfId="48988"/>
    <cellStyle name="Feeder Field 6 6 2 2" xfId="20664"/>
    <cellStyle name="Feeder Field 6 6 2 2 2" xfId="48991"/>
    <cellStyle name="Feeder Field 6 6 2 3" xfId="20665"/>
    <cellStyle name="Feeder Field 6 6 2 3 2" xfId="48992"/>
    <cellStyle name="Feeder Field 6 6 2 4" xfId="20666"/>
    <cellStyle name="Feeder Field 6 6 2 4 2" xfId="48993"/>
    <cellStyle name="Feeder Field 6 6 2 5" xfId="20667"/>
    <cellStyle name="Feeder Field 6 6 2 5 2" xfId="48994"/>
    <cellStyle name="Feeder Field 6 6 2 6" xfId="20668"/>
    <cellStyle name="Feeder Field 6 6 2 6 2" xfId="48995"/>
    <cellStyle name="Feeder Field 6 6 2 7" xfId="20669"/>
    <cellStyle name="Feeder Field 6 6 2 7 2" xfId="48996"/>
    <cellStyle name="Feeder Field 6 6 2 8" xfId="20670"/>
    <cellStyle name="Feeder Field 6 6 2 8 2" xfId="48997"/>
    <cellStyle name="Feeder Field 6 6 2 9" xfId="20671"/>
    <cellStyle name="Feeder Field 6 6 2 9 2" xfId="48998"/>
    <cellStyle name="Feeder Field 6 6 3" xfId="20672"/>
    <cellStyle name="Feeder Field 6 6 3 10" xfId="20673"/>
    <cellStyle name="Feeder Field 6 6 3 10 2" xfId="49000"/>
    <cellStyle name="Feeder Field 6 6 3 11" xfId="20674"/>
    <cellStyle name="Feeder Field 6 6 3 11 2" xfId="49001"/>
    <cellStyle name="Feeder Field 6 6 3 12" xfId="48999"/>
    <cellStyle name="Feeder Field 6 6 3 2" xfId="20675"/>
    <cellStyle name="Feeder Field 6 6 3 2 2" xfId="49002"/>
    <cellStyle name="Feeder Field 6 6 3 3" xfId="20676"/>
    <cellStyle name="Feeder Field 6 6 3 3 2" xfId="49003"/>
    <cellStyle name="Feeder Field 6 6 3 4" xfId="20677"/>
    <cellStyle name="Feeder Field 6 6 3 4 2" xfId="49004"/>
    <cellStyle name="Feeder Field 6 6 3 5" xfId="20678"/>
    <cellStyle name="Feeder Field 6 6 3 5 2" xfId="49005"/>
    <cellStyle name="Feeder Field 6 6 3 6" xfId="20679"/>
    <cellStyle name="Feeder Field 6 6 3 6 2" xfId="49006"/>
    <cellStyle name="Feeder Field 6 6 3 7" xfId="20680"/>
    <cellStyle name="Feeder Field 6 6 3 7 2" xfId="49007"/>
    <cellStyle name="Feeder Field 6 6 3 8" xfId="20681"/>
    <cellStyle name="Feeder Field 6 6 3 8 2" xfId="49008"/>
    <cellStyle name="Feeder Field 6 6 3 9" xfId="20682"/>
    <cellStyle name="Feeder Field 6 6 3 9 2" xfId="49009"/>
    <cellStyle name="Feeder Field 6 6 4" xfId="20683"/>
    <cellStyle name="Feeder Field 6 6 4 2" xfId="49010"/>
    <cellStyle name="Feeder Field 6 6 5" xfId="20684"/>
    <cellStyle name="Feeder Field 6 6 5 2" xfId="49011"/>
    <cellStyle name="Feeder Field 6 6 6" xfId="20685"/>
    <cellStyle name="Feeder Field 6 6 6 2" xfId="49012"/>
    <cellStyle name="Feeder Field 6 6 7" xfId="20686"/>
    <cellStyle name="Feeder Field 6 6 7 2" xfId="49013"/>
    <cellStyle name="Feeder Field 6 6 8" xfId="20687"/>
    <cellStyle name="Feeder Field 6 6 8 2" xfId="49014"/>
    <cellStyle name="Feeder Field 6 6 9" xfId="20688"/>
    <cellStyle name="Feeder Field 6 6 9 2" xfId="49015"/>
    <cellStyle name="Feeder Field 6 7" xfId="20689"/>
    <cellStyle name="Feeder Field 6 7 10" xfId="20690"/>
    <cellStyle name="Feeder Field 6 7 10 2" xfId="49017"/>
    <cellStyle name="Feeder Field 6 7 11" xfId="20691"/>
    <cellStyle name="Feeder Field 6 7 11 2" xfId="49018"/>
    <cellStyle name="Feeder Field 6 7 12" xfId="20692"/>
    <cellStyle name="Feeder Field 6 7 12 2" xfId="49019"/>
    <cellStyle name="Feeder Field 6 7 13" xfId="49016"/>
    <cellStyle name="Feeder Field 6 7 2" xfId="20693"/>
    <cellStyle name="Feeder Field 6 7 2 10" xfId="20694"/>
    <cellStyle name="Feeder Field 6 7 2 10 2" xfId="49021"/>
    <cellStyle name="Feeder Field 6 7 2 11" xfId="20695"/>
    <cellStyle name="Feeder Field 6 7 2 11 2" xfId="49022"/>
    <cellStyle name="Feeder Field 6 7 2 12" xfId="49020"/>
    <cellStyle name="Feeder Field 6 7 2 2" xfId="20696"/>
    <cellStyle name="Feeder Field 6 7 2 2 2" xfId="49023"/>
    <cellStyle name="Feeder Field 6 7 2 3" xfId="20697"/>
    <cellStyle name="Feeder Field 6 7 2 3 2" xfId="49024"/>
    <cellStyle name="Feeder Field 6 7 2 4" xfId="20698"/>
    <cellStyle name="Feeder Field 6 7 2 4 2" xfId="49025"/>
    <cellStyle name="Feeder Field 6 7 2 5" xfId="20699"/>
    <cellStyle name="Feeder Field 6 7 2 5 2" xfId="49026"/>
    <cellStyle name="Feeder Field 6 7 2 6" xfId="20700"/>
    <cellStyle name="Feeder Field 6 7 2 6 2" xfId="49027"/>
    <cellStyle name="Feeder Field 6 7 2 7" xfId="20701"/>
    <cellStyle name="Feeder Field 6 7 2 7 2" xfId="49028"/>
    <cellStyle name="Feeder Field 6 7 2 8" xfId="20702"/>
    <cellStyle name="Feeder Field 6 7 2 8 2" xfId="49029"/>
    <cellStyle name="Feeder Field 6 7 2 9" xfId="20703"/>
    <cellStyle name="Feeder Field 6 7 2 9 2" xfId="49030"/>
    <cellStyle name="Feeder Field 6 7 3" xfId="20704"/>
    <cellStyle name="Feeder Field 6 7 3 10" xfId="20705"/>
    <cellStyle name="Feeder Field 6 7 3 10 2" xfId="49032"/>
    <cellStyle name="Feeder Field 6 7 3 11" xfId="20706"/>
    <cellStyle name="Feeder Field 6 7 3 11 2" xfId="49033"/>
    <cellStyle name="Feeder Field 6 7 3 12" xfId="49031"/>
    <cellStyle name="Feeder Field 6 7 3 2" xfId="20707"/>
    <cellStyle name="Feeder Field 6 7 3 2 2" xfId="49034"/>
    <cellStyle name="Feeder Field 6 7 3 3" xfId="20708"/>
    <cellStyle name="Feeder Field 6 7 3 3 2" xfId="49035"/>
    <cellStyle name="Feeder Field 6 7 3 4" xfId="20709"/>
    <cellStyle name="Feeder Field 6 7 3 4 2" xfId="49036"/>
    <cellStyle name="Feeder Field 6 7 3 5" xfId="20710"/>
    <cellStyle name="Feeder Field 6 7 3 5 2" xfId="49037"/>
    <cellStyle name="Feeder Field 6 7 3 6" xfId="20711"/>
    <cellStyle name="Feeder Field 6 7 3 6 2" xfId="49038"/>
    <cellStyle name="Feeder Field 6 7 3 7" xfId="20712"/>
    <cellStyle name="Feeder Field 6 7 3 7 2" xfId="49039"/>
    <cellStyle name="Feeder Field 6 7 3 8" xfId="20713"/>
    <cellStyle name="Feeder Field 6 7 3 8 2" xfId="49040"/>
    <cellStyle name="Feeder Field 6 7 3 9" xfId="20714"/>
    <cellStyle name="Feeder Field 6 7 3 9 2" xfId="49041"/>
    <cellStyle name="Feeder Field 6 7 4" xfId="20715"/>
    <cellStyle name="Feeder Field 6 7 4 2" xfId="49042"/>
    <cellStyle name="Feeder Field 6 7 5" xfId="20716"/>
    <cellStyle name="Feeder Field 6 7 5 2" xfId="49043"/>
    <cellStyle name="Feeder Field 6 7 6" xfId="20717"/>
    <cellStyle name="Feeder Field 6 7 6 2" xfId="49044"/>
    <cellStyle name="Feeder Field 6 7 7" xfId="20718"/>
    <cellStyle name="Feeder Field 6 7 7 2" xfId="49045"/>
    <cellStyle name="Feeder Field 6 7 8" xfId="20719"/>
    <cellStyle name="Feeder Field 6 7 8 2" xfId="49046"/>
    <cellStyle name="Feeder Field 6 7 9" xfId="20720"/>
    <cellStyle name="Feeder Field 6 7 9 2" xfId="49047"/>
    <cellStyle name="Feeder Field 6 8" xfId="20721"/>
    <cellStyle name="Feeder Field 6 8 10" xfId="20722"/>
    <cellStyle name="Feeder Field 6 8 10 2" xfId="49049"/>
    <cellStyle name="Feeder Field 6 8 11" xfId="20723"/>
    <cellStyle name="Feeder Field 6 8 11 2" xfId="49050"/>
    <cellStyle name="Feeder Field 6 8 12" xfId="49048"/>
    <cellStyle name="Feeder Field 6 8 2" xfId="20724"/>
    <cellStyle name="Feeder Field 6 8 2 2" xfId="49051"/>
    <cellStyle name="Feeder Field 6 8 3" xfId="20725"/>
    <cellStyle name="Feeder Field 6 8 3 2" xfId="49052"/>
    <cellStyle name="Feeder Field 6 8 4" xfId="20726"/>
    <cellStyle name="Feeder Field 6 8 4 2" xfId="49053"/>
    <cellStyle name="Feeder Field 6 8 5" xfId="20727"/>
    <cellStyle name="Feeder Field 6 8 5 2" xfId="49054"/>
    <cellStyle name="Feeder Field 6 8 6" xfId="20728"/>
    <cellStyle name="Feeder Field 6 8 6 2" xfId="49055"/>
    <cellStyle name="Feeder Field 6 8 7" xfId="20729"/>
    <cellStyle name="Feeder Field 6 8 7 2" xfId="49056"/>
    <cellStyle name="Feeder Field 6 8 8" xfId="20730"/>
    <cellStyle name="Feeder Field 6 8 8 2" xfId="49057"/>
    <cellStyle name="Feeder Field 6 8 9" xfId="20731"/>
    <cellStyle name="Feeder Field 6 8 9 2" xfId="49058"/>
    <cellStyle name="Feeder Field 6 9" xfId="20732"/>
    <cellStyle name="Feeder Field 6 9 10" xfId="20733"/>
    <cellStyle name="Feeder Field 6 9 10 2" xfId="49060"/>
    <cellStyle name="Feeder Field 6 9 11" xfId="20734"/>
    <cellStyle name="Feeder Field 6 9 11 2" xfId="49061"/>
    <cellStyle name="Feeder Field 6 9 12" xfId="49059"/>
    <cellStyle name="Feeder Field 6 9 2" xfId="20735"/>
    <cellStyle name="Feeder Field 6 9 2 2" xfId="49062"/>
    <cellStyle name="Feeder Field 6 9 3" xfId="20736"/>
    <cellStyle name="Feeder Field 6 9 3 2" xfId="49063"/>
    <cellStyle name="Feeder Field 6 9 4" xfId="20737"/>
    <cellStyle name="Feeder Field 6 9 4 2" xfId="49064"/>
    <cellStyle name="Feeder Field 6 9 5" xfId="20738"/>
    <cellStyle name="Feeder Field 6 9 5 2" xfId="49065"/>
    <cellStyle name="Feeder Field 6 9 6" xfId="20739"/>
    <cellStyle name="Feeder Field 6 9 6 2" xfId="49066"/>
    <cellStyle name="Feeder Field 6 9 7" xfId="20740"/>
    <cellStyle name="Feeder Field 6 9 7 2" xfId="49067"/>
    <cellStyle name="Feeder Field 6 9 8" xfId="20741"/>
    <cellStyle name="Feeder Field 6 9 8 2" xfId="49068"/>
    <cellStyle name="Feeder Field 6 9 9" xfId="20742"/>
    <cellStyle name="Feeder Field 6 9 9 2" xfId="49069"/>
    <cellStyle name="Feeder Field 7" xfId="20743"/>
    <cellStyle name="Feeder Field 7 10" xfId="20744"/>
    <cellStyle name="Feeder Field 7 10 2" xfId="49071"/>
    <cellStyle name="Feeder Field 7 11" xfId="20745"/>
    <cellStyle name="Feeder Field 7 11 2" xfId="49072"/>
    <cellStyle name="Feeder Field 7 12" xfId="20746"/>
    <cellStyle name="Feeder Field 7 12 2" xfId="49073"/>
    <cellStyle name="Feeder Field 7 13" xfId="20747"/>
    <cellStyle name="Feeder Field 7 13 2" xfId="49074"/>
    <cellStyle name="Feeder Field 7 14" xfId="20748"/>
    <cellStyle name="Feeder Field 7 14 2" xfId="49075"/>
    <cellStyle name="Feeder Field 7 15" xfId="20749"/>
    <cellStyle name="Feeder Field 7 15 2" xfId="49076"/>
    <cellStyle name="Feeder Field 7 16" xfId="20750"/>
    <cellStyle name="Feeder Field 7 16 2" xfId="49077"/>
    <cellStyle name="Feeder Field 7 17" xfId="20751"/>
    <cellStyle name="Feeder Field 7 17 2" xfId="49078"/>
    <cellStyle name="Feeder Field 7 18" xfId="49070"/>
    <cellStyle name="Feeder Field 7 2" xfId="20752"/>
    <cellStyle name="Feeder Field 7 2 10" xfId="20753"/>
    <cellStyle name="Feeder Field 7 2 10 2" xfId="49080"/>
    <cellStyle name="Feeder Field 7 2 11" xfId="20754"/>
    <cellStyle name="Feeder Field 7 2 11 2" xfId="49081"/>
    <cellStyle name="Feeder Field 7 2 12" xfId="20755"/>
    <cellStyle name="Feeder Field 7 2 12 2" xfId="49082"/>
    <cellStyle name="Feeder Field 7 2 13" xfId="20756"/>
    <cellStyle name="Feeder Field 7 2 13 2" xfId="49083"/>
    <cellStyle name="Feeder Field 7 2 14" xfId="20757"/>
    <cellStyle name="Feeder Field 7 2 14 2" xfId="49084"/>
    <cellStyle name="Feeder Field 7 2 15" xfId="49079"/>
    <cellStyle name="Feeder Field 7 2 2" xfId="20758"/>
    <cellStyle name="Feeder Field 7 2 2 10" xfId="20759"/>
    <cellStyle name="Feeder Field 7 2 2 10 2" xfId="49086"/>
    <cellStyle name="Feeder Field 7 2 2 11" xfId="20760"/>
    <cellStyle name="Feeder Field 7 2 2 11 2" xfId="49087"/>
    <cellStyle name="Feeder Field 7 2 2 12" xfId="20761"/>
    <cellStyle name="Feeder Field 7 2 2 12 2" xfId="49088"/>
    <cellStyle name="Feeder Field 7 2 2 13" xfId="49085"/>
    <cellStyle name="Feeder Field 7 2 2 2" xfId="20762"/>
    <cellStyle name="Feeder Field 7 2 2 2 10" xfId="20763"/>
    <cellStyle name="Feeder Field 7 2 2 2 10 2" xfId="49090"/>
    <cellStyle name="Feeder Field 7 2 2 2 11" xfId="20764"/>
    <cellStyle name="Feeder Field 7 2 2 2 11 2" xfId="49091"/>
    <cellStyle name="Feeder Field 7 2 2 2 12" xfId="49089"/>
    <cellStyle name="Feeder Field 7 2 2 2 2" xfId="20765"/>
    <cellStyle name="Feeder Field 7 2 2 2 2 2" xfId="49092"/>
    <cellStyle name="Feeder Field 7 2 2 2 3" xfId="20766"/>
    <cellStyle name="Feeder Field 7 2 2 2 3 2" xfId="49093"/>
    <cellStyle name="Feeder Field 7 2 2 2 4" xfId="20767"/>
    <cellStyle name="Feeder Field 7 2 2 2 4 2" xfId="49094"/>
    <cellStyle name="Feeder Field 7 2 2 2 5" xfId="20768"/>
    <cellStyle name="Feeder Field 7 2 2 2 5 2" xfId="49095"/>
    <cellStyle name="Feeder Field 7 2 2 2 6" xfId="20769"/>
    <cellStyle name="Feeder Field 7 2 2 2 6 2" xfId="49096"/>
    <cellStyle name="Feeder Field 7 2 2 2 7" xfId="20770"/>
    <cellStyle name="Feeder Field 7 2 2 2 7 2" xfId="49097"/>
    <cellStyle name="Feeder Field 7 2 2 2 8" xfId="20771"/>
    <cellStyle name="Feeder Field 7 2 2 2 8 2" xfId="49098"/>
    <cellStyle name="Feeder Field 7 2 2 2 9" xfId="20772"/>
    <cellStyle name="Feeder Field 7 2 2 2 9 2" xfId="49099"/>
    <cellStyle name="Feeder Field 7 2 2 3" xfId="20773"/>
    <cellStyle name="Feeder Field 7 2 2 3 10" xfId="20774"/>
    <cellStyle name="Feeder Field 7 2 2 3 10 2" xfId="49101"/>
    <cellStyle name="Feeder Field 7 2 2 3 11" xfId="20775"/>
    <cellStyle name="Feeder Field 7 2 2 3 11 2" xfId="49102"/>
    <cellStyle name="Feeder Field 7 2 2 3 12" xfId="49100"/>
    <cellStyle name="Feeder Field 7 2 2 3 2" xfId="20776"/>
    <cellStyle name="Feeder Field 7 2 2 3 2 2" xfId="49103"/>
    <cellStyle name="Feeder Field 7 2 2 3 3" xfId="20777"/>
    <cellStyle name="Feeder Field 7 2 2 3 3 2" xfId="49104"/>
    <cellStyle name="Feeder Field 7 2 2 3 4" xfId="20778"/>
    <cellStyle name="Feeder Field 7 2 2 3 4 2" xfId="49105"/>
    <cellStyle name="Feeder Field 7 2 2 3 5" xfId="20779"/>
    <cellStyle name="Feeder Field 7 2 2 3 5 2" xfId="49106"/>
    <cellStyle name="Feeder Field 7 2 2 3 6" xfId="20780"/>
    <cellStyle name="Feeder Field 7 2 2 3 6 2" xfId="49107"/>
    <cellStyle name="Feeder Field 7 2 2 3 7" xfId="20781"/>
    <cellStyle name="Feeder Field 7 2 2 3 7 2" xfId="49108"/>
    <cellStyle name="Feeder Field 7 2 2 3 8" xfId="20782"/>
    <cellStyle name="Feeder Field 7 2 2 3 8 2" xfId="49109"/>
    <cellStyle name="Feeder Field 7 2 2 3 9" xfId="20783"/>
    <cellStyle name="Feeder Field 7 2 2 3 9 2" xfId="49110"/>
    <cellStyle name="Feeder Field 7 2 2 4" xfId="20784"/>
    <cellStyle name="Feeder Field 7 2 2 4 2" xfId="49111"/>
    <cellStyle name="Feeder Field 7 2 2 5" xfId="20785"/>
    <cellStyle name="Feeder Field 7 2 2 5 2" xfId="49112"/>
    <cellStyle name="Feeder Field 7 2 2 6" xfId="20786"/>
    <cellStyle name="Feeder Field 7 2 2 6 2" xfId="49113"/>
    <cellStyle name="Feeder Field 7 2 2 7" xfId="20787"/>
    <cellStyle name="Feeder Field 7 2 2 7 2" xfId="49114"/>
    <cellStyle name="Feeder Field 7 2 2 8" xfId="20788"/>
    <cellStyle name="Feeder Field 7 2 2 8 2" xfId="49115"/>
    <cellStyle name="Feeder Field 7 2 2 9" xfId="20789"/>
    <cellStyle name="Feeder Field 7 2 2 9 2" xfId="49116"/>
    <cellStyle name="Feeder Field 7 2 3" xfId="20790"/>
    <cellStyle name="Feeder Field 7 2 3 10" xfId="20791"/>
    <cellStyle name="Feeder Field 7 2 3 10 2" xfId="49118"/>
    <cellStyle name="Feeder Field 7 2 3 11" xfId="20792"/>
    <cellStyle name="Feeder Field 7 2 3 11 2" xfId="49119"/>
    <cellStyle name="Feeder Field 7 2 3 12" xfId="20793"/>
    <cellStyle name="Feeder Field 7 2 3 12 2" xfId="49120"/>
    <cellStyle name="Feeder Field 7 2 3 13" xfId="49117"/>
    <cellStyle name="Feeder Field 7 2 3 2" xfId="20794"/>
    <cellStyle name="Feeder Field 7 2 3 2 10" xfId="20795"/>
    <cellStyle name="Feeder Field 7 2 3 2 10 2" xfId="49122"/>
    <cellStyle name="Feeder Field 7 2 3 2 11" xfId="20796"/>
    <cellStyle name="Feeder Field 7 2 3 2 11 2" xfId="49123"/>
    <cellStyle name="Feeder Field 7 2 3 2 12" xfId="49121"/>
    <cellStyle name="Feeder Field 7 2 3 2 2" xfId="20797"/>
    <cellStyle name="Feeder Field 7 2 3 2 2 2" xfId="49124"/>
    <cellStyle name="Feeder Field 7 2 3 2 3" xfId="20798"/>
    <cellStyle name="Feeder Field 7 2 3 2 3 2" xfId="49125"/>
    <cellStyle name="Feeder Field 7 2 3 2 4" xfId="20799"/>
    <cellStyle name="Feeder Field 7 2 3 2 4 2" xfId="49126"/>
    <cellStyle name="Feeder Field 7 2 3 2 5" xfId="20800"/>
    <cellStyle name="Feeder Field 7 2 3 2 5 2" xfId="49127"/>
    <cellStyle name="Feeder Field 7 2 3 2 6" xfId="20801"/>
    <cellStyle name="Feeder Field 7 2 3 2 6 2" xfId="49128"/>
    <cellStyle name="Feeder Field 7 2 3 2 7" xfId="20802"/>
    <cellStyle name="Feeder Field 7 2 3 2 7 2" xfId="49129"/>
    <cellStyle name="Feeder Field 7 2 3 2 8" xfId="20803"/>
    <cellStyle name="Feeder Field 7 2 3 2 8 2" xfId="49130"/>
    <cellStyle name="Feeder Field 7 2 3 2 9" xfId="20804"/>
    <cellStyle name="Feeder Field 7 2 3 2 9 2" xfId="49131"/>
    <cellStyle name="Feeder Field 7 2 3 3" xfId="20805"/>
    <cellStyle name="Feeder Field 7 2 3 3 10" xfId="20806"/>
    <cellStyle name="Feeder Field 7 2 3 3 10 2" xfId="49133"/>
    <cellStyle name="Feeder Field 7 2 3 3 11" xfId="20807"/>
    <cellStyle name="Feeder Field 7 2 3 3 11 2" xfId="49134"/>
    <cellStyle name="Feeder Field 7 2 3 3 12" xfId="49132"/>
    <cellStyle name="Feeder Field 7 2 3 3 2" xfId="20808"/>
    <cellStyle name="Feeder Field 7 2 3 3 2 2" xfId="49135"/>
    <cellStyle name="Feeder Field 7 2 3 3 3" xfId="20809"/>
    <cellStyle name="Feeder Field 7 2 3 3 3 2" xfId="49136"/>
    <cellStyle name="Feeder Field 7 2 3 3 4" xfId="20810"/>
    <cellStyle name="Feeder Field 7 2 3 3 4 2" xfId="49137"/>
    <cellStyle name="Feeder Field 7 2 3 3 5" xfId="20811"/>
    <cellStyle name="Feeder Field 7 2 3 3 5 2" xfId="49138"/>
    <cellStyle name="Feeder Field 7 2 3 3 6" xfId="20812"/>
    <cellStyle name="Feeder Field 7 2 3 3 6 2" xfId="49139"/>
    <cellStyle name="Feeder Field 7 2 3 3 7" xfId="20813"/>
    <cellStyle name="Feeder Field 7 2 3 3 7 2" xfId="49140"/>
    <cellStyle name="Feeder Field 7 2 3 3 8" xfId="20814"/>
    <cellStyle name="Feeder Field 7 2 3 3 8 2" xfId="49141"/>
    <cellStyle name="Feeder Field 7 2 3 3 9" xfId="20815"/>
    <cellStyle name="Feeder Field 7 2 3 3 9 2" xfId="49142"/>
    <cellStyle name="Feeder Field 7 2 3 4" xfId="20816"/>
    <cellStyle name="Feeder Field 7 2 3 4 2" xfId="49143"/>
    <cellStyle name="Feeder Field 7 2 3 5" xfId="20817"/>
    <cellStyle name="Feeder Field 7 2 3 5 2" xfId="49144"/>
    <cellStyle name="Feeder Field 7 2 3 6" xfId="20818"/>
    <cellStyle name="Feeder Field 7 2 3 6 2" xfId="49145"/>
    <cellStyle name="Feeder Field 7 2 3 7" xfId="20819"/>
    <cellStyle name="Feeder Field 7 2 3 7 2" xfId="49146"/>
    <cellStyle name="Feeder Field 7 2 3 8" xfId="20820"/>
    <cellStyle name="Feeder Field 7 2 3 8 2" xfId="49147"/>
    <cellStyle name="Feeder Field 7 2 3 9" xfId="20821"/>
    <cellStyle name="Feeder Field 7 2 3 9 2" xfId="49148"/>
    <cellStyle name="Feeder Field 7 2 4" xfId="20822"/>
    <cellStyle name="Feeder Field 7 2 4 10" xfId="20823"/>
    <cellStyle name="Feeder Field 7 2 4 10 2" xfId="49150"/>
    <cellStyle name="Feeder Field 7 2 4 11" xfId="20824"/>
    <cellStyle name="Feeder Field 7 2 4 11 2" xfId="49151"/>
    <cellStyle name="Feeder Field 7 2 4 12" xfId="49149"/>
    <cellStyle name="Feeder Field 7 2 4 2" xfId="20825"/>
    <cellStyle name="Feeder Field 7 2 4 2 2" xfId="49152"/>
    <cellStyle name="Feeder Field 7 2 4 3" xfId="20826"/>
    <cellStyle name="Feeder Field 7 2 4 3 2" xfId="49153"/>
    <cellStyle name="Feeder Field 7 2 4 4" xfId="20827"/>
    <cellStyle name="Feeder Field 7 2 4 4 2" xfId="49154"/>
    <cellStyle name="Feeder Field 7 2 4 5" xfId="20828"/>
    <cellStyle name="Feeder Field 7 2 4 5 2" xfId="49155"/>
    <cellStyle name="Feeder Field 7 2 4 6" xfId="20829"/>
    <cellStyle name="Feeder Field 7 2 4 6 2" xfId="49156"/>
    <cellStyle name="Feeder Field 7 2 4 7" xfId="20830"/>
    <cellStyle name="Feeder Field 7 2 4 7 2" xfId="49157"/>
    <cellStyle name="Feeder Field 7 2 4 8" xfId="20831"/>
    <cellStyle name="Feeder Field 7 2 4 8 2" xfId="49158"/>
    <cellStyle name="Feeder Field 7 2 4 9" xfId="20832"/>
    <cellStyle name="Feeder Field 7 2 4 9 2" xfId="49159"/>
    <cellStyle name="Feeder Field 7 2 5" xfId="20833"/>
    <cellStyle name="Feeder Field 7 2 5 10" xfId="20834"/>
    <cellStyle name="Feeder Field 7 2 5 10 2" xfId="49161"/>
    <cellStyle name="Feeder Field 7 2 5 11" xfId="20835"/>
    <cellStyle name="Feeder Field 7 2 5 11 2" xfId="49162"/>
    <cellStyle name="Feeder Field 7 2 5 12" xfId="49160"/>
    <cellStyle name="Feeder Field 7 2 5 2" xfId="20836"/>
    <cellStyle name="Feeder Field 7 2 5 2 2" xfId="49163"/>
    <cellStyle name="Feeder Field 7 2 5 3" xfId="20837"/>
    <cellStyle name="Feeder Field 7 2 5 3 2" xfId="49164"/>
    <cellStyle name="Feeder Field 7 2 5 4" xfId="20838"/>
    <cellStyle name="Feeder Field 7 2 5 4 2" xfId="49165"/>
    <cellStyle name="Feeder Field 7 2 5 5" xfId="20839"/>
    <cellStyle name="Feeder Field 7 2 5 5 2" xfId="49166"/>
    <cellStyle name="Feeder Field 7 2 5 6" xfId="20840"/>
    <cellStyle name="Feeder Field 7 2 5 6 2" xfId="49167"/>
    <cellStyle name="Feeder Field 7 2 5 7" xfId="20841"/>
    <cellStyle name="Feeder Field 7 2 5 7 2" xfId="49168"/>
    <cellStyle name="Feeder Field 7 2 5 8" xfId="20842"/>
    <cellStyle name="Feeder Field 7 2 5 8 2" xfId="49169"/>
    <cellStyle name="Feeder Field 7 2 5 9" xfId="20843"/>
    <cellStyle name="Feeder Field 7 2 5 9 2" xfId="49170"/>
    <cellStyle name="Feeder Field 7 2 6" xfId="20844"/>
    <cellStyle name="Feeder Field 7 2 6 2" xfId="49171"/>
    <cellStyle name="Feeder Field 7 2 7" xfId="20845"/>
    <cellStyle name="Feeder Field 7 2 7 2" xfId="49172"/>
    <cellStyle name="Feeder Field 7 2 8" xfId="20846"/>
    <cellStyle name="Feeder Field 7 2 8 2" xfId="49173"/>
    <cellStyle name="Feeder Field 7 2 9" xfId="20847"/>
    <cellStyle name="Feeder Field 7 2 9 2" xfId="49174"/>
    <cellStyle name="Feeder Field 7 3" xfId="20848"/>
    <cellStyle name="Feeder Field 7 3 10" xfId="20849"/>
    <cellStyle name="Feeder Field 7 3 10 2" xfId="49176"/>
    <cellStyle name="Feeder Field 7 3 11" xfId="20850"/>
    <cellStyle name="Feeder Field 7 3 11 2" xfId="49177"/>
    <cellStyle name="Feeder Field 7 3 12" xfId="20851"/>
    <cellStyle name="Feeder Field 7 3 12 2" xfId="49178"/>
    <cellStyle name="Feeder Field 7 3 13" xfId="20852"/>
    <cellStyle name="Feeder Field 7 3 13 2" xfId="49179"/>
    <cellStyle name="Feeder Field 7 3 14" xfId="20853"/>
    <cellStyle name="Feeder Field 7 3 14 2" xfId="49180"/>
    <cellStyle name="Feeder Field 7 3 15" xfId="49175"/>
    <cellStyle name="Feeder Field 7 3 2" xfId="20854"/>
    <cellStyle name="Feeder Field 7 3 2 10" xfId="20855"/>
    <cellStyle name="Feeder Field 7 3 2 10 2" xfId="49182"/>
    <cellStyle name="Feeder Field 7 3 2 11" xfId="20856"/>
    <cellStyle name="Feeder Field 7 3 2 11 2" xfId="49183"/>
    <cellStyle name="Feeder Field 7 3 2 12" xfId="20857"/>
    <cellStyle name="Feeder Field 7 3 2 12 2" xfId="49184"/>
    <cellStyle name="Feeder Field 7 3 2 13" xfId="49181"/>
    <cellStyle name="Feeder Field 7 3 2 2" xfId="20858"/>
    <cellStyle name="Feeder Field 7 3 2 2 10" xfId="20859"/>
    <cellStyle name="Feeder Field 7 3 2 2 10 2" xfId="49186"/>
    <cellStyle name="Feeder Field 7 3 2 2 11" xfId="20860"/>
    <cellStyle name="Feeder Field 7 3 2 2 11 2" xfId="49187"/>
    <cellStyle name="Feeder Field 7 3 2 2 12" xfId="49185"/>
    <cellStyle name="Feeder Field 7 3 2 2 2" xfId="20861"/>
    <cellStyle name="Feeder Field 7 3 2 2 2 2" xfId="49188"/>
    <cellStyle name="Feeder Field 7 3 2 2 3" xfId="20862"/>
    <cellStyle name="Feeder Field 7 3 2 2 3 2" xfId="49189"/>
    <cellStyle name="Feeder Field 7 3 2 2 4" xfId="20863"/>
    <cellStyle name="Feeder Field 7 3 2 2 4 2" xfId="49190"/>
    <cellStyle name="Feeder Field 7 3 2 2 5" xfId="20864"/>
    <cellStyle name="Feeder Field 7 3 2 2 5 2" xfId="49191"/>
    <cellStyle name="Feeder Field 7 3 2 2 6" xfId="20865"/>
    <cellStyle name="Feeder Field 7 3 2 2 6 2" xfId="49192"/>
    <cellStyle name="Feeder Field 7 3 2 2 7" xfId="20866"/>
    <cellStyle name="Feeder Field 7 3 2 2 7 2" xfId="49193"/>
    <cellStyle name="Feeder Field 7 3 2 2 8" xfId="20867"/>
    <cellStyle name="Feeder Field 7 3 2 2 8 2" xfId="49194"/>
    <cellStyle name="Feeder Field 7 3 2 2 9" xfId="20868"/>
    <cellStyle name="Feeder Field 7 3 2 2 9 2" xfId="49195"/>
    <cellStyle name="Feeder Field 7 3 2 3" xfId="20869"/>
    <cellStyle name="Feeder Field 7 3 2 3 10" xfId="20870"/>
    <cellStyle name="Feeder Field 7 3 2 3 10 2" xfId="49197"/>
    <cellStyle name="Feeder Field 7 3 2 3 11" xfId="20871"/>
    <cellStyle name="Feeder Field 7 3 2 3 11 2" xfId="49198"/>
    <cellStyle name="Feeder Field 7 3 2 3 12" xfId="49196"/>
    <cellStyle name="Feeder Field 7 3 2 3 2" xfId="20872"/>
    <cellStyle name="Feeder Field 7 3 2 3 2 2" xfId="49199"/>
    <cellStyle name="Feeder Field 7 3 2 3 3" xfId="20873"/>
    <cellStyle name="Feeder Field 7 3 2 3 3 2" xfId="49200"/>
    <cellStyle name="Feeder Field 7 3 2 3 4" xfId="20874"/>
    <cellStyle name="Feeder Field 7 3 2 3 4 2" xfId="49201"/>
    <cellStyle name="Feeder Field 7 3 2 3 5" xfId="20875"/>
    <cellStyle name="Feeder Field 7 3 2 3 5 2" xfId="49202"/>
    <cellStyle name="Feeder Field 7 3 2 3 6" xfId="20876"/>
    <cellStyle name="Feeder Field 7 3 2 3 6 2" xfId="49203"/>
    <cellStyle name="Feeder Field 7 3 2 3 7" xfId="20877"/>
    <cellStyle name="Feeder Field 7 3 2 3 7 2" xfId="49204"/>
    <cellStyle name="Feeder Field 7 3 2 3 8" xfId="20878"/>
    <cellStyle name="Feeder Field 7 3 2 3 8 2" xfId="49205"/>
    <cellStyle name="Feeder Field 7 3 2 3 9" xfId="20879"/>
    <cellStyle name="Feeder Field 7 3 2 3 9 2" xfId="49206"/>
    <cellStyle name="Feeder Field 7 3 2 4" xfId="20880"/>
    <cellStyle name="Feeder Field 7 3 2 4 2" xfId="49207"/>
    <cellStyle name="Feeder Field 7 3 2 5" xfId="20881"/>
    <cellStyle name="Feeder Field 7 3 2 5 2" xfId="49208"/>
    <cellStyle name="Feeder Field 7 3 2 6" xfId="20882"/>
    <cellStyle name="Feeder Field 7 3 2 6 2" xfId="49209"/>
    <cellStyle name="Feeder Field 7 3 2 7" xfId="20883"/>
    <cellStyle name="Feeder Field 7 3 2 7 2" xfId="49210"/>
    <cellStyle name="Feeder Field 7 3 2 8" xfId="20884"/>
    <cellStyle name="Feeder Field 7 3 2 8 2" xfId="49211"/>
    <cellStyle name="Feeder Field 7 3 2 9" xfId="20885"/>
    <cellStyle name="Feeder Field 7 3 2 9 2" xfId="49212"/>
    <cellStyle name="Feeder Field 7 3 3" xfId="20886"/>
    <cellStyle name="Feeder Field 7 3 3 10" xfId="20887"/>
    <cellStyle name="Feeder Field 7 3 3 10 2" xfId="49214"/>
    <cellStyle name="Feeder Field 7 3 3 11" xfId="20888"/>
    <cellStyle name="Feeder Field 7 3 3 11 2" xfId="49215"/>
    <cellStyle name="Feeder Field 7 3 3 12" xfId="20889"/>
    <cellStyle name="Feeder Field 7 3 3 12 2" xfId="49216"/>
    <cellStyle name="Feeder Field 7 3 3 13" xfId="49213"/>
    <cellStyle name="Feeder Field 7 3 3 2" xfId="20890"/>
    <cellStyle name="Feeder Field 7 3 3 2 10" xfId="20891"/>
    <cellStyle name="Feeder Field 7 3 3 2 10 2" xfId="49218"/>
    <cellStyle name="Feeder Field 7 3 3 2 11" xfId="20892"/>
    <cellStyle name="Feeder Field 7 3 3 2 11 2" xfId="49219"/>
    <cellStyle name="Feeder Field 7 3 3 2 12" xfId="49217"/>
    <cellStyle name="Feeder Field 7 3 3 2 2" xfId="20893"/>
    <cellStyle name="Feeder Field 7 3 3 2 2 2" xfId="49220"/>
    <cellStyle name="Feeder Field 7 3 3 2 3" xfId="20894"/>
    <cellStyle name="Feeder Field 7 3 3 2 3 2" xfId="49221"/>
    <cellStyle name="Feeder Field 7 3 3 2 4" xfId="20895"/>
    <cellStyle name="Feeder Field 7 3 3 2 4 2" xfId="49222"/>
    <cellStyle name="Feeder Field 7 3 3 2 5" xfId="20896"/>
    <cellStyle name="Feeder Field 7 3 3 2 5 2" xfId="49223"/>
    <cellStyle name="Feeder Field 7 3 3 2 6" xfId="20897"/>
    <cellStyle name="Feeder Field 7 3 3 2 6 2" xfId="49224"/>
    <cellStyle name="Feeder Field 7 3 3 2 7" xfId="20898"/>
    <cellStyle name="Feeder Field 7 3 3 2 7 2" xfId="49225"/>
    <cellStyle name="Feeder Field 7 3 3 2 8" xfId="20899"/>
    <cellStyle name="Feeder Field 7 3 3 2 8 2" xfId="49226"/>
    <cellStyle name="Feeder Field 7 3 3 2 9" xfId="20900"/>
    <cellStyle name="Feeder Field 7 3 3 2 9 2" xfId="49227"/>
    <cellStyle name="Feeder Field 7 3 3 3" xfId="20901"/>
    <cellStyle name="Feeder Field 7 3 3 3 10" xfId="20902"/>
    <cellStyle name="Feeder Field 7 3 3 3 10 2" xfId="49229"/>
    <cellStyle name="Feeder Field 7 3 3 3 11" xfId="20903"/>
    <cellStyle name="Feeder Field 7 3 3 3 11 2" xfId="49230"/>
    <cellStyle name="Feeder Field 7 3 3 3 12" xfId="49228"/>
    <cellStyle name="Feeder Field 7 3 3 3 2" xfId="20904"/>
    <cellStyle name="Feeder Field 7 3 3 3 2 2" xfId="49231"/>
    <cellStyle name="Feeder Field 7 3 3 3 3" xfId="20905"/>
    <cellStyle name="Feeder Field 7 3 3 3 3 2" xfId="49232"/>
    <cellStyle name="Feeder Field 7 3 3 3 4" xfId="20906"/>
    <cellStyle name="Feeder Field 7 3 3 3 4 2" xfId="49233"/>
    <cellStyle name="Feeder Field 7 3 3 3 5" xfId="20907"/>
    <cellStyle name="Feeder Field 7 3 3 3 5 2" xfId="49234"/>
    <cellStyle name="Feeder Field 7 3 3 3 6" xfId="20908"/>
    <cellStyle name="Feeder Field 7 3 3 3 6 2" xfId="49235"/>
    <cellStyle name="Feeder Field 7 3 3 3 7" xfId="20909"/>
    <cellStyle name="Feeder Field 7 3 3 3 7 2" xfId="49236"/>
    <cellStyle name="Feeder Field 7 3 3 3 8" xfId="20910"/>
    <cellStyle name="Feeder Field 7 3 3 3 8 2" xfId="49237"/>
    <cellStyle name="Feeder Field 7 3 3 3 9" xfId="20911"/>
    <cellStyle name="Feeder Field 7 3 3 3 9 2" xfId="49238"/>
    <cellStyle name="Feeder Field 7 3 3 4" xfId="20912"/>
    <cellStyle name="Feeder Field 7 3 3 4 2" xfId="49239"/>
    <cellStyle name="Feeder Field 7 3 3 5" xfId="20913"/>
    <cellStyle name="Feeder Field 7 3 3 5 2" xfId="49240"/>
    <cellStyle name="Feeder Field 7 3 3 6" xfId="20914"/>
    <cellStyle name="Feeder Field 7 3 3 6 2" xfId="49241"/>
    <cellStyle name="Feeder Field 7 3 3 7" xfId="20915"/>
    <cellStyle name="Feeder Field 7 3 3 7 2" xfId="49242"/>
    <cellStyle name="Feeder Field 7 3 3 8" xfId="20916"/>
    <cellStyle name="Feeder Field 7 3 3 8 2" xfId="49243"/>
    <cellStyle name="Feeder Field 7 3 3 9" xfId="20917"/>
    <cellStyle name="Feeder Field 7 3 3 9 2" xfId="49244"/>
    <cellStyle name="Feeder Field 7 3 4" xfId="20918"/>
    <cellStyle name="Feeder Field 7 3 4 10" xfId="20919"/>
    <cellStyle name="Feeder Field 7 3 4 10 2" xfId="49246"/>
    <cellStyle name="Feeder Field 7 3 4 11" xfId="20920"/>
    <cellStyle name="Feeder Field 7 3 4 11 2" xfId="49247"/>
    <cellStyle name="Feeder Field 7 3 4 12" xfId="49245"/>
    <cellStyle name="Feeder Field 7 3 4 2" xfId="20921"/>
    <cellStyle name="Feeder Field 7 3 4 2 2" xfId="49248"/>
    <cellStyle name="Feeder Field 7 3 4 3" xfId="20922"/>
    <cellStyle name="Feeder Field 7 3 4 3 2" xfId="49249"/>
    <cellStyle name="Feeder Field 7 3 4 4" xfId="20923"/>
    <cellStyle name="Feeder Field 7 3 4 4 2" xfId="49250"/>
    <cellStyle name="Feeder Field 7 3 4 5" xfId="20924"/>
    <cellStyle name="Feeder Field 7 3 4 5 2" xfId="49251"/>
    <cellStyle name="Feeder Field 7 3 4 6" xfId="20925"/>
    <cellStyle name="Feeder Field 7 3 4 6 2" xfId="49252"/>
    <cellStyle name="Feeder Field 7 3 4 7" xfId="20926"/>
    <cellStyle name="Feeder Field 7 3 4 7 2" xfId="49253"/>
    <cellStyle name="Feeder Field 7 3 4 8" xfId="20927"/>
    <cellStyle name="Feeder Field 7 3 4 8 2" xfId="49254"/>
    <cellStyle name="Feeder Field 7 3 4 9" xfId="20928"/>
    <cellStyle name="Feeder Field 7 3 4 9 2" xfId="49255"/>
    <cellStyle name="Feeder Field 7 3 5" xfId="20929"/>
    <cellStyle name="Feeder Field 7 3 5 10" xfId="20930"/>
    <cellStyle name="Feeder Field 7 3 5 10 2" xfId="49257"/>
    <cellStyle name="Feeder Field 7 3 5 11" xfId="20931"/>
    <cellStyle name="Feeder Field 7 3 5 11 2" xfId="49258"/>
    <cellStyle name="Feeder Field 7 3 5 12" xfId="49256"/>
    <cellStyle name="Feeder Field 7 3 5 2" xfId="20932"/>
    <cellStyle name="Feeder Field 7 3 5 2 2" xfId="49259"/>
    <cellStyle name="Feeder Field 7 3 5 3" xfId="20933"/>
    <cellStyle name="Feeder Field 7 3 5 3 2" xfId="49260"/>
    <cellStyle name="Feeder Field 7 3 5 4" xfId="20934"/>
    <cellStyle name="Feeder Field 7 3 5 4 2" xfId="49261"/>
    <cellStyle name="Feeder Field 7 3 5 5" xfId="20935"/>
    <cellStyle name="Feeder Field 7 3 5 5 2" xfId="49262"/>
    <cellStyle name="Feeder Field 7 3 5 6" xfId="20936"/>
    <cellStyle name="Feeder Field 7 3 5 6 2" xfId="49263"/>
    <cellStyle name="Feeder Field 7 3 5 7" xfId="20937"/>
    <cellStyle name="Feeder Field 7 3 5 7 2" xfId="49264"/>
    <cellStyle name="Feeder Field 7 3 5 8" xfId="20938"/>
    <cellStyle name="Feeder Field 7 3 5 8 2" xfId="49265"/>
    <cellStyle name="Feeder Field 7 3 5 9" xfId="20939"/>
    <cellStyle name="Feeder Field 7 3 5 9 2" xfId="49266"/>
    <cellStyle name="Feeder Field 7 3 6" xfId="20940"/>
    <cellStyle name="Feeder Field 7 3 6 2" xfId="49267"/>
    <cellStyle name="Feeder Field 7 3 7" xfId="20941"/>
    <cellStyle name="Feeder Field 7 3 7 2" xfId="49268"/>
    <cellStyle name="Feeder Field 7 3 8" xfId="20942"/>
    <cellStyle name="Feeder Field 7 3 8 2" xfId="49269"/>
    <cellStyle name="Feeder Field 7 3 9" xfId="20943"/>
    <cellStyle name="Feeder Field 7 3 9 2" xfId="49270"/>
    <cellStyle name="Feeder Field 7 4" xfId="20944"/>
    <cellStyle name="Feeder Field 7 4 10" xfId="20945"/>
    <cellStyle name="Feeder Field 7 4 10 2" xfId="49272"/>
    <cellStyle name="Feeder Field 7 4 11" xfId="20946"/>
    <cellStyle name="Feeder Field 7 4 11 2" xfId="49273"/>
    <cellStyle name="Feeder Field 7 4 12" xfId="20947"/>
    <cellStyle name="Feeder Field 7 4 12 2" xfId="49274"/>
    <cellStyle name="Feeder Field 7 4 13" xfId="20948"/>
    <cellStyle name="Feeder Field 7 4 13 2" xfId="49275"/>
    <cellStyle name="Feeder Field 7 4 14" xfId="20949"/>
    <cellStyle name="Feeder Field 7 4 14 2" xfId="49276"/>
    <cellStyle name="Feeder Field 7 4 15" xfId="49271"/>
    <cellStyle name="Feeder Field 7 4 2" xfId="20950"/>
    <cellStyle name="Feeder Field 7 4 2 10" xfId="20951"/>
    <cellStyle name="Feeder Field 7 4 2 10 2" xfId="49278"/>
    <cellStyle name="Feeder Field 7 4 2 11" xfId="20952"/>
    <cellStyle name="Feeder Field 7 4 2 11 2" xfId="49279"/>
    <cellStyle name="Feeder Field 7 4 2 12" xfId="20953"/>
    <cellStyle name="Feeder Field 7 4 2 12 2" xfId="49280"/>
    <cellStyle name="Feeder Field 7 4 2 13" xfId="49277"/>
    <cellStyle name="Feeder Field 7 4 2 2" xfId="20954"/>
    <cellStyle name="Feeder Field 7 4 2 2 10" xfId="20955"/>
    <cellStyle name="Feeder Field 7 4 2 2 10 2" xfId="49282"/>
    <cellStyle name="Feeder Field 7 4 2 2 11" xfId="20956"/>
    <cellStyle name="Feeder Field 7 4 2 2 11 2" xfId="49283"/>
    <cellStyle name="Feeder Field 7 4 2 2 12" xfId="49281"/>
    <cellStyle name="Feeder Field 7 4 2 2 2" xfId="20957"/>
    <cellStyle name="Feeder Field 7 4 2 2 2 2" xfId="49284"/>
    <cellStyle name="Feeder Field 7 4 2 2 3" xfId="20958"/>
    <cellStyle name="Feeder Field 7 4 2 2 3 2" xfId="49285"/>
    <cellStyle name="Feeder Field 7 4 2 2 4" xfId="20959"/>
    <cellStyle name="Feeder Field 7 4 2 2 4 2" xfId="49286"/>
    <cellStyle name="Feeder Field 7 4 2 2 5" xfId="20960"/>
    <cellStyle name="Feeder Field 7 4 2 2 5 2" xfId="49287"/>
    <cellStyle name="Feeder Field 7 4 2 2 6" xfId="20961"/>
    <cellStyle name="Feeder Field 7 4 2 2 6 2" xfId="49288"/>
    <cellStyle name="Feeder Field 7 4 2 2 7" xfId="20962"/>
    <cellStyle name="Feeder Field 7 4 2 2 7 2" xfId="49289"/>
    <cellStyle name="Feeder Field 7 4 2 2 8" xfId="20963"/>
    <cellStyle name="Feeder Field 7 4 2 2 8 2" xfId="49290"/>
    <cellStyle name="Feeder Field 7 4 2 2 9" xfId="20964"/>
    <cellStyle name="Feeder Field 7 4 2 2 9 2" xfId="49291"/>
    <cellStyle name="Feeder Field 7 4 2 3" xfId="20965"/>
    <cellStyle name="Feeder Field 7 4 2 3 10" xfId="20966"/>
    <cellStyle name="Feeder Field 7 4 2 3 10 2" xfId="49293"/>
    <cellStyle name="Feeder Field 7 4 2 3 11" xfId="20967"/>
    <cellStyle name="Feeder Field 7 4 2 3 11 2" xfId="49294"/>
    <cellStyle name="Feeder Field 7 4 2 3 12" xfId="49292"/>
    <cellStyle name="Feeder Field 7 4 2 3 2" xfId="20968"/>
    <cellStyle name="Feeder Field 7 4 2 3 2 2" xfId="49295"/>
    <cellStyle name="Feeder Field 7 4 2 3 3" xfId="20969"/>
    <cellStyle name="Feeder Field 7 4 2 3 3 2" xfId="49296"/>
    <cellStyle name="Feeder Field 7 4 2 3 4" xfId="20970"/>
    <cellStyle name="Feeder Field 7 4 2 3 4 2" xfId="49297"/>
    <cellStyle name="Feeder Field 7 4 2 3 5" xfId="20971"/>
    <cellStyle name="Feeder Field 7 4 2 3 5 2" xfId="49298"/>
    <cellStyle name="Feeder Field 7 4 2 3 6" xfId="20972"/>
    <cellStyle name="Feeder Field 7 4 2 3 6 2" xfId="49299"/>
    <cellStyle name="Feeder Field 7 4 2 3 7" xfId="20973"/>
    <cellStyle name="Feeder Field 7 4 2 3 7 2" xfId="49300"/>
    <cellStyle name="Feeder Field 7 4 2 3 8" xfId="20974"/>
    <cellStyle name="Feeder Field 7 4 2 3 8 2" xfId="49301"/>
    <cellStyle name="Feeder Field 7 4 2 3 9" xfId="20975"/>
    <cellStyle name="Feeder Field 7 4 2 3 9 2" xfId="49302"/>
    <cellStyle name="Feeder Field 7 4 2 4" xfId="20976"/>
    <cellStyle name="Feeder Field 7 4 2 4 2" xfId="49303"/>
    <cellStyle name="Feeder Field 7 4 2 5" xfId="20977"/>
    <cellStyle name="Feeder Field 7 4 2 5 2" xfId="49304"/>
    <cellStyle name="Feeder Field 7 4 2 6" xfId="20978"/>
    <cellStyle name="Feeder Field 7 4 2 6 2" xfId="49305"/>
    <cellStyle name="Feeder Field 7 4 2 7" xfId="20979"/>
    <cellStyle name="Feeder Field 7 4 2 7 2" xfId="49306"/>
    <cellStyle name="Feeder Field 7 4 2 8" xfId="20980"/>
    <cellStyle name="Feeder Field 7 4 2 8 2" xfId="49307"/>
    <cellStyle name="Feeder Field 7 4 2 9" xfId="20981"/>
    <cellStyle name="Feeder Field 7 4 2 9 2" xfId="49308"/>
    <cellStyle name="Feeder Field 7 4 3" xfId="20982"/>
    <cellStyle name="Feeder Field 7 4 3 10" xfId="20983"/>
    <cellStyle name="Feeder Field 7 4 3 10 2" xfId="49310"/>
    <cellStyle name="Feeder Field 7 4 3 11" xfId="20984"/>
    <cellStyle name="Feeder Field 7 4 3 11 2" xfId="49311"/>
    <cellStyle name="Feeder Field 7 4 3 12" xfId="20985"/>
    <cellStyle name="Feeder Field 7 4 3 12 2" xfId="49312"/>
    <cellStyle name="Feeder Field 7 4 3 13" xfId="49309"/>
    <cellStyle name="Feeder Field 7 4 3 2" xfId="20986"/>
    <cellStyle name="Feeder Field 7 4 3 2 10" xfId="20987"/>
    <cellStyle name="Feeder Field 7 4 3 2 10 2" xfId="49314"/>
    <cellStyle name="Feeder Field 7 4 3 2 11" xfId="20988"/>
    <cellStyle name="Feeder Field 7 4 3 2 11 2" xfId="49315"/>
    <cellStyle name="Feeder Field 7 4 3 2 12" xfId="49313"/>
    <cellStyle name="Feeder Field 7 4 3 2 2" xfId="20989"/>
    <cellStyle name="Feeder Field 7 4 3 2 2 2" xfId="49316"/>
    <cellStyle name="Feeder Field 7 4 3 2 3" xfId="20990"/>
    <cellStyle name="Feeder Field 7 4 3 2 3 2" xfId="49317"/>
    <cellStyle name="Feeder Field 7 4 3 2 4" xfId="20991"/>
    <cellStyle name="Feeder Field 7 4 3 2 4 2" xfId="49318"/>
    <cellStyle name="Feeder Field 7 4 3 2 5" xfId="20992"/>
    <cellStyle name="Feeder Field 7 4 3 2 5 2" xfId="49319"/>
    <cellStyle name="Feeder Field 7 4 3 2 6" xfId="20993"/>
    <cellStyle name="Feeder Field 7 4 3 2 6 2" xfId="49320"/>
    <cellStyle name="Feeder Field 7 4 3 2 7" xfId="20994"/>
    <cellStyle name="Feeder Field 7 4 3 2 7 2" xfId="49321"/>
    <cellStyle name="Feeder Field 7 4 3 2 8" xfId="20995"/>
    <cellStyle name="Feeder Field 7 4 3 2 8 2" xfId="49322"/>
    <cellStyle name="Feeder Field 7 4 3 2 9" xfId="20996"/>
    <cellStyle name="Feeder Field 7 4 3 2 9 2" xfId="49323"/>
    <cellStyle name="Feeder Field 7 4 3 3" xfId="20997"/>
    <cellStyle name="Feeder Field 7 4 3 3 10" xfId="20998"/>
    <cellStyle name="Feeder Field 7 4 3 3 10 2" xfId="49325"/>
    <cellStyle name="Feeder Field 7 4 3 3 11" xfId="20999"/>
    <cellStyle name="Feeder Field 7 4 3 3 11 2" xfId="49326"/>
    <cellStyle name="Feeder Field 7 4 3 3 12" xfId="49324"/>
    <cellStyle name="Feeder Field 7 4 3 3 2" xfId="21000"/>
    <cellStyle name="Feeder Field 7 4 3 3 2 2" xfId="49327"/>
    <cellStyle name="Feeder Field 7 4 3 3 3" xfId="21001"/>
    <cellStyle name="Feeder Field 7 4 3 3 3 2" xfId="49328"/>
    <cellStyle name="Feeder Field 7 4 3 3 4" xfId="21002"/>
    <cellStyle name="Feeder Field 7 4 3 3 4 2" xfId="49329"/>
    <cellStyle name="Feeder Field 7 4 3 3 5" xfId="21003"/>
    <cellStyle name="Feeder Field 7 4 3 3 5 2" xfId="49330"/>
    <cellStyle name="Feeder Field 7 4 3 3 6" xfId="21004"/>
    <cellStyle name="Feeder Field 7 4 3 3 6 2" xfId="49331"/>
    <cellStyle name="Feeder Field 7 4 3 3 7" xfId="21005"/>
    <cellStyle name="Feeder Field 7 4 3 3 7 2" xfId="49332"/>
    <cellStyle name="Feeder Field 7 4 3 3 8" xfId="21006"/>
    <cellStyle name="Feeder Field 7 4 3 3 8 2" xfId="49333"/>
    <cellStyle name="Feeder Field 7 4 3 3 9" xfId="21007"/>
    <cellStyle name="Feeder Field 7 4 3 3 9 2" xfId="49334"/>
    <cellStyle name="Feeder Field 7 4 3 4" xfId="21008"/>
    <cellStyle name="Feeder Field 7 4 3 4 2" xfId="49335"/>
    <cellStyle name="Feeder Field 7 4 3 5" xfId="21009"/>
    <cellStyle name="Feeder Field 7 4 3 5 2" xfId="49336"/>
    <cellStyle name="Feeder Field 7 4 3 6" xfId="21010"/>
    <cellStyle name="Feeder Field 7 4 3 6 2" xfId="49337"/>
    <cellStyle name="Feeder Field 7 4 3 7" xfId="21011"/>
    <cellStyle name="Feeder Field 7 4 3 7 2" xfId="49338"/>
    <cellStyle name="Feeder Field 7 4 3 8" xfId="21012"/>
    <cellStyle name="Feeder Field 7 4 3 8 2" xfId="49339"/>
    <cellStyle name="Feeder Field 7 4 3 9" xfId="21013"/>
    <cellStyle name="Feeder Field 7 4 3 9 2" xfId="49340"/>
    <cellStyle name="Feeder Field 7 4 4" xfId="21014"/>
    <cellStyle name="Feeder Field 7 4 4 10" xfId="21015"/>
    <cellStyle name="Feeder Field 7 4 4 10 2" xfId="49342"/>
    <cellStyle name="Feeder Field 7 4 4 11" xfId="21016"/>
    <cellStyle name="Feeder Field 7 4 4 11 2" xfId="49343"/>
    <cellStyle name="Feeder Field 7 4 4 12" xfId="49341"/>
    <cellStyle name="Feeder Field 7 4 4 2" xfId="21017"/>
    <cellStyle name="Feeder Field 7 4 4 2 2" xfId="49344"/>
    <cellStyle name="Feeder Field 7 4 4 3" xfId="21018"/>
    <cellStyle name="Feeder Field 7 4 4 3 2" xfId="49345"/>
    <cellStyle name="Feeder Field 7 4 4 4" xfId="21019"/>
    <cellStyle name="Feeder Field 7 4 4 4 2" xfId="49346"/>
    <cellStyle name="Feeder Field 7 4 4 5" xfId="21020"/>
    <cellStyle name="Feeder Field 7 4 4 5 2" xfId="49347"/>
    <cellStyle name="Feeder Field 7 4 4 6" xfId="21021"/>
    <cellStyle name="Feeder Field 7 4 4 6 2" xfId="49348"/>
    <cellStyle name="Feeder Field 7 4 4 7" xfId="21022"/>
    <cellStyle name="Feeder Field 7 4 4 7 2" xfId="49349"/>
    <cellStyle name="Feeder Field 7 4 4 8" xfId="21023"/>
    <cellStyle name="Feeder Field 7 4 4 8 2" xfId="49350"/>
    <cellStyle name="Feeder Field 7 4 4 9" xfId="21024"/>
    <cellStyle name="Feeder Field 7 4 4 9 2" xfId="49351"/>
    <cellStyle name="Feeder Field 7 4 5" xfId="21025"/>
    <cellStyle name="Feeder Field 7 4 5 10" xfId="21026"/>
    <cellStyle name="Feeder Field 7 4 5 10 2" xfId="49353"/>
    <cellStyle name="Feeder Field 7 4 5 11" xfId="21027"/>
    <cellStyle name="Feeder Field 7 4 5 11 2" xfId="49354"/>
    <cellStyle name="Feeder Field 7 4 5 12" xfId="49352"/>
    <cellStyle name="Feeder Field 7 4 5 2" xfId="21028"/>
    <cellStyle name="Feeder Field 7 4 5 2 2" xfId="49355"/>
    <cellStyle name="Feeder Field 7 4 5 3" xfId="21029"/>
    <cellStyle name="Feeder Field 7 4 5 3 2" xfId="49356"/>
    <cellStyle name="Feeder Field 7 4 5 4" xfId="21030"/>
    <cellStyle name="Feeder Field 7 4 5 4 2" xfId="49357"/>
    <cellStyle name="Feeder Field 7 4 5 5" xfId="21031"/>
    <cellStyle name="Feeder Field 7 4 5 5 2" xfId="49358"/>
    <cellStyle name="Feeder Field 7 4 5 6" xfId="21032"/>
    <cellStyle name="Feeder Field 7 4 5 6 2" xfId="49359"/>
    <cellStyle name="Feeder Field 7 4 5 7" xfId="21033"/>
    <cellStyle name="Feeder Field 7 4 5 7 2" xfId="49360"/>
    <cellStyle name="Feeder Field 7 4 5 8" xfId="21034"/>
    <cellStyle name="Feeder Field 7 4 5 8 2" xfId="49361"/>
    <cellStyle name="Feeder Field 7 4 5 9" xfId="21035"/>
    <cellStyle name="Feeder Field 7 4 5 9 2" xfId="49362"/>
    <cellStyle name="Feeder Field 7 4 6" xfId="21036"/>
    <cellStyle name="Feeder Field 7 4 6 2" xfId="49363"/>
    <cellStyle name="Feeder Field 7 4 7" xfId="21037"/>
    <cellStyle name="Feeder Field 7 4 7 2" xfId="49364"/>
    <cellStyle name="Feeder Field 7 4 8" xfId="21038"/>
    <cellStyle name="Feeder Field 7 4 8 2" xfId="49365"/>
    <cellStyle name="Feeder Field 7 4 9" xfId="21039"/>
    <cellStyle name="Feeder Field 7 4 9 2" xfId="49366"/>
    <cellStyle name="Feeder Field 7 5" xfId="21040"/>
    <cellStyle name="Feeder Field 7 5 10" xfId="21041"/>
    <cellStyle name="Feeder Field 7 5 10 2" xfId="49368"/>
    <cellStyle name="Feeder Field 7 5 11" xfId="21042"/>
    <cellStyle name="Feeder Field 7 5 11 2" xfId="49369"/>
    <cellStyle name="Feeder Field 7 5 12" xfId="21043"/>
    <cellStyle name="Feeder Field 7 5 12 2" xfId="49370"/>
    <cellStyle name="Feeder Field 7 5 13" xfId="21044"/>
    <cellStyle name="Feeder Field 7 5 13 2" xfId="49371"/>
    <cellStyle name="Feeder Field 7 5 14" xfId="21045"/>
    <cellStyle name="Feeder Field 7 5 14 2" xfId="49372"/>
    <cellStyle name="Feeder Field 7 5 15" xfId="49367"/>
    <cellStyle name="Feeder Field 7 5 2" xfId="21046"/>
    <cellStyle name="Feeder Field 7 5 2 10" xfId="21047"/>
    <cellStyle name="Feeder Field 7 5 2 10 2" xfId="49374"/>
    <cellStyle name="Feeder Field 7 5 2 11" xfId="21048"/>
    <cellStyle name="Feeder Field 7 5 2 11 2" xfId="49375"/>
    <cellStyle name="Feeder Field 7 5 2 12" xfId="21049"/>
    <cellStyle name="Feeder Field 7 5 2 12 2" xfId="49376"/>
    <cellStyle name="Feeder Field 7 5 2 13" xfId="49373"/>
    <cellStyle name="Feeder Field 7 5 2 2" xfId="21050"/>
    <cellStyle name="Feeder Field 7 5 2 2 10" xfId="21051"/>
    <cellStyle name="Feeder Field 7 5 2 2 10 2" xfId="49378"/>
    <cellStyle name="Feeder Field 7 5 2 2 11" xfId="21052"/>
    <cellStyle name="Feeder Field 7 5 2 2 11 2" xfId="49379"/>
    <cellStyle name="Feeder Field 7 5 2 2 12" xfId="49377"/>
    <cellStyle name="Feeder Field 7 5 2 2 2" xfId="21053"/>
    <cellStyle name="Feeder Field 7 5 2 2 2 2" xfId="49380"/>
    <cellStyle name="Feeder Field 7 5 2 2 3" xfId="21054"/>
    <cellStyle name="Feeder Field 7 5 2 2 3 2" xfId="49381"/>
    <cellStyle name="Feeder Field 7 5 2 2 4" xfId="21055"/>
    <cellStyle name="Feeder Field 7 5 2 2 4 2" xfId="49382"/>
    <cellStyle name="Feeder Field 7 5 2 2 5" xfId="21056"/>
    <cellStyle name="Feeder Field 7 5 2 2 5 2" xfId="49383"/>
    <cellStyle name="Feeder Field 7 5 2 2 6" xfId="21057"/>
    <cellStyle name="Feeder Field 7 5 2 2 6 2" xfId="49384"/>
    <cellStyle name="Feeder Field 7 5 2 2 7" xfId="21058"/>
    <cellStyle name="Feeder Field 7 5 2 2 7 2" xfId="49385"/>
    <cellStyle name="Feeder Field 7 5 2 2 8" xfId="21059"/>
    <cellStyle name="Feeder Field 7 5 2 2 8 2" xfId="49386"/>
    <cellStyle name="Feeder Field 7 5 2 2 9" xfId="21060"/>
    <cellStyle name="Feeder Field 7 5 2 2 9 2" xfId="49387"/>
    <cellStyle name="Feeder Field 7 5 2 3" xfId="21061"/>
    <cellStyle name="Feeder Field 7 5 2 3 10" xfId="21062"/>
    <cellStyle name="Feeder Field 7 5 2 3 10 2" xfId="49389"/>
    <cellStyle name="Feeder Field 7 5 2 3 11" xfId="21063"/>
    <cellStyle name="Feeder Field 7 5 2 3 11 2" xfId="49390"/>
    <cellStyle name="Feeder Field 7 5 2 3 12" xfId="49388"/>
    <cellStyle name="Feeder Field 7 5 2 3 2" xfId="21064"/>
    <cellStyle name="Feeder Field 7 5 2 3 2 2" xfId="49391"/>
    <cellStyle name="Feeder Field 7 5 2 3 3" xfId="21065"/>
    <cellStyle name="Feeder Field 7 5 2 3 3 2" xfId="49392"/>
    <cellStyle name="Feeder Field 7 5 2 3 4" xfId="21066"/>
    <cellStyle name="Feeder Field 7 5 2 3 4 2" xfId="49393"/>
    <cellStyle name="Feeder Field 7 5 2 3 5" xfId="21067"/>
    <cellStyle name="Feeder Field 7 5 2 3 5 2" xfId="49394"/>
    <cellStyle name="Feeder Field 7 5 2 3 6" xfId="21068"/>
    <cellStyle name="Feeder Field 7 5 2 3 6 2" xfId="49395"/>
    <cellStyle name="Feeder Field 7 5 2 3 7" xfId="21069"/>
    <cellStyle name="Feeder Field 7 5 2 3 7 2" xfId="49396"/>
    <cellStyle name="Feeder Field 7 5 2 3 8" xfId="21070"/>
    <cellStyle name="Feeder Field 7 5 2 3 8 2" xfId="49397"/>
    <cellStyle name="Feeder Field 7 5 2 3 9" xfId="21071"/>
    <cellStyle name="Feeder Field 7 5 2 3 9 2" xfId="49398"/>
    <cellStyle name="Feeder Field 7 5 2 4" xfId="21072"/>
    <cellStyle name="Feeder Field 7 5 2 4 2" xfId="49399"/>
    <cellStyle name="Feeder Field 7 5 2 5" xfId="21073"/>
    <cellStyle name="Feeder Field 7 5 2 5 2" xfId="49400"/>
    <cellStyle name="Feeder Field 7 5 2 6" xfId="21074"/>
    <cellStyle name="Feeder Field 7 5 2 6 2" xfId="49401"/>
    <cellStyle name="Feeder Field 7 5 2 7" xfId="21075"/>
    <cellStyle name="Feeder Field 7 5 2 7 2" xfId="49402"/>
    <cellStyle name="Feeder Field 7 5 2 8" xfId="21076"/>
    <cellStyle name="Feeder Field 7 5 2 8 2" xfId="49403"/>
    <cellStyle name="Feeder Field 7 5 2 9" xfId="21077"/>
    <cellStyle name="Feeder Field 7 5 2 9 2" xfId="49404"/>
    <cellStyle name="Feeder Field 7 5 3" xfId="21078"/>
    <cellStyle name="Feeder Field 7 5 3 10" xfId="21079"/>
    <cellStyle name="Feeder Field 7 5 3 10 2" xfId="49406"/>
    <cellStyle name="Feeder Field 7 5 3 11" xfId="21080"/>
    <cellStyle name="Feeder Field 7 5 3 11 2" xfId="49407"/>
    <cellStyle name="Feeder Field 7 5 3 12" xfId="21081"/>
    <cellStyle name="Feeder Field 7 5 3 12 2" xfId="49408"/>
    <cellStyle name="Feeder Field 7 5 3 13" xfId="49405"/>
    <cellStyle name="Feeder Field 7 5 3 2" xfId="21082"/>
    <cellStyle name="Feeder Field 7 5 3 2 10" xfId="21083"/>
    <cellStyle name="Feeder Field 7 5 3 2 10 2" xfId="49410"/>
    <cellStyle name="Feeder Field 7 5 3 2 11" xfId="21084"/>
    <cellStyle name="Feeder Field 7 5 3 2 11 2" xfId="49411"/>
    <cellStyle name="Feeder Field 7 5 3 2 12" xfId="49409"/>
    <cellStyle name="Feeder Field 7 5 3 2 2" xfId="21085"/>
    <cellStyle name="Feeder Field 7 5 3 2 2 2" xfId="49412"/>
    <cellStyle name="Feeder Field 7 5 3 2 3" xfId="21086"/>
    <cellStyle name="Feeder Field 7 5 3 2 3 2" xfId="49413"/>
    <cellStyle name="Feeder Field 7 5 3 2 4" xfId="21087"/>
    <cellStyle name="Feeder Field 7 5 3 2 4 2" xfId="49414"/>
    <cellStyle name="Feeder Field 7 5 3 2 5" xfId="21088"/>
    <cellStyle name="Feeder Field 7 5 3 2 5 2" xfId="49415"/>
    <cellStyle name="Feeder Field 7 5 3 2 6" xfId="21089"/>
    <cellStyle name="Feeder Field 7 5 3 2 6 2" xfId="49416"/>
    <cellStyle name="Feeder Field 7 5 3 2 7" xfId="21090"/>
    <cellStyle name="Feeder Field 7 5 3 2 7 2" xfId="49417"/>
    <cellStyle name="Feeder Field 7 5 3 2 8" xfId="21091"/>
    <cellStyle name="Feeder Field 7 5 3 2 8 2" xfId="49418"/>
    <cellStyle name="Feeder Field 7 5 3 2 9" xfId="21092"/>
    <cellStyle name="Feeder Field 7 5 3 2 9 2" xfId="49419"/>
    <cellStyle name="Feeder Field 7 5 3 3" xfId="21093"/>
    <cellStyle name="Feeder Field 7 5 3 3 10" xfId="21094"/>
    <cellStyle name="Feeder Field 7 5 3 3 10 2" xfId="49421"/>
    <cellStyle name="Feeder Field 7 5 3 3 11" xfId="21095"/>
    <cellStyle name="Feeder Field 7 5 3 3 11 2" xfId="49422"/>
    <cellStyle name="Feeder Field 7 5 3 3 12" xfId="49420"/>
    <cellStyle name="Feeder Field 7 5 3 3 2" xfId="21096"/>
    <cellStyle name="Feeder Field 7 5 3 3 2 2" xfId="49423"/>
    <cellStyle name="Feeder Field 7 5 3 3 3" xfId="21097"/>
    <cellStyle name="Feeder Field 7 5 3 3 3 2" xfId="49424"/>
    <cellStyle name="Feeder Field 7 5 3 3 4" xfId="21098"/>
    <cellStyle name="Feeder Field 7 5 3 3 4 2" xfId="49425"/>
    <cellStyle name="Feeder Field 7 5 3 3 5" xfId="21099"/>
    <cellStyle name="Feeder Field 7 5 3 3 5 2" xfId="49426"/>
    <cellStyle name="Feeder Field 7 5 3 3 6" xfId="21100"/>
    <cellStyle name="Feeder Field 7 5 3 3 6 2" xfId="49427"/>
    <cellStyle name="Feeder Field 7 5 3 3 7" xfId="21101"/>
    <cellStyle name="Feeder Field 7 5 3 3 7 2" xfId="49428"/>
    <cellStyle name="Feeder Field 7 5 3 3 8" xfId="21102"/>
    <cellStyle name="Feeder Field 7 5 3 3 8 2" xfId="49429"/>
    <cellStyle name="Feeder Field 7 5 3 3 9" xfId="21103"/>
    <cellStyle name="Feeder Field 7 5 3 3 9 2" xfId="49430"/>
    <cellStyle name="Feeder Field 7 5 3 4" xfId="21104"/>
    <cellStyle name="Feeder Field 7 5 3 4 2" xfId="49431"/>
    <cellStyle name="Feeder Field 7 5 3 5" xfId="21105"/>
    <cellStyle name="Feeder Field 7 5 3 5 2" xfId="49432"/>
    <cellStyle name="Feeder Field 7 5 3 6" xfId="21106"/>
    <cellStyle name="Feeder Field 7 5 3 6 2" xfId="49433"/>
    <cellStyle name="Feeder Field 7 5 3 7" xfId="21107"/>
    <cellStyle name="Feeder Field 7 5 3 7 2" xfId="49434"/>
    <cellStyle name="Feeder Field 7 5 3 8" xfId="21108"/>
    <cellStyle name="Feeder Field 7 5 3 8 2" xfId="49435"/>
    <cellStyle name="Feeder Field 7 5 3 9" xfId="21109"/>
    <cellStyle name="Feeder Field 7 5 3 9 2" xfId="49436"/>
    <cellStyle name="Feeder Field 7 5 4" xfId="21110"/>
    <cellStyle name="Feeder Field 7 5 4 10" xfId="21111"/>
    <cellStyle name="Feeder Field 7 5 4 10 2" xfId="49438"/>
    <cellStyle name="Feeder Field 7 5 4 11" xfId="21112"/>
    <cellStyle name="Feeder Field 7 5 4 11 2" xfId="49439"/>
    <cellStyle name="Feeder Field 7 5 4 12" xfId="49437"/>
    <cellStyle name="Feeder Field 7 5 4 2" xfId="21113"/>
    <cellStyle name="Feeder Field 7 5 4 2 2" xfId="49440"/>
    <cellStyle name="Feeder Field 7 5 4 3" xfId="21114"/>
    <cellStyle name="Feeder Field 7 5 4 3 2" xfId="49441"/>
    <cellStyle name="Feeder Field 7 5 4 4" xfId="21115"/>
    <cellStyle name="Feeder Field 7 5 4 4 2" xfId="49442"/>
    <cellStyle name="Feeder Field 7 5 4 5" xfId="21116"/>
    <cellStyle name="Feeder Field 7 5 4 5 2" xfId="49443"/>
    <cellStyle name="Feeder Field 7 5 4 6" xfId="21117"/>
    <cellStyle name="Feeder Field 7 5 4 6 2" xfId="49444"/>
    <cellStyle name="Feeder Field 7 5 4 7" xfId="21118"/>
    <cellStyle name="Feeder Field 7 5 4 7 2" xfId="49445"/>
    <cellStyle name="Feeder Field 7 5 4 8" xfId="21119"/>
    <cellStyle name="Feeder Field 7 5 4 8 2" xfId="49446"/>
    <cellStyle name="Feeder Field 7 5 4 9" xfId="21120"/>
    <cellStyle name="Feeder Field 7 5 4 9 2" xfId="49447"/>
    <cellStyle name="Feeder Field 7 5 5" xfId="21121"/>
    <cellStyle name="Feeder Field 7 5 5 10" xfId="21122"/>
    <cellStyle name="Feeder Field 7 5 5 10 2" xfId="49449"/>
    <cellStyle name="Feeder Field 7 5 5 11" xfId="21123"/>
    <cellStyle name="Feeder Field 7 5 5 11 2" xfId="49450"/>
    <cellStyle name="Feeder Field 7 5 5 12" xfId="49448"/>
    <cellStyle name="Feeder Field 7 5 5 2" xfId="21124"/>
    <cellStyle name="Feeder Field 7 5 5 2 2" xfId="49451"/>
    <cellStyle name="Feeder Field 7 5 5 3" xfId="21125"/>
    <cellStyle name="Feeder Field 7 5 5 3 2" xfId="49452"/>
    <cellStyle name="Feeder Field 7 5 5 4" xfId="21126"/>
    <cellStyle name="Feeder Field 7 5 5 4 2" xfId="49453"/>
    <cellStyle name="Feeder Field 7 5 5 5" xfId="21127"/>
    <cellStyle name="Feeder Field 7 5 5 5 2" xfId="49454"/>
    <cellStyle name="Feeder Field 7 5 5 6" xfId="21128"/>
    <cellStyle name="Feeder Field 7 5 5 6 2" xfId="49455"/>
    <cellStyle name="Feeder Field 7 5 5 7" xfId="21129"/>
    <cellStyle name="Feeder Field 7 5 5 7 2" xfId="49456"/>
    <cellStyle name="Feeder Field 7 5 5 8" xfId="21130"/>
    <cellStyle name="Feeder Field 7 5 5 8 2" xfId="49457"/>
    <cellStyle name="Feeder Field 7 5 5 9" xfId="21131"/>
    <cellStyle name="Feeder Field 7 5 5 9 2" xfId="49458"/>
    <cellStyle name="Feeder Field 7 5 6" xfId="21132"/>
    <cellStyle name="Feeder Field 7 5 6 2" xfId="49459"/>
    <cellStyle name="Feeder Field 7 5 7" xfId="21133"/>
    <cellStyle name="Feeder Field 7 5 7 2" xfId="49460"/>
    <cellStyle name="Feeder Field 7 5 8" xfId="21134"/>
    <cellStyle name="Feeder Field 7 5 8 2" xfId="49461"/>
    <cellStyle name="Feeder Field 7 5 9" xfId="21135"/>
    <cellStyle name="Feeder Field 7 5 9 2" xfId="49462"/>
    <cellStyle name="Feeder Field 7 6" xfId="21136"/>
    <cellStyle name="Feeder Field 7 6 10" xfId="21137"/>
    <cellStyle name="Feeder Field 7 6 10 2" xfId="49464"/>
    <cellStyle name="Feeder Field 7 6 11" xfId="21138"/>
    <cellStyle name="Feeder Field 7 6 11 2" xfId="49465"/>
    <cellStyle name="Feeder Field 7 6 12" xfId="21139"/>
    <cellStyle name="Feeder Field 7 6 12 2" xfId="49466"/>
    <cellStyle name="Feeder Field 7 6 13" xfId="49463"/>
    <cellStyle name="Feeder Field 7 6 2" xfId="21140"/>
    <cellStyle name="Feeder Field 7 6 2 10" xfId="21141"/>
    <cellStyle name="Feeder Field 7 6 2 10 2" xfId="49468"/>
    <cellStyle name="Feeder Field 7 6 2 11" xfId="21142"/>
    <cellStyle name="Feeder Field 7 6 2 11 2" xfId="49469"/>
    <cellStyle name="Feeder Field 7 6 2 12" xfId="49467"/>
    <cellStyle name="Feeder Field 7 6 2 2" xfId="21143"/>
    <cellStyle name="Feeder Field 7 6 2 2 2" xfId="49470"/>
    <cellStyle name="Feeder Field 7 6 2 3" xfId="21144"/>
    <cellStyle name="Feeder Field 7 6 2 3 2" xfId="49471"/>
    <cellStyle name="Feeder Field 7 6 2 4" xfId="21145"/>
    <cellStyle name="Feeder Field 7 6 2 4 2" xfId="49472"/>
    <cellStyle name="Feeder Field 7 6 2 5" xfId="21146"/>
    <cellStyle name="Feeder Field 7 6 2 5 2" xfId="49473"/>
    <cellStyle name="Feeder Field 7 6 2 6" xfId="21147"/>
    <cellStyle name="Feeder Field 7 6 2 6 2" xfId="49474"/>
    <cellStyle name="Feeder Field 7 6 2 7" xfId="21148"/>
    <cellStyle name="Feeder Field 7 6 2 7 2" xfId="49475"/>
    <cellStyle name="Feeder Field 7 6 2 8" xfId="21149"/>
    <cellStyle name="Feeder Field 7 6 2 8 2" xfId="49476"/>
    <cellStyle name="Feeder Field 7 6 2 9" xfId="21150"/>
    <cellStyle name="Feeder Field 7 6 2 9 2" xfId="49477"/>
    <cellStyle name="Feeder Field 7 6 3" xfId="21151"/>
    <cellStyle name="Feeder Field 7 6 3 10" xfId="21152"/>
    <cellStyle name="Feeder Field 7 6 3 10 2" xfId="49479"/>
    <cellStyle name="Feeder Field 7 6 3 11" xfId="21153"/>
    <cellStyle name="Feeder Field 7 6 3 11 2" xfId="49480"/>
    <cellStyle name="Feeder Field 7 6 3 12" xfId="49478"/>
    <cellStyle name="Feeder Field 7 6 3 2" xfId="21154"/>
    <cellStyle name="Feeder Field 7 6 3 2 2" xfId="49481"/>
    <cellStyle name="Feeder Field 7 6 3 3" xfId="21155"/>
    <cellStyle name="Feeder Field 7 6 3 3 2" xfId="49482"/>
    <cellStyle name="Feeder Field 7 6 3 4" xfId="21156"/>
    <cellStyle name="Feeder Field 7 6 3 4 2" xfId="49483"/>
    <cellStyle name="Feeder Field 7 6 3 5" xfId="21157"/>
    <cellStyle name="Feeder Field 7 6 3 5 2" xfId="49484"/>
    <cellStyle name="Feeder Field 7 6 3 6" xfId="21158"/>
    <cellStyle name="Feeder Field 7 6 3 6 2" xfId="49485"/>
    <cellStyle name="Feeder Field 7 6 3 7" xfId="21159"/>
    <cellStyle name="Feeder Field 7 6 3 7 2" xfId="49486"/>
    <cellStyle name="Feeder Field 7 6 3 8" xfId="21160"/>
    <cellStyle name="Feeder Field 7 6 3 8 2" xfId="49487"/>
    <cellStyle name="Feeder Field 7 6 3 9" xfId="21161"/>
    <cellStyle name="Feeder Field 7 6 3 9 2" xfId="49488"/>
    <cellStyle name="Feeder Field 7 6 4" xfId="21162"/>
    <cellStyle name="Feeder Field 7 6 4 2" xfId="49489"/>
    <cellStyle name="Feeder Field 7 6 5" xfId="21163"/>
    <cellStyle name="Feeder Field 7 6 5 2" xfId="49490"/>
    <cellStyle name="Feeder Field 7 6 6" xfId="21164"/>
    <cellStyle name="Feeder Field 7 6 6 2" xfId="49491"/>
    <cellStyle name="Feeder Field 7 6 7" xfId="21165"/>
    <cellStyle name="Feeder Field 7 6 7 2" xfId="49492"/>
    <cellStyle name="Feeder Field 7 6 8" xfId="21166"/>
    <cellStyle name="Feeder Field 7 6 8 2" xfId="49493"/>
    <cellStyle name="Feeder Field 7 6 9" xfId="21167"/>
    <cellStyle name="Feeder Field 7 6 9 2" xfId="49494"/>
    <cellStyle name="Feeder Field 7 7" xfId="21168"/>
    <cellStyle name="Feeder Field 7 7 10" xfId="21169"/>
    <cellStyle name="Feeder Field 7 7 10 2" xfId="49496"/>
    <cellStyle name="Feeder Field 7 7 11" xfId="21170"/>
    <cellStyle name="Feeder Field 7 7 11 2" xfId="49497"/>
    <cellStyle name="Feeder Field 7 7 12" xfId="21171"/>
    <cellStyle name="Feeder Field 7 7 12 2" xfId="49498"/>
    <cellStyle name="Feeder Field 7 7 13" xfId="49495"/>
    <cellStyle name="Feeder Field 7 7 2" xfId="21172"/>
    <cellStyle name="Feeder Field 7 7 2 10" xfId="21173"/>
    <cellStyle name="Feeder Field 7 7 2 10 2" xfId="49500"/>
    <cellStyle name="Feeder Field 7 7 2 11" xfId="21174"/>
    <cellStyle name="Feeder Field 7 7 2 11 2" xfId="49501"/>
    <cellStyle name="Feeder Field 7 7 2 12" xfId="49499"/>
    <cellStyle name="Feeder Field 7 7 2 2" xfId="21175"/>
    <cellStyle name="Feeder Field 7 7 2 2 2" xfId="49502"/>
    <cellStyle name="Feeder Field 7 7 2 3" xfId="21176"/>
    <cellStyle name="Feeder Field 7 7 2 3 2" xfId="49503"/>
    <cellStyle name="Feeder Field 7 7 2 4" xfId="21177"/>
    <cellStyle name="Feeder Field 7 7 2 4 2" xfId="49504"/>
    <cellStyle name="Feeder Field 7 7 2 5" xfId="21178"/>
    <cellStyle name="Feeder Field 7 7 2 5 2" xfId="49505"/>
    <cellStyle name="Feeder Field 7 7 2 6" xfId="21179"/>
    <cellStyle name="Feeder Field 7 7 2 6 2" xfId="49506"/>
    <cellStyle name="Feeder Field 7 7 2 7" xfId="21180"/>
    <cellStyle name="Feeder Field 7 7 2 7 2" xfId="49507"/>
    <cellStyle name="Feeder Field 7 7 2 8" xfId="21181"/>
    <cellStyle name="Feeder Field 7 7 2 8 2" xfId="49508"/>
    <cellStyle name="Feeder Field 7 7 2 9" xfId="21182"/>
    <cellStyle name="Feeder Field 7 7 2 9 2" xfId="49509"/>
    <cellStyle name="Feeder Field 7 7 3" xfId="21183"/>
    <cellStyle name="Feeder Field 7 7 3 10" xfId="21184"/>
    <cellStyle name="Feeder Field 7 7 3 10 2" xfId="49511"/>
    <cellStyle name="Feeder Field 7 7 3 11" xfId="21185"/>
    <cellStyle name="Feeder Field 7 7 3 11 2" xfId="49512"/>
    <cellStyle name="Feeder Field 7 7 3 12" xfId="49510"/>
    <cellStyle name="Feeder Field 7 7 3 2" xfId="21186"/>
    <cellStyle name="Feeder Field 7 7 3 2 2" xfId="49513"/>
    <cellStyle name="Feeder Field 7 7 3 3" xfId="21187"/>
    <cellStyle name="Feeder Field 7 7 3 3 2" xfId="49514"/>
    <cellStyle name="Feeder Field 7 7 3 4" xfId="21188"/>
    <cellStyle name="Feeder Field 7 7 3 4 2" xfId="49515"/>
    <cellStyle name="Feeder Field 7 7 3 5" xfId="21189"/>
    <cellStyle name="Feeder Field 7 7 3 5 2" xfId="49516"/>
    <cellStyle name="Feeder Field 7 7 3 6" xfId="21190"/>
    <cellStyle name="Feeder Field 7 7 3 6 2" xfId="49517"/>
    <cellStyle name="Feeder Field 7 7 3 7" xfId="21191"/>
    <cellStyle name="Feeder Field 7 7 3 7 2" xfId="49518"/>
    <cellStyle name="Feeder Field 7 7 3 8" xfId="21192"/>
    <cellStyle name="Feeder Field 7 7 3 8 2" xfId="49519"/>
    <cellStyle name="Feeder Field 7 7 3 9" xfId="21193"/>
    <cellStyle name="Feeder Field 7 7 3 9 2" xfId="49520"/>
    <cellStyle name="Feeder Field 7 7 4" xfId="21194"/>
    <cellStyle name="Feeder Field 7 7 4 2" xfId="49521"/>
    <cellStyle name="Feeder Field 7 7 5" xfId="21195"/>
    <cellStyle name="Feeder Field 7 7 5 2" xfId="49522"/>
    <cellStyle name="Feeder Field 7 7 6" xfId="21196"/>
    <cellStyle name="Feeder Field 7 7 6 2" xfId="49523"/>
    <cellStyle name="Feeder Field 7 7 7" xfId="21197"/>
    <cellStyle name="Feeder Field 7 7 7 2" xfId="49524"/>
    <cellStyle name="Feeder Field 7 7 8" xfId="21198"/>
    <cellStyle name="Feeder Field 7 7 8 2" xfId="49525"/>
    <cellStyle name="Feeder Field 7 7 9" xfId="21199"/>
    <cellStyle name="Feeder Field 7 7 9 2" xfId="49526"/>
    <cellStyle name="Feeder Field 7 8" xfId="21200"/>
    <cellStyle name="Feeder Field 7 8 10" xfId="21201"/>
    <cellStyle name="Feeder Field 7 8 10 2" xfId="49528"/>
    <cellStyle name="Feeder Field 7 8 11" xfId="21202"/>
    <cellStyle name="Feeder Field 7 8 11 2" xfId="49529"/>
    <cellStyle name="Feeder Field 7 8 12" xfId="49527"/>
    <cellStyle name="Feeder Field 7 8 2" xfId="21203"/>
    <cellStyle name="Feeder Field 7 8 2 2" xfId="49530"/>
    <cellStyle name="Feeder Field 7 8 3" xfId="21204"/>
    <cellStyle name="Feeder Field 7 8 3 2" xfId="49531"/>
    <cellStyle name="Feeder Field 7 8 4" xfId="21205"/>
    <cellStyle name="Feeder Field 7 8 4 2" xfId="49532"/>
    <cellStyle name="Feeder Field 7 8 5" xfId="21206"/>
    <cellStyle name="Feeder Field 7 8 5 2" xfId="49533"/>
    <cellStyle name="Feeder Field 7 8 6" xfId="21207"/>
    <cellStyle name="Feeder Field 7 8 6 2" xfId="49534"/>
    <cellStyle name="Feeder Field 7 8 7" xfId="21208"/>
    <cellStyle name="Feeder Field 7 8 7 2" xfId="49535"/>
    <cellStyle name="Feeder Field 7 8 8" xfId="21209"/>
    <cellStyle name="Feeder Field 7 8 8 2" xfId="49536"/>
    <cellStyle name="Feeder Field 7 8 9" xfId="21210"/>
    <cellStyle name="Feeder Field 7 8 9 2" xfId="49537"/>
    <cellStyle name="Feeder Field 7 9" xfId="21211"/>
    <cellStyle name="Feeder Field 7 9 10" xfId="21212"/>
    <cellStyle name="Feeder Field 7 9 10 2" xfId="49539"/>
    <cellStyle name="Feeder Field 7 9 11" xfId="21213"/>
    <cellStyle name="Feeder Field 7 9 11 2" xfId="49540"/>
    <cellStyle name="Feeder Field 7 9 12" xfId="49538"/>
    <cellStyle name="Feeder Field 7 9 2" xfId="21214"/>
    <cellStyle name="Feeder Field 7 9 2 2" xfId="49541"/>
    <cellStyle name="Feeder Field 7 9 3" xfId="21215"/>
    <cellStyle name="Feeder Field 7 9 3 2" xfId="49542"/>
    <cellStyle name="Feeder Field 7 9 4" xfId="21216"/>
    <cellStyle name="Feeder Field 7 9 4 2" xfId="49543"/>
    <cellStyle name="Feeder Field 7 9 5" xfId="21217"/>
    <cellStyle name="Feeder Field 7 9 5 2" xfId="49544"/>
    <cellStyle name="Feeder Field 7 9 6" xfId="21218"/>
    <cellStyle name="Feeder Field 7 9 6 2" xfId="49545"/>
    <cellStyle name="Feeder Field 7 9 7" xfId="21219"/>
    <cellStyle name="Feeder Field 7 9 7 2" xfId="49546"/>
    <cellStyle name="Feeder Field 7 9 8" xfId="21220"/>
    <cellStyle name="Feeder Field 7 9 8 2" xfId="49547"/>
    <cellStyle name="Feeder Field 7 9 9" xfId="21221"/>
    <cellStyle name="Feeder Field 7 9 9 2" xfId="49548"/>
    <cellStyle name="Feeder Field 8" xfId="21222"/>
    <cellStyle name="Feeder Field 8 10" xfId="21223"/>
    <cellStyle name="Feeder Field 8 10 2" xfId="49550"/>
    <cellStyle name="Feeder Field 8 11" xfId="21224"/>
    <cellStyle name="Feeder Field 8 11 2" xfId="49551"/>
    <cellStyle name="Feeder Field 8 12" xfId="21225"/>
    <cellStyle name="Feeder Field 8 12 2" xfId="49552"/>
    <cellStyle name="Feeder Field 8 13" xfId="21226"/>
    <cellStyle name="Feeder Field 8 13 2" xfId="49553"/>
    <cellStyle name="Feeder Field 8 14" xfId="21227"/>
    <cellStyle name="Feeder Field 8 14 2" xfId="49554"/>
    <cellStyle name="Feeder Field 8 15" xfId="21228"/>
    <cellStyle name="Feeder Field 8 15 2" xfId="49555"/>
    <cellStyle name="Feeder Field 8 16" xfId="21229"/>
    <cellStyle name="Feeder Field 8 16 2" xfId="49556"/>
    <cellStyle name="Feeder Field 8 17" xfId="21230"/>
    <cellStyle name="Feeder Field 8 17 2" xfId="49557"/>
    <cellStyle name="Feeder Field 8 18" xfId="49549"/>
    <cellStyle name="Feeder Field 8 2" xfId="21231"/>
    <cellStyle name="Feeder Field 8 2 10" xfId="21232"/>
    <cellStyle name="Feeder Field 8 2 10 2" xfId="49559"/>
    <cellStyle name="Feeder Field 8 2 11" xfId="21233"/>
    <cellStyle name="Feeder Field 8 2 11 2" xfId="49560"/>
    <cellStyle name="Feeder Field 8 2 12" xfId="21234"/>
    <cellStyle name="Feeder Field 8 2 12 2" xfId="49561"/>
    <cellStyle name="Feeder Field 8 2 13" xfId="21235"/>
    <cellStyle name="Feeder Field 8 2 13 2" xfId="49562"/>
    <cellStyle name="Feeder Field 8 2 14" xfId="21236"/>
    <cellStyle name="Feeder Field 8 2 14 2" xfId="49563"/>
    <cellStyle name="Feeder Field 8 2 15" xfId="49558"/>
    <cellStyle name="Feeder Field 8 2 2" xfId="21237"/>
    <cellStyle name="Feeder Field 8 2 2 10" xfId="21238"/>
    <cellStyle name="Feeder Field 8 2 2 10 2" xfId="49565"/>
    <cellStyle name="Feeder Field 8 2 2 11" xfId="21239"/>
    <cellStyle name="Feeder Field 8 2 2 11 2" xfId="49566"/>
    <cellStyle name="Feeder Field 8 2 2 12" xfId="21240"/>
    <cellStyle name="Feeder Field 8 2 2 12 2" xfId="49567"/>
    <cellStyle name="Feeder Field 8 2 2 13" xfId="49564"/>
    <cellStyle name="Feeder Field 8 2 2 2" xfId="21241"/>
    <cellStyle name="Feeder Field 8 2 2 2 10" xfId="21242"/>
    <cellStyle name="Feeder Field 8 2 2 2 10 2" xfId="49569"/>
    <cellStyle name="Feeder Field 8 2 2 2 11" xfId="21243"/>
    <cellStyle name="Feeder Field 8 2 2 2 11 2" xfId="49570"/>
    <cellStyle name="Feeder Field 8 2 2 2 12" xfId="49568"/>
    <cellStyle name="Feeder Field 8 2 2 2 2" xfId="21244"/>
    <cellStyle name="Feeder Field 8 2 2 2 2 2" xfId="49571"/>
    <cellStyle name="Feeder Field 8 2 2 2 3" xfId="21245"/>
    <cellStyle name="Feeder Field 8 2 2 2 3 2" xfId="49572"/>
    <cellStyle name="Feeder Field 8 2 2 2 4" xfId="21246"/>
    <cellStyle name="Feeder Field 8 2 2 2 4 2" xfId="49573"/>
    <cellStyle name="Feeder Field 8 2 2 2 5" xfId="21247"/>
    <cellStyle name="Feeder Field 8 2 2 2 5 2" xfId="49574"/>
    <cellStyle name="Feeder Field 8 2 2 2 6" xfId="21248"/>
    <cellStyle name="Feeder Field 8 2 2 2 6 2" xfId="49575"/>
    <cellStyle name="Feeder Field 8 2 2 2 7" xfId="21249"/>
    <cellStyle name="Feeder Field 8 2 2 2 7 2" xfId="49576"/>
    <cellStyle name="Feeder Field 8 2 2 2 8" xfId="21250"/>
    <cellStyle name="Feeder Field 8 2 2 2 8 2" xfId="49577"/>
    <cellStyle name="Feeder Field 8 2 2 2 9" xfId="21251"/>
    <cellStyle name="Feeder Field 8 2 2 2 9 2" xfId="49578"/>
    <cellStyle name="Feeder Field 8 2 2 3" xfId="21252"/>
    <cellStyle name="Feeder Field 8 2 2 3 10" xfId="21253"/>
    <cellStyle name="Feeder Field 8 2 2 3 10 2" xfId="49580"/>
    <cellStyle name="Feeder Field 8 2 2 3 11" xfId="21254"/>
    <cellStyle name="Feeder Field 8 2 2 3 11 2" xfId="49581"/>
    <cellStyle name="Feeder Field 8 2 2 3 12" xfId="49579"/>
    <cellStyle name="Feeder Field 8 2 2 3 2" xfId="21255"/>
    <cellStyle name="Feeder Field 8 2 2 3 2 2" xfId="49582"/>
    <cellStyle name="Feeder Field 8 2 2 3 3" xfId="21256"/>
    <cellStyle name="Feeder Field 8 2 2 3 3 2" xfId="49583"/>
    <cellStyle name="Feeder Field 8 2 2 3 4" xfId="21257"/>
    <cellStyle name="Feeder Field 8 2 2 3 4 2" xfId="49584"/>
    <cellStyle name="Feeder Field 8 2 2 3 5" xfId="21258"/>
    <cellStyle name="Feeder Field 8 2 2 3 5 2" xfId="49585"/>
    <cellStyle name="Feeder Field 8 2 2 3 6" xfId="21259"/>
    <cellStyle name="Feeder Field 8 2 2 3 6 2" xfId="49586"/>
    <cellStyle name="Feeder Field 8 2 2 3 7" xfId="21260"/>
    <cellStyle name="Feeder Field 8 2 2 3 7 2" xfId="49587"/>
    <cellStyle name="Feeder Field 8 2 2 3 8" xfId="21261"/>
    <cellStyle name="Feeder Field 8 2 2 3 8 2" xfId="49588"/>
    <cellStyle name="Feeder Field 8 2 2 3 9" xfId="21262"/>
    <cellStyle name="Feeder Field 8 2 2 3 9 2" xfId="49589"/>
    <cellStyle name="Feeder Field 8 2 2 4" xfId="21263"/>
    <cellStyle name="Feeder Field 8 2 2 4 2" xfId="49590"/>
    <cellStyle name="Feeder Field 8 2 2 5" xfId="21264"/>
    <cellStyle name="Feeder Field 8 2 2 5 2" xfId="49591"/>
    <cellStyle name="Feeder Field 8 2 2 6" xfId="21265"/>
    <cellStyle name="Feeder Field 8 2 2 6 2" xfId="49592"/>
    <cellStyle name="Feeder Field 8 2 2 7" xfId="21266"/>
    <cellStyle name="Feeder Field 8 2 2 7 2" xfId="49593"/>
    <cellStyle name="Feeder Field 8 2 2 8" xfId="21267"/>
    <cellStyle name="Feeder Field 8 2 2 8 2" xfId="49594"/>
    <cellStyle name="Feeder Field 8 2 2 9" xfId="21268"/>
    <cellStyle name="Feeder Field 8 2 2 9 2" xfId="49595"/>
    <cellStyle name="Feeder Field 8 2 3" xfId="21269"/>
    <cellStyle name="Feeder Field 8 2 3 10" xfId="21270"/>
    <cellStyle name="Feeder Field 8 2 3 10 2" xfId="49597"/>
    <cellStyle name="Feeder Field 8 2 3 11" xfId="21271"/>
    <cellStyle name="Feeder Field 8 2 3 11 2" xfId="49598"/>
    <cellStyle name="Feeder Field 8 2 3 12" xfId="21272"/>
    <cellStyle name="Feeder Field 8 2 3 12 2" xfId="49599"/>
    <cellStyle name="Feeder Field 8 2 3 13" xfId="49596"/>
    <cellStyle name="Feeder Field 8 2 3 2" xfId="21273"/>
    <cellStyle name="Feeder Field 8 2 3 2 10" xfId="21274"/>
    <cellStyle name="Feeder Field 8 2 3 2 10 2" xfId="49601"/>
    <cellStyle name="Feeder Field 8 2 3 2 11" xfId="21275"/>
    <cellStyle name="Feeder Field 8 2 3 2 11 2" xfId="49602"/>
    <cellStyle name="Feeder Field 8 2 3 2 12" xfId="49600"/>
    <cellStyle name="Feeder Field 8 2 3 2 2" xfId="21276"/>
    <cellStyle name="Feeder Field 8 2 3 2 2 2" xfId="49603"/>
    <cellStyle name="Feeder Field 8 2 3 2 3" xfId="21277"/>
    <cellStyle name="Feeder Field 8 2 3 2 3 2" xfId="49604"/>
    <cellStyle name="Feeder Field 8 2 3 2 4" xfId="21278"/>
    <cellStyle name="Feeder Field 8 2 3 2 4 2" xfId="49605"/>
    <cellStyle name="Feeder Field 8 2 3 2 5" xfId="21279"/>
    <cellStyle name="Feeder Field 8 2 3 2 5 2" xfId="49606"/>
    <cellStyle name="Feeder Field 8 2 3 2 6" xfId="21280"/>
    <cellStyle name="Feeder Field 8 2 3 2 6 2" xfId="49607"/>
    <cellStyle name="Feeder Field 8 2 3 2 7" xfId="21281"/>
    <cellStyle name="Feeder Field 8 2 3 2 7 2" xfId="49608"/>
    <cellStyle name="Feeder Field 8 2 3 2 8" xfId="21282"/>
    <cellStyle name="Feeder Field 8 2 3 2 8 2" xfId="49609"/>
    <cellStyle name="Feeder Field 8 2 3 2 9" xfId="21283"/>
    <cellStyle name="Feeder Field 8 2 3 2 9 2" xfId="49610"/>
    <cellStyle name="Feeder Field 8 2 3 3" xfId="21284"/>
    <cellStyle name="Feeder Field 8 2 3 3 10" xfId="21285"/>
    <cellStyle name="Feeder Field 8 2 3 3 10 2" xfId="49612"/>
    <cellStyle name="Feeder Field 8 2 3 3 11" xfId="21286"/>
    <cellStyle name="Feeder Field 8 2 3 3 11 2" xfId="49613"/>
    <cellStyle name="Feeder Field 8 2 3 3 12" xfId="49611"/>
    <cellStyle name="Feeder Field 8 2 3 3 2" xfId="21287"/>
    <cellStyle name="Feeder Field 8 2 3 3 2 2" xfId="49614"/>
    <cellStyle name="Feeder Field 8 2 3 3 3" xfId="21288"/>
    <cellStyle name="Feeder Field 8 2 3 3 3 2" xfId="49615"/>
    <cellStyle name="Feeder Field 8 2 3 3 4" xfId="21289"/>
    <cellStyle name="Feeder Field 8 2 3 3 4 2" xfId="49616"/>
    <cellStyle name="Feeder Field 8 2 3 3 5" xfId="21290"/>
    <cellStyle name="Feeder Field 8 2 3 3 5 2" xfId="49617"/>
    <cellStyle name="Feeder Field 8 2 3 3 6" xfId="21291"/>
    <cellStyle name="Feeder Field 8 2 3 3 6 2" xfId="49618"/>
    <cellStyle name="Feeder Field 8 2 3 3 7" xfId="21292"/>
    <cellStyle name="Feeder Field 8 2 3 3 7 2" xfId="49619"/>
    <cellStyle name="Feeder Field 8 2 3 3 8" xfId="21293"/>
    <cellStyle name="Feeder Field 8 2 3 3 8 2" xfId="49620"/>
    <cellStyle name="Feeder Field 8 2 3 3 9" xfId="21294"/>
    <cellStyle name="Feeder Field 8 2 3 3 9 2" xfId="49621"/>
    <cellStyle name="Feeder Field 8 2 3 4" xfId="21295"/>
    <cellStyle name="Feeder Field 8 2 3 4 2" xfId="49622"/>
    <cellStyle name="Feeder Field 8 2 3 5" xfId="21296"/>
    <cellStyle name="Feeder Field 8 2 3 5 2" xfId="49623"/>
    <cellStyle name="Feeder Field 8 2 3 6" xfId="21297"/>
    <cellStyle name="Feeder Field 8 2 3 6 2" xfId="49624"/>
    <cellStyle name="Feeder Field 8 2 3 7" xfId="21298"/>
    <cellStyle name="Feeder Field 8 2 3 7 2" xfId="49625"/>
    <cellStyle name="Feeder Field 8 2 3 8" xfId="21299"/>
    <cellStyle name="Feeder Field 8 2 3 8 2" xfId="49626"/>
    <cellStyle name="Feeder Field 8 2 3 9" xfId="21300"/>
    <cellStyle name="Feeder Field 8 2 3 9 2" xfId="49627"/>
    <cellStyle name="Feeder Field 8 2 4" xfId="21301"/>
    <cellStyle name="Feeder Field 8 2 4 10" xfId="21302"/>
    <cellStyle name="Feeder Field 8 2 4 10 2" xfId="49629"/>
    <cellStyle name="Feeder Field 8 2 4 11" xfId="21303"/>
    <cellStyle name="Feeder Field 8 2 4 11 2" xfId="49630"/>
    <cellStyle name="Feeder Field 8 2 4 12" xfId="49628"/>
    <cellStyle name="Feeder Field 8 2 4 2" xfId="21304"/>
    <cellStyle name="Feeder Field 8 2 4 2 2" xfId="49631"/>
    <cellStyle name="Feeder Field 8 2 4 3" xfId="21305"/>
    <cellStyle name="Feeder Field 8 2 4 3 2" xfId="49632"/>
    <cellStyle name="Feeder Field 8 2 4 4" xfId="21306"/>
    <cellStyle name="Feeder Field 8 2 4 4 2" xfId="49633"/>
    <cellStyle name="Feeder Field 8 2 4 5" xfId="21307"/>
    <cellStyle name="Feeder Field 8 2 4 5 2" xfId="49634"/>
    <cellStyle name="Feeder Field 8 2 4 6" xfId="21308"/>
    <cellStyle name="Feeder Field 8 2 4 6 2" xfId="49635"/>
    <cellStyle name="Feeder Field 8 2 4 7" xfId="21309"/>
    <cellStyle name="Feeder Field 8 2 4 7 2" xfId="49636"/>
    <cellStyle name="Feeder Field 8 2 4 8" xfId="21310"/>
    <cellStyle name="Feeder Field 8 2 4 8 2" xfId="49637"/>
    <cellStyle name="Feeder Field 8 2 4 9" xfId="21311"/>
    <cellStyle name="Feeder Field 8 2 4 9 2" xfId="49638"/>
    <cellStyle name="Feeder Field 8 2 5" xfId="21312"/>
    <cellStyle name="Feeder Field 8 2 5 10" xfId="21313"/>
    <cellStyle name="Feeder Field 8 2 5 10 2" xfId="49640"/>
    <cellStyle name="Feeder Field 8 2 5 11" xfId="21314"/>
    <cellStyle name="Feeder Field 8 2 5 11 2" xfId="49641"/>
    <cellStyle name="Feeder Field 8 2 5 12" xfId="49639"/>
    <cellStyle name="Feeder Field 8 2 5 2" xfId="21315"/>
    <cellStyle name="Feeder Field 8 2 5 2 2" xfId="49642"/>
    <cellStyle name="Feeder Field 8 2 5 3" xfId="21316"/>
    <cellStyle name="Feeder Field 8 2 5 3 2" xfId="49643"/>
    <cellStyle name="Feeder Field 8 2 5 4" xfId="21317"/>
    <cellStyle name="Feeder Field 8 2 5 4 2" xfId="49644"/>
    <cellStyle name="Feeder Field 8 2 5 5" xfId="21318"/>
    <cellStyle name="Feeder Field 8 2 5 5 2" xfId="49645"/>
    <cellStyle name="Feeder Field 8 2 5 6" xfId="21319"/>
    <cellStyle name="Feeder Field 8 2 5 6 2" xfId="49646"/>
    <cellStyle name="Feeder Field 8 2 5 7" xfId="21320"/>
    <cellStyle name="Feeder Field 8 2 5 7 2" xfId="49647"/>
    <cellStyle name="Feeder Field 8 2 5 8" xfId="21321"/>
    <cellStyle name="Feeder Field 8 2 5 8 2" xfId="49648"/>
    <cellStyle name="Feeder Field 8 2 5 9" xfId="21322"/>
    <cellStyle name="Feeder Field 8 2 5 9 2" xfId="49649"/>
    <cellStyle name="Feeder Field 8 2 6" xfId="21323"/>
    <cellStyle name="Feeder Field 8 2 6 2" xfId="49650"/>
    <cellStyle name="Feeder Field 8 2 7" xfId="21324"/>
    <cellStyle name="Feeder Field 8 2 7 2" xfId="49651"/>
    <cellStyle name="Feeder Field 8 2 8" xfId="21325"/>
    <cellStyle name="Feeder Field 8 2 8 2" xfId="49652"/>
    <cellStyle name="Feeder Field 8 2 9" xfId="21326"/>
    <cellStyle name="Feeder Field 8 2 9 2" xfId="49653"/>
    <cellStyle name="Feeder Field 8 3" xfId="21327"/>
    <cellStyle name="Feeder Field 8 3 10" xfId="21328"/>
    <cellStyle name="Feeder Field 8 3 10 2" xfId="49655"/>
    <cellStyle name="Feeder Field 8 3 11" xfId="21329"/>
    <cellStyle name="Feeder Field 8 3 11 2" xfId="49656"/>
    <cellStyle name="Feeder Field 8 3 12" xfId="21330"/>
    <cellStyle name="Feeder Field 8 3 12 2" xfId="49657"/>
    <cellStyle name="Feeder Field 8 3 13" xfId="21331"/>
    <cellStyle name="Feeder Field 8 3 13 2" xfId="49658"/>
    <cellStyle name="Feeder Field 8 3 14" xfId="21332"/>
    <cellStyle name="Feeder Field 8 3 14 2" xfId="49659"/>
    <cellStyle name="Feeder Field 8 3 15" xfId="49654"/>
    <cellStyle name="Feeder Field 8 3 2" xfId="21333"/>
    <cellStyle name="Feeder Field 8 3 2 10" xfId="21334"/>
    <cellStyle name="Feeder Field 8 3 2 10 2" xfId="49661"/>
    <cellStyle name="Feeder Field 8 3 2 11" xfId="21335"/>
    <cellStyle name="Feeder Field 8 3 2 11 2" xfId="49662"/>
    <cellStyle name="Feeder Field 8 3 2 12" xfId="21336"/>
    <cellStyle name="Feeder Field 8 3 2 12 2" xfId="49663"/>
    <cellStyle name="Feeder Field 8 3 2 13" xfId="49660"/>
    <cellStyle name="Feeder Field 8 3 2 2" xfId="21337"/>
    <cellStyle name="Feeder Field 8 3 2 2 10" xfId="21338"/>
    <cellStyle name="Feeder Field 8 3 2 2 10 2" xfId="49665"/>
    <cellStyle name="Feeder Field 8 3 2 2 11" xfId="21339"/>
    <cellStyle name="Feeder Field 8 3 2 2 11 2" xfId="49666"/>
    <cellStyle name="Feeder Field 8 3 2 2 12" xfId="49664"/>
    <cellStyle name="Feeder Field 8 3 2 2 2" xfId="21340"/>
    <cellStyle name="Feeder Field 8 3 2 2 2 2" xfId="49667"/>
    <cellStyle name="Feeder Field 8 3 2 2 3" xfId="21341"/>
    <cellStyle name="Feeder Field 8 3 2 2 3 2" xfId="49668"/>
    <cellStyle name="Feeder Field 8 3 2 2 4" xfId="21342"/>
    <cellStyle name="Feeder Field 8 3 2 2 4 2" xfId="49669"/>
    <cellStyle name="Feeder Field 8 3 2 2 5" xfId="21343"/>
    <cellStyle name="Feeder Field 8 3 2 2 5 2" xfId="49670"/>
    <cellStyle name="Feeder Field 8 3 2 2 6" xfId="21344"/>
    <cellStyle name="Feeder Field 8 3 2 2 6 2" xfId="49671"/>
    <cellStyle name="Feeder Field 8 3 2 2 7" xfId="21345"/>
    <cellStyle name="Feeder Field 8 3 2 2 7 2" xfId="49672"/>
    <cellStyle name="Feeder Field 8 3 2 2 8" xfId="21346"/>
    <cellStyle name="Feeder Field 8 3 2 2 8 2" xfId="49673"/>
    <cellStyle name="Feeder Field 8 3 2 2 9" xfId="21347"/>
    <cellStyle name="Feeder Field 8 3 2 2 9 2" xfId="49674"/>
    <cellStyle name="Feeder Field 8 3 2 3" xfId="21348"/>
    <cellStyle name="Feeder Field 8 3 2 3 10" xfId="21349"/>
    <cellStyle name="Feeder Field 8 3 2 3 10 2" xfId="49676"/>
    <cellStyle name="Feeder Field 8 3 2 3 11" xfId="21350"/>
    <cellStyle name="Feeder Field 8 3 2 3 11 2" xfId="49677"/>
    <cellStyle name="Feeder Field 8 3 2 3 12" xfId="49675"/>
    <cellStyle name="Feeder Field 8 3 2 3 2" xfId="21351"/>
    <cellStyle name="Feeder Field 8 3 2 3 2 2" xfId="49678"/>
    <cellStyle name="Feeder Field 8 3 2 3 3" xfId="21352"/>
    <cellStyle name="Feeder Field 8 3 2 3 3 2" xfId="49679"/>
    <cellStyle name="Feeder Field 8 3 2 3 4" xfId="21353"/>
    <cellStyle name="Feeder Field 8 3 2 3 4 2" xfId="49680"/>
    <cellStyle name="Feeder Field 8 3 2 3 5" xfId="21354"/>
    <cellStyle name="Feeder Field 8 3 2 3 5 2" xfId="49681"/>
    <cellStyle name="Feeder Field 8 3 2 3 6" xfId="21355"/>
    <cellStyle name="Feeder Field 8 3 2 3 6 2" xfId="49682"/>
    <cellStyle name="Feeder Field 8 3 2 3 7" xfId="21356"/>
    <cellStyle name="Feeder Field 8 3 2 3 7 2" xfId="49683"/>
    <cellStyle name="Feeder Field 8 3 2 3 8" xfId="21357"/>
    <cellStyle name="Feeder Field 8 3 2 3 8 2" xfId="49684"/>
    <cellStyle name="Feeder Field 8 3 2 3 9" xfId="21358"/>
    <cellStyle name="Feeder Field 8 3 2 3 9 2" xfId="49685"/>
    <cellStyle name="Feeder Field 8 3 2 4" xfId="21359"/>
    <cellStyle name="Feeder Field 8 3 2 4 2" xfId="49686"/>
    <cellStyle name="Feeder Field 8 3 2 5" xfId="21360"/>
    <cellStyle name="Feeder Field 8 3 2 5 2" xfId="49687"/>
    <cellStyle name="Feeder Field 8 3 2 6" xfId="21361"/>
    <cellStyle name="Feeder Field 8 3 2 6 2" xfId="49688"/>
    <cellStyle name="Feeder Field 8 3 2 7" xfId="21362"/>
    <cellStyle name="Feeder Field 8 3 2 7 2" xfId="49689"/>
    <cellStyle name="Feeder Field 8 3 2 8" xfId="21363"/>
    <cellStyle name="Feeder Field 8 3 2 8 2" xfId="49690"/>
    <cellStyle name="Feeder Field 8 3 2 9" xfId="21364"/>
    <cellStyle name="Feeder Field 8 3 2 9 2" xfId="49691"/>
    <cellStyle name="Feeder Field 8 3 3" xfId="21365"/>
    <cellStyle name="Feeder Field 8 3 3 10" xfId="21366"/>
    <cellStyle name="Feeder Field 8 3 3 10 2" xfId="49693"/>
    <cellStyle name="Feeder Field 8 3 3 11" xfId="21367"/>
    <cellStyle name="Feeder Field 8 3 3 11 2" xfId="49694"/>
    <cellStyle name="Feeder Field 8 3 3 12" xfId="21368"/>
    <cellStyle name="Feeder Field 8 3 3 12 2" xfId="49695"/>
    <cellStyle name="Feeder Field 8 3 3 13" xfId="49692"/>
    <cellStyle name="Feeder Field 8 3 3 2" xfId="21369"/>
    <cellStyle name="Feeder Field 8 3 3 2 10" xfId="21370"/>
    <cellStyle name="Feeder Field 8 3 3 2 10 2" xfId="49697"/>
    <cellStyle name="Feeder Field 8 3 3 2 11" xfId="21371"/>
    <cellStyle name="Feeder Field 8 3 3 2 11 2" xfId="49698"/>
    <cellStyle name="Feeder Field 8 3 3 2 12" xfId="49696"/>
    <cellStyle name="Feeder Field 8 3 3 2 2" xfId="21372"/>
    <cellStyle name="Feeder Field 8 3 3 2 2 2" xfId="49699"/>
    <cellStyle name="Feeder Field 8 3 3 2 3" xfId="21373"/>
    <cellStyle name="Feeder Field 8 3 3 2 3 2" xfId="49700"/>
    <cellStyle name="Feeder Field 8 3 3 2 4" xfId="21374"/>
    <cellStyle name="Feeder Field 8 3 3 2 4 2" xfId="49701"/>
    <cellStyle name="Feeder Field 8 3 3 2 5" xfId="21375"/>
    <cellStyle name="Feeder Field 8 3 3 2 5 2" xfId="49702"/>
    <cellStyle name="Feeder Field 8 3 3 2 6" xfId="21376"/>
    <cellStyle name="Feeder Field 8 3 3 2 6 2" xfId="49703"/>
    <cellStyle name="Feeder Field 8 3 3 2 7" xfId="21377"/>
    <cellStyle name="Feeder Field 8 3 3 2 7 2" xfId="49704"/>
    <cellStyle name="Feeder Field 8 3 3 2 8" xfId="21378"/>
    <cellStyle name="Feeder Field 8 3 3 2 8 2" xfId="49705"/>
    <cellStyle name="Feeder Field 8 3 3 2 9" xfId="21379"/>
    <cellStyle name="Feeder Field 8 3 3 2 9 2" xfId="49706"/>
    <cellStyle name="Feeder Field 8 3 3 3" xfId="21380"/>
    <cellStyle name="Feeder Field 8 3 3 3 10" xfId="21381"/>
    <cellStyle name="Feeder Field 8 3 3 3 10 2" xfId="49708"/>
    <cellStyle name="Feeder Field 8 3 3 3 11" xfId="21382"/>
    <cellStyle name="Feeder Field 8 3 3 3 11 2" xfId="49709"/>
    <cellStyle name="Feeder Field 8 3 3 3 12" xfId="49707"/>
    <cellStyle name="Feeder Field 8 3 3 3 2" xfId="21383"/>
    <cellStyle name="Feeder Field 8 3 3 3 2 2" xfId="49710"/>
    <cellStyle name="Feeder Field 8 3 3 3 3" xfId="21384"/>
    <cellStyle name="Feeder Field 8 3 3 3 3 2" xfId="49711"/>
    <cellStyle name="Feeder Field 8 3 3 3 4" xfId="21385"/>
    <cellStyle name="Feeder Field 8 3 3 3 4 2" xfId="49712"/>
    <cellStyle name="Feeder Field 8 3 3 3 5" xfId="21386"/>
    <cellStyle name="Feeder Field 8 3 3 3 5 2" xfId="49713"/>
    <cellStyle name="Feeder Field 8 3 3 3 6" xfId="21387"/>
    <cellStyle name="Feeder Field 8 3 3 3 6 2" xfId="49714"/>
    <cellStyle name="Feeder Field 8 3 3 3 7" xfId="21388"/>
    <cellStyle name="Feeder Field 8 3 3 3 7 2" xfId="49715"/>
    <cellStyle name="Feeder Field 8 3 3 3 8" xfId="21389"/>
    <cellStyle name="Feeder Field 8 3 3 3 8 2" xfId="49716"/>
    <cellStyle name="Feeder Field 8 3 3 3 9" xfId="21390"/>
    <cellStyle name="Feeder Field 8 3 3 3 9 2" xfId="49717"/>
    <cellStyle name="Feeder Field 8 3 3 4" xfId="21391"/>
    <cellStyle name="Feeder Field 8 3 3 4 2" xfId="49718"/>
    <cellStyle name="Feeder Field 8 3 3 5" xfId="21392"/>
    <cellStyle name="Feeder Field 8 3 3 5 2" xfId="49719"/>
    <cellStyle name="Feeder Field 8 3 3 6" xfId="21393"/>
    <cellStyle name="Feeder Field 8 3 3 6 2" xfId="49720"/>
    <cellStyle name="Feeder Field 8 3 3 7" xfId="21394"/>
    <cellStyle name="Feeder Field 8 3 3 7 2" xfId="49721"/>
    <cellStyle name="Feeder Field 8 3 3 8" xfId="21395"/>
    <cellStyle name="Feeder Field 8 3 3 8 2" xfId="49722"/>
    <cellStyle name="Feeder Field 8 3 3 9" xfId="21396"/>
    <cellStyle name="Feeder Field 8 3 3 9 2" xfId="49723"/>
    <cellStyle name="Feeder Field 8 3 4" xfId="21397"/>
    <cellStyle name="Feeder Field 8 3 4 10" xfId="21398"/>
    <cellStyle name="Feeder Field 8 3 4 10 2" xfId="49725"/>
    <cellStyle name="Feeder Field 8 3 4 11" xfId="21399"/>
    <cellStyle name="Feeder Field 8 3 4 11 2" xfId="49726"/>
    <cellStyle name="Feeder Field 8 3 4 12" xfId="49724"/>
    <cellStyle name="Feeder Field 8 3 4 2" xfId="21400"/>
    <cellStyle name="Feeder Field 8 3 4 2 2" xfId="49727"/>
    <cellStyle name="Feeder Field 8 3 4 3" xfId="21401"/>
    <cellStyle name="Feeder Field 8 3 4 3 2" xfId="49728"/>
    <cellStyle name="Feeder Field 8 3 4 4" xfId="21402"/>
    <cellStyle name="Feeder Field 8 3 4 4 2" xfId="49729"/>
    <cellStyle name="Feeder Field 8 3 4 5" xfId="21403"/>
    <cellStyle name="Feeder Field 8 3 4 5 2" xfId="49730"/>
    <cellStyle name="Feeder Field 8 3 4 6" xfId="21404"/>
    <cellStyle name="Feeder Field 8 3 4 6 2" xfId="49731"/>
    <cellStyle name="Feeder Field 8 3 4 7" xfId="21405"/>
    <cellStyle name="Feeder Field 8 3 4 7 2" xfId="49732"/>
    <cellStyle name="Feeder Field 8 3 4 8" xfId="21406"/>
    <cellStyle name="Feeder Field 8 3 4 8 2" xfId="49733"/>
    <cellStyle name="Feeder Field 8 3 4 9" xfId="21407"/>
    <cellStyle name="Feeder Field 8 3 4 9 2" xfId="49734"/>
    <cellStyle name="Feeder Field 8 3 5" xfId="21408"/>
    <cellStyle name="Feeder Field 8 3 5 10" xfId="21409"/>
    <cellStyle name="Feeder Field 8 3 5 10 2" xfId="49736"/>
    <cellStyle name="Feeder Field 8 3 5 11" xfId="21410"/>
    <cellStyle name="Feeder Field 8 3 5 11 2" xfId="49737"/>
    <cellStyle name="Feeder Field 8 3 5 12" xfId="49735"/>
    <cellStyle name="Feeder Field 8 3 5 2" xfId="21411"/>
    <cellStyle name="Feeder Field 8 3 5 2 2" xfId="49738"/>
    <cellStyle name="Feeder Field 8 3 5 3" xfId="21412"/>
    <cellStyle name="Feeder Field 8 3 5 3 2" xfId="49739"/>
    <cellStyle name="Feeder Field 8 3 5 4" xfId="21413"/>
    <cellStyle name="Feeder Field 8 3 5 4 2" xfId="49740"/>
    <cellStyle name="Feeder Field 8 3 5 5" xfId="21414"/>
    <cellStyle name="Feeder Field 8 3 5 5 2" xfId="49741"/>
    <cellStyle name="Feeder Field 8 3 5 6" xfId="21415"/>
    <cellStyle name="Feeder Field 8 3 5 6 2" xfId="49742"/>
    <cellStyle name="Feeder Field 8 3 5 7" xfId="21416"/>
    <cellStyle name="Feeder Field 8 3 5 7 2" xfId="49743"/>
    <cellStyle name="Feeder Field 8 3 5 8" xfId="21417"/>
    <cellStyle name="Feeder Field 8 3 5 8 2" xfId="49744"/>
    <cellStyle name="Feeder Field 8 3 5 9" xfId="21418"/>
    <cellStyle name="Feeder Field 8 3 5 9 2" xfId="49745"/>
    <cellStyle name="Feeder Field 8 3 6" xfId="21419"/>
    <cellStyle name="Feeder Field 8 3 6 2" xfId="49746"/>
    <cellStyle name="Feeder Field 8 3 7" xfId="21420"/>
    <cellStyle name="Feeder Field 8 3 7 2" xfId="49747"/>
    <cellStyle name="Feeder Field 8 3 8" xfId="21421"/>
    <cellStyle name="Feeder Field 8 3 8 2" xfId="49748"/>
    <cellStyle name="Feeder Field 8 3 9" xfId="21422"/>
    <cellStyle name="Feeder Field 8 3 9 2" xfId="49749"/>
    <cellStyle name="Feeder Field 8 4" xfId="21423"/>
    <cellStyle name="Feeder Field 8 4 10" xfId="21424"/>
    <cellStyle name="Feeder Field 8 4 10 2" xfId="49751"/>
    <cellStyle name="Feeder Field 8 4 11" xfId="21425"/>
    <cellStyle name="Feeder Field 8 4 11 2" xfId="49752"/>
    <cellStyle name="Feeder Field 8 4 12" xfId="21426"/>
    <cellStyle name="Feeder Field 8 4 12 2" xfId="49753"/>
    <cellStyle name="Feeder Field 8 4 13" xfId="21427"/>
    <cellStyle name="Feeder Field 8 4 13 2" xfId="49754"/>
    <cellStyle name="Feeder Field 8 4 14" xfId="21428"/>
    <cellStyle name="Feeder Field 8 4 14 2" xfId="49755"/>
    <cellStyle name="Feeder Field 8 4 15" xfId="49750"/>
    <cellStyle name="Feeder Field 8 4 2" xfId="21429"/>
    <cellStyle name="Feeder Field 8 4 2 10" xfId="21430"/>
    <cellStyle name="Feeder Field 8 4 2 10 2" xfId="49757"/>
    <cellStyle name="Feeder Field 8 4 2 11" xfId="21431"/>
    <cellStyle name="Feeder Field 8 4 2 11 2" xfId="49758"/>
    <cellStyle name="Feeder Field 8 4 2 12" xfId="21432"/>
    <cellStyle name="Feeder Field 8 4 2 12 2" xfId="49759"/>
    <cellStyle name="Feeder Field 8 4 2 13" xfId="49756"/>
    <cellStyle name="Feeder Field 8 4 2 2" xfId="21433"/>
    <cellStyle name="Feeder Field 8 4 2 2 10" xfId="21434"/>
    <cellStyle name="Feeder Field 8 4 2 2 10 2" xfId="49761"/>
    <cellStyle name="Feeder Field 8 4 2 2 11" xfId="21435"/>
    <cellStyle name="Feeder Field 8 4 2 2 11 2" xfId="49762"/>
    <cellStyle name="Feeder Field 8 4 2 2 12" xfId="49760"/>
    <cellStyle name="Feeder Field 8 4 2 2 2" xfId="21436"/>
    <cellStyle name="Feeder Field 8 4 2 2 2 2" xfId="49763"/>
    <cellStyle name="Feeder Field 8 4 2 2 3" xfId="21437"/>
    <cellStyle name="Feeder Field 8 4 2 2 3 2" xfId="49764"/>
    <cellStyle name="Feeder Field 8 4 2 2 4" xfId="21438"/>
    <cellStyle name="Feeder Field 8 4 2 2 4 2" xfId="49765"/>
    <cellStyle name="Feeder Field 8 4 2 2 5" xfId="21439"/>
    <cellStyle name="Feeder Field 8 4 2 2 5 2" xfId="49766"/>
    <cellStyle name="Feeder Field 8 4 2 2 6" xfId="21440"/>
    <cellStyle name="Feeder Field 8 4 2 2 6 2" xfId="49767"/>
    <cellStyle name="Feeder Field 8 4 2 2 7" xfId="21441"/>
    <cellStyle name="Feeder Field 8 4 2 2 7 2" xfId="49768"/>
    <cellStyle name="Feeder Field 8 4 2 2 8" xfId="21442"/>
    <cellStyle name="Feeder Field 8 4 2 2 8 2" xfId="49769"/>
    <cellStyle name="Feeder Field 8 4 2 2 9" xfId="21443"/>
    <cellStyle name="Feeder Field 8 4 2 2 9 2" xfId="49770"/>
    <cellStyle name="Feeder Field 8 4 2 3" xfId="21444"/>
    <cellStyle name="Feeder Field 8 4 2 3 10" xfId="21445"/>
    <cellStyle name="Feeder Field 8 4 2 3 10 2" xfId="49772"/>
    <cellStyle name="Feeder Field 8 4 2 3 11" xfId="21446"/>
    <cellStyle name="Feeder Field 8 4 2 3 11 2" xfId="49773"/>
    <cellStyle name="Feeder Field 8 4 2 3 12" xfId="49771"/>
    <cellStyle name="Feeder Field 8 4 2 3 2" xfId="21447"/>
    <cellStyle name="Feeder Field 8 4 2 3 2 2" xfId="49774"/>
    <cellStyle name="Feeder Field 8 4 2 3 3" xfId="21448"/>
    <cellStyle name="Feeder Field 8 4 2 3 3 2" xfId="49775"/>
    <cellStyle name="Feeder Field 8 4 2 3 4" xfId="21449"/>
    <cellStyle name="Feeder Field 8 4 2 3 4 2" xfId="49776"/>
    <cellStyle name="Feeder Field 8 4 2 3 5" xfId="21450"/>
    <cellStyle name="Feeder Field 8 4 2 3 5 2" xfId="49777"/>
    <cellStyle name="Feeder Field 8 4 2 3 6" xfId="21451"/>
    <cellStyle name="Feeder Field 8 4 2 3 6 2" xfId="49778"/>
    <cellStyle name="Feeder Field 8 4 2 3 7" xfId="21452"/>
    <cellStyle name="Feeder Field 8 4 2 3 7 2" xfId="49779"/>
    <cellStyle name="Feeder Field 8 4 2 3 8" xfId="21453"/>
    <cellStyle name="Feeder Field 8 4 2 3 8 2" xfId="49780"/>
    <cellStyle name="Feeder Field 8 4 2 3 9" xfId="21454"/>
    <cellStyle name="Feeder Field 8 4 2 3 9 2" xfId="49781"/>
    <cellStyle name="Feeder Field 8 4 2 4" xfId="21455"/>
    <cellStyle name="Feeder Field 8 4 2 4 2" xfId="49782"/>
    <cellStyle name="Feeder Field 8 4 2 5" xfId="21456"/>
    <cellStyle name="Feeder Field 8 4 2 5 2" xfId="49783"/>
    <cellStyle name="Feeder Field 8 4 2 6" xfId="21457"/>
    <cellStyle name="Feeder Field 8 4 2 6 2" xfId="49784"/>
    <cellStyle name="Feeder Field 8 4 2 7" xfId="21458"/>
    <cellStyle name="Feeder Field 8 4 2 7 2" xfId="49785"/>
    <cellStyle name="Feeder Field 8 4 2 8" xfId="21459"/>
    <cellStyle name="Feeder Field 8 4 2 8 2" xfId="49786"/>
    <cellStyle name="Feeder Field 8 4 2 9" xfId="21460"/>
    <cellStyle name="Feeder Field 8 4 2 9 2" xfId="49787"/>
    <cellStyle name="Feeder Field 8 4 3" xfId="21461"/>
    <cellStyle name="Feeder Field 8 4 3 10" xfId="21462"/>
    <cellStyle name="Feeder Field 8 4 3 10 2" xfId="49789"/>
    <cellStyle name="Feeder Field 8 4 3 11" xfId="21463"/>
    <cellStyle name="Feeder Field 8 4 3 11 2" xfId="49790"/>
    <cellStyle name="Feeder Field 8 4 3 12" xfId="21464"/>
    <cellStyle name="Feeder Field 8 4 3 12 2" xfId="49791"/>
    <cellStyle name="Feeder Field 8 4 3 13" xfId="49788"/>
    <cellStyle name="Feeder Field 8 4 3 2" xfId="21465"/>
    <cellStyle name="Feeder Field 8 4 3 2 10" xfId="21466"/>
    <cellStyle name="Feeder Field 8 4 3 2 10 2" xfId="49793"/>
    <cellStyle name="Feeder Field 8 4 3 2 11" xfId="21467"/>
    <cellStyle name="Feeder Field 8 4 3 2 11 2" xfId="49794"/>
    <cellStyle name="Feeder Field 8 4 3 2 12" xfId="49792"/>
    <cellStyle name="Feeder Field 8 4 3 2 2" xfId="21468"/>
    <cellStyle name="Feeder Field 8 4 3 2 2 2" xfId="49795"/>
    <cellStyle name="Feeder Field 8 4 3 2 3" xfId="21469"/>
    <cellStyle name="Feeder Field 8 4 3 2 3 2" xfId="49796"/>
    <cellStyle name="Feeder Field 8 4 3 2 4" xfId="21470"/>
    <cellStyle name="Feeder Field 8 4 3 2 4 2" xfId="49797"/>
    <cellStyle name="Feeder Field 8 4 3 2 5" xfId="21471"/>
    <cellStyle name="Feeder Field 8 4 3 2 5 2" xfId="49798"/>
    <cellStyle name="Feeder Field 8 4 3 2 6" xfId="21472"/>
    <cellStyle name="Feeder Field 8 4 3 2 6 2" xfId="49799"/>
    <cellStyle name="Feeder Field 8 4 3 2 7" xfId="21473"/>
    <cellStyle name="Feeder Field 8 4 3 2 7 2" xfId="49800"/>
    <cellStyle name="Feeder Field 8 4 3 2 8" xfId="21474"/>
    <cellStyle name="Feeder Field 8 4 3 2 8 2" xfId="49801"/>
    <cellStyle name="Feeder Field 8 4 3 2 9" xfId="21475"/>
    <cellStyle name="Feeder Field 8 4 3 2 9 2" xfId="49802"/>
    <cellStyle name="Feeder Field 8 4 3 3" xfId="21476"/>
    <cellStyle name="Feeder Field 8 4 3 3 10" xfId="21477"/>
    <cellStyle name="Feeder Field 8 4 3 3 10 2" xfId="49804"/>
    <cellStyle name="Feeder Field 8 4 3 3 11" xfId="21478"/>
    <cellStyle name="Feeder Field 8 4 3 3 11 2" xfId="49805"/>
    <cellStyle name="Feeder Field 8 4 3 3 12" xfId="49803"/>
    <cellStyle name="Feeder Field 8 4 3 3 2" xfId="21479"/>
    <cellStyle name="Feeder Field 8 4 3 3 2 2" xfId="49806"/>
    <cellStyle name="Feeder Field 8 4 3 3 3" xfId="21480"/>
    <cellStyle name="Feeder Field 8 4 3 3 3 2" xfId="49807"/>
    <cellStyle name="Feeder Field 8 4 3 3 4" xfId="21481"/>
    <cellStyle name="Feeder Field 8 4 3 3 4 2" xfId="49808"/>
    <cellStyle name="Feeder Field 8 4 3 3 5" xfId="21482"/>
    <cellStyle name="Feeder Field 8 4 3 3 5 2" xfId="49809"/>
    <cellStyle name="Feeder Field 8 4 3 3 6" xfId="21483"/>
    <cellStyle name="Feeder Field 8 4 3 3 6 2" xfId="49810"/>
    <cellStyle name="Feeder Field 8 4 3 3 7" xfId="21484"/>
    <cellStyle name="Feeder Field 8 4 3 3 7 2" xfId="49811"/>
    <cellStyle name="Feeder Field 8 4 3 3 8" xfId="21485"/>
    <cellStyle name="Feeder Field 8 4 3 3 8 2" xfId="49812"/>
    <cellStyle name="Feeder Field 8 4 3 3 9" xfId="21486"/>
    <cellStyle name="Feeder Field 8 4 3 3 9 2" xfId="49813"/>
    <cellStyle name="Feeder Field 8 4 3 4" xfId="21487"/>
    <cellStyle name="Feeder Field 8 4 3 4 2" xfId="49814"/>
    <cellStyle name="Feeder Field 8 4 3 5" xfId="21488"/>
    <cellStyle name="Feeder Field 8 4 3 5 2" xfId="49815"/>
    <cellStyle name="Feeder Field 8 4 3 6" xfId="21489"/>
    <cellStyle name="Feeder Field 8 4 3 6 2" xfId="49816"/>
    <cellStyle name="Feeder Field 8 4 3 7" xfId="21490"/>
    <cellStyle name="Feeder Field 8 4 3 7 2" xfId="49817"/>
    <cellStyle name="Feeder Field 8 4 3 8" xfId="21491"/>
    <cellStyle name="Feeder Field 8 4 3 8 2" xfId="49818"/>
    <cellStyle name="Feeder Field 8 4 3 9" xfId="21492"/>
    <cellStyle name="Feeder Field 8 4 3 9 2" xfId="49819"/>
    <cellStyle name="Feeder Field 8 4 4" xfId="21493"/>
    <cellStyle name="Feeder Field 8 4 4 10" xfId="21494"/>
    <cellStyle name="Feeder Field 8 4 4 10 2" xfId="49821"/>
    <cellStyle name="Feeder Field 8 4 4 11" xfId="21495"/>
    <cellStyle name="Feeder Field 8 4 4 11 2" xfId="49822"/>
    <cellStyle name="Feeder Field 8 4 4 12" xfId="49820"/>
    <cellStyle name="Feeder Field 8 4 4 2" xfId="21496"/>
    <cellStyle name="Feeder Field 8 4 4 2 2" xfId="49823"/>
    <cellStyle name="Feeder Field 8 4 4 3" xfId="21497"/>
    <cellStyle name="Feeder Field 8 4 4 3 2" xfId="49824"/>
    <cellStyle name="Feeder Field 8 4 4 4" xfId="21498"/>
    <cellStyle name="Feeder Field 8 4 4 4 2" xfId="49825"/>
    <cellStyle name="Feeder Field 8 4 4 5" xfId="21499"/>
    <cellStyle name="Feeder Field 8 4 4 5 2" xfId="49826"/>
    <cellStyle name="Feeder Field 8 4 4 6" xfId="21500"/>
    <cellStyle name="Feeder Field 8 4 4 6 2" xfId="49827"/>
    <cellStyle name="Feeder Field 8 4 4 7" xfId="21501"/>
    <cellStyle name="Feeder Field 8 4 4 7 2" xfId="49828"/>
    <cellStyle name="Feeder Field 8 4 4 8" xfId="21502"/>
    <cellStyle name="Feeder Field 8 4 4 8 2" xfId="49829"/>
    <cellStyle name="Feeder Field 8 4 4 9" xfId="21503"/>
    <cellStyle name="Feeder Field 8 4 4 9 2" xfId="49830"/>
    <cellStyle name="Feeder Field 8 4 5" xfId="21504"/>
    <cellStyle name="Feeder Field 8 4 5 10" xfId="21505"/>
    <cellStyle name="Feeder Field 8 4 5 10 2" xfId="49832"/>
    <cellStyle name="Feeder Field 8 4 5 11" xfId="21506"/>
    <cellStyle name="Feeder Field 8 4 5 11 2" xfId="49833"/>
    <cellStyle name="Feeder Field 8 4 5 12" xfId="49831"/>
    <cellStyle name="Feeder Field 8 4 5 2" xfId="21507"/>
    <cellStyle name="Feeder Field 8 4 5 2 2" xfId="49834"/>
    <cellStyle name="Feeder Field 8 4 5 3" xfId="21508"/>
    <cellStyle name="Feeder Field 8 4 5 3 2" xfId="49835"/>
    <cellStyle name="Feeder Field 8 4 5 4" xfId="21509"/>
    <cellStyle name="Feeder Field 8 4 5 4 2" xfId="49836"/>
    <cellStyle name="Feeder Field 8 4 5 5" xfId="21510"/>
    <cellStyle name="Feeder Field 8 4 5 5 2" xfId="49837"/>
    <cellStyle name="Feeder Field 8 4 5 6" xfId="21511"/>
    <cellStyle name="Feeder Field 8 4 5 6 2" xfId="49838"/>
    <cellStyle name="Feeder Field 8 4 5 7" xfId="21512"/>
    <cellStyle name="Feeder Field 8 4 5 7 2" xfId="49839"/>
    <cellStyle name="Feeder Field 8 4 5 8" xfId="21513"/>
    <cellStyle name="Feeder Field 8 4 5 8 2" xfId="49840"/>
    <cellStyle name="Feeder Field 8 4 5 9" xfId="21514"/>
    <cellStyle name="Feeder Field 8 4 5 9 2" xfId="49841"/>
    <cellStyle name="Feeder Field 8 4 6" xfId="21515"/>
    <cellStyle name="Feeder Field 8 4 6 2" xfId="49842"/>
    <cellStyle name="Feeder Field 8 4 7" xfId="21516"/>
    <cellStyle name="Feeder Field 8 4 7 2" xfId="49843"/>
    <cellStyle name="Feeder Field 8 4 8" xfId="21517"/>
    <cellStyle name="Feeder Field 8 4 8 2" xfId="49844"/>
    <cellStyle name="Feeder Field 8 4 9" xfId="21518"/>
    <cellStyle name="Feeder Field 8 4 9 2" xfId="49845"/>
    <cellStyle name="Feeder Field 8 5" xfId="21519"/>
    <cellStyle name="Feeder Field 8 5 10" xfId="21520"/>
    <cellStyle name="Feeder Field 8 5 10 2" xfId="49847"/>
    <cellStyle name="Feeder Field 8 5 11" xfId="21521"/>
    <cellStyle name="Feeder Field 8 5 11 2" xfId="49848"/>
    <cellStyle name="Feeder Field 8 5 12" xfId="21522"/>
    <cellStyle name="Feeder Field 8 5 12 2" xfId="49849"/>
    <cellStyle name="Feeder Field 8 5 13" xfId="21523"/>
    <cellStyle name="Feeder Field 8 5 13 2" xfId="49850"/>
    <cellStyle name="Feeder Field 8 5 14" xfId="21524"/>
    <cellStyle name="Feeder Field 8 5 14 2" xfId="49851"/>
    <cellStyle name="Feeder Field 8 5 15" xfId="49846"/>
    <cellStyle name="Feeder Field 8 5 2" xfId="21525"/>
    <cellStyle name="Feeder Field 8 5 2 10" xfId="21526"/>
    <cellStyle name="Feeder Field 8 5 2 10 2" xfId="49853"/>
    <cellStyle name="Feeder Field 8 5 2 11" xfId="21527"/>
    <cellStyle name="Feeder Field 8 5 2 11 2" xfId="49854"/>
    <cellStyle name="Feeder Field 8 5 2 12" xfId="21528"/>
    <cellStyle name="Feeder Field 8 5 2 12 2" xfId="49855"/>
    <cellStyle name="Feeder Field 8 5 2 13" xfId="49852"/>
    <cellStyle name="Feeder Field 8 5 2 2" xfId="21529"/>
    <cellStyle name="Feeder Field 8 5 2 2 10" xfId="21530"/>
    <cellStyle name="Feeder Field 8 5 2 2 10 2" xfId="49857"/>
    <cellStyle name="Feeder Field 8 5 2 2 11" xfId="21531"/>
    <cellStyle name="Feeder Field 8 5 2 2 11 2" xfId="49858"/>
    <cellStyle name="Feeder Field 8 5 2 2 12" xfId="49856"/>
    <cellStyle name="Feeder Field 8 5 2 2 2" xfId="21532"/>
    <cellStyle name="Feeder Field 8 5 2 2 2 2" xfId="49859"/>
    <cellStyle name="Feeder Field 8 5 2 2 3" xfId="21533"/>
    <cellStyle name="Feeder Field 8 5 2 2 3 2" xfId="49860"/>
    <cellStyle name="Feeder Field 8 5 2 2 4" xfId="21534"/>
    <cellStyle name="Feeder Field 8 5 2 2 4 2" xfId="49861"/>
    <cellStyle name="Feeder Field 8 5 2 2 5" xfId="21535"/>
    <cellStyle name="Feeder Field 8 5 2 2 5 2" xfId="49862"/>
    <cellStyle name="Feeder Field 8 5 2 2 6" xfId="21536"/>
    <cellStyle name="Feeder Field 8 5 2 2 6 2" xfId="49863"/>
    <cellStyle name="Feeder Field 8 5 2 2 7" xfId="21537"/>
    <cellStyle name="Feeder Field 8 5 2 2 7 2" xfId="49864"/>
    <cellStyle name="Feeder Field 8 5 2 2 8" xfId="21538"/>
    <cellStyle name="Feeder Field 8 5 2 2 8 2" xfId="49865"/>
    <cellStyle name="Feeder Field 8 5 2 2 9" xfId="21539"/>
    <cellStyle name="Feeder Field 8 5 2 2 9 2" xfId="49866"/>
    <cellStyle name="Feeder Field 8 5 2 3" xfId="21540"/>
    <cellStyle name="Feeder Field 8 5 2 3 10" xfId="21541"/>
    <cellStyle name="Feeder Field 8 5 2 3 10 2" xfId="49868"/>
    <cellStyle name="Feeder Field 8 5 2 3 11" xfId="21542"/>
    <cellStyle name="Feeder Field 8 5 2 3 11 2" xfId="49869"/>
    <cellStyle name="Feeder Field 8 5 2 3 12" xfId="49867"/>
    <cellStyle name="Feeder Field 8 5 2 3 2" xfId="21543"/>
    <cellStyle name="Feeder Field 8 5 2 3 2 2" xfId="49870"/>
    <cellStyle name="Feeder Field 8 5 2 3 3" xfId="21544"/>
    <cellStyle name="Feeder Field 8 5 2 3 3 2" xfId="49871"/>
    <cellStyle name="Feeder Field 8 5 2 3 4" xfId="21545"/>
    <cellStyle name="Feeder Field 8 5 2 3 4 2" xfId="49872"/>
    <cellStyle name="Feeder Field 8 5 2 3 5" xfId="21546"/>
    <cellStyle name="Feeder Field 8 5 2 3 5 2" xfId="49873"/>
    <cellStyle name="Feeder Field 8 5 2 3 6" xfId="21547"/>
    <cellStyle name="Feeder Field 8 5 2 3 6 2" xfId="49874"/>
    <cellStyle name="Feeder Field 8 5 2 3 7" xfId="21548"/>
    <cellStyle name="Feeder Field 8 5 2 3 7 2" xfId="49875"/>
    <cellStyle name="Feeder Field 8 5 2 3 8" xfId="21549"/>
    <cellStyle name="Feeder Field 8 5 2 3 8 2" xfId="49876"/>
    <cellStyle name="Feeder Field 8 5 2 3 9" xfId="21550"/>
    <cellStyle name="Feeder Field 8 5 2 3 9 2" xfId="49877"/>
    <cellStyle name="Feeder Field 8 5 2 4" xfId="21551"/>
    <cellStyle name="Feeder Field 8 5 2 4 2" xfId="49878"/>
    <cellStyle name="Feeder Field 8 5 2 5" xfId="21552"/>
    <cellStyle name="Feeder Field 8 5 2 5 2" xfId="49879"/>
    <cellStyle name="Feeder Field 8 5 2 6" xfId="21553"/>
    <cellStyle name="Feeder Field 8 5 2 6 2" xfId="49880"/>
    <cellStyle name="Feeder Field 8 5 2 7" xfId="21554"/>
    <cellStyle name="Feeder Field 8 5 2 7 2" xfId="49881"/>
    <cellStyle name="Feeder Field 8 5 2 8" xfId="21555"/>
    <cellStyle name="Feeder Field 8 5 2 8 2" xfId="49882"/>
    <cellStyle name="Feeder Field 8 5 2 9" xfId="21556"/>
    <cellStyle name="Feeder Field 8 5 2 9 2" xfId="49883"/>
    <cellStyle name="Feeder Field 8 5 3" xfId="21557"/>
    <cellStyle name="Feeder Field 8 5 3 10" xfId="21558"/>
    <cellStyle name="Feeder Field 8 5 3 10 2" xfId="49885"/>
    <cellStyle name="Feeder Field 8 5 3 11" xfId="21559"/>
    <cellStyle name="Feeder Field 8 5 3 11 2" xfId="49886"/>
    <cellStyle name="Feeder Field 8 5 3 12" xfId="21560"/>
    <cellStyle name="Feeder Field 8 5 3 12 2" xfId="49887"/>
    <cellStyle name="Feeder Field 8 5 3 13" xfId="49884"/>
    <cellStyle name="Feeder Field 8 5 3 2" xfId="21561"/>
    <cellStyle name="Feeder Field 8 5 3 2 10" xfId="21562"/>
    <cellStyle name="Feeder Field 8 5 3 2 10 2" xfId="49889"/>
    <cellStyle name="Feeder Field 8 5 3 2 11" xfId="21563"/>
    <cellStyle name="Feeder Field 8 5 3 2 11 2" xfId="49890"/>
    <cellStyle name="Feeder Field 8 5 3 2 12" xfId="49888"/>
    <cellStyle name="Feeder Field 8 5 3 2 2" xfId="21564"/>
    <cellStyle name="Feeder Field 8 5 3 2 2 2" xfId="49891"/>
    <cellStyle name="Feeder Field 8 5 3 2 3" xfId="21565"/>
    <cellStyle name="Feeder Field 8 5 3 2 3 2" xfId="49892"/>
    <cellStyle name="Feeder Field 8 5 3 2 4" xfId="21566"/>
    <cellStyle name="Feeder Field 8 5 3 2 4 2" xfId="49893"/>
    <cellStyle name="Feeder Field 8 5 3 2 5" xfId="21567"/>
    <cellStyle name="Feeder Field 8 5 3 2 5 2" xfId="49894"/>
    <cellStyle name="Feeder Field 8 5 3 2 6" xfId="21568"/>
    <cellStyle name="Feeder Field 8 5 3 2 6 2" xfId="49895"/>
    <cellStyle name="Feeder Field 8 5 3 2 7" xfId="21569"/>
    <cellStyle name="Feeder Field 8 5 3 2 7 2" xfId="49896"/>
    <cellStyle name="Feeder Field 8 5 3 2 8" xfId="21570"/>
    <cellStyle name="Feeder Field 8 5 3 2 8 2" xfId="49897"/>
    <cellStyle name="Feeder Field 8 5 3 2 9" xfId="21571"/>
    <cellStyle name="Feeder Field 8 5 3 2 9 2" xfId="49898"/>
    <cellStyle name="Feeder Field 8 5 3 3" xfId="21572"/>
    <cellStyle name="Feeder Field 8 5 3 3 10" xfId="21573"/>
    <cellStyle name="Feeder Field 8 5 3 3 10 2" xfId="49900"/>
    <cellStyle name="Feeder Field 8 5 3 3 11" xfId="21574"/>
    <cellStyle name="Feeder Field 8 5 3 3 11 2" xfId="49901"/>
    <cellStyle name="Feeder Field 8 5 3 3 12" xfId="49899"/>
    <cellStyle name="Feeder Field 8 5 3 3 2" xfId="21575"/>
    <cellStyle name="Feeder Field 8 5 3 3 2 2" xfId="49902"/>
    <cellStyle name="Feeder Field 8 5 3 3 3" xfId="21576"/>
    <cellStyle name="Feeder Field 8 5 3 3 3 2" xfId="49903"/>
    <cellStyle name="Feeder Field 8 5 3 3 4" xfId="21577"/>
    <cellStyle name="Feeder Field 8 5 3 3 4 2" xfId="49904"/>
    <cellStyle name="Feeder Field 8 5 3 3 5" xfId="21578"/>
    <cellStyle name="Feeder Field 8 5 3 3 5 2" xfId="49905"/>
    <cellStyle name="Feeder Field 8 5 3 3 6" xfId="21579"/>
    <cellStyle name="Feeder Field 8 5 3 3 6 2" xfId="49906"/>
    <cellStyle name="Feeder Field 8 5 3 3 7" xfId="21580"/>
    <cellStyle name="Feeder Field 8 5 3 3 7 2" xfId="49907"/>
    <cellStyle name="Feeder Field 8 5 3 3 8" xfId="21581"/>
    <cellStyle name="Feeder Field 8 5 3 3 8 2" xfId="49908"/>
    <cellStyle name="Feeder Field 8 5 3 3 9" xfId="21582"/>
    <cellStyle name="Feeder Field 8 5 3 3 9 2" xfId="49909"/>
    <cellStyle name="Feeder Field 8 5 3 4" xfId="21583"/>
    <cellStyle name="Feeder Field 8 5 3 4 2" xfId="49910"/>
    <cellStyle name="Feeder Field 8 5 3 5" xfId="21584"/>
    <cellStyle name="Feeder Field 8 5 3 5 2" xfId="49911"/>
    <cellStyle name="Feeder Field 8 5 3 6" xfId="21585"/>
    <cellStyle name="Feeder Field 8 5 3 6 2" xfId="49912"/>
    <cellStyle name="Feeder Field 8 5 3 7" xfId="21586"/>
    <cellStyle name="Feeder Field 8 5 3 7 2" xfId="49913"/>
    <cellStyle name="Feeder Field 8 5 3 8" xfId="21587"/>
    <cellStyle name="Feeder Field 8 5 3 8 2" xfId="49914"/>
    <cellStyle name="Feeder Field 8 5 3 9" xfId="21588"/>
    <cellStyle name="Feeder Field 8 5 3 9 2" xfId="49915"/>
    <cellStyle name="Feeder Field 8 5 4" xfId="21589"/>
    <cellStyle name="Feeder Field 8 5 4 10" xfId="21590"/>
    <cellStyle name="Feeder Field 8 5 4 10 2" xfId="49917"/>
    <cellStyle name="Feeder Field 8 5 4 11" xfId="21591"/>
    <cellStyle name="Feeder Field 8 5 4 11 2" xfId="49918"/>
    <cellStyle name="Feeder Field 8 5 4 12" xfId="49916"/>
    <cellStyle name="Feeder Field 8 5 4 2" xfId="21592"/>
    <cellStyle name="Feeder Field 8 5 4 2 2" xfId="49919"/>
    <cellStyle name="Feeder Field 8 5 4 3" xfId="21593"/>
    <cellStyle name="Feeder Field 8 5 4 3 2" xfId="49920"/>
    <cellStyle name="Feeder Field 8 5 4 4" xfId="21594"/>
    <cellStyle name="Feeder Field 8 5 4 4 2" xfId="49921"/>
    <cellStyle name="Feeder Field 8 5 4 5" xfId="21595"/>
    <cellStyle name="Feeder Field 8 5 4 5 2" xfId="49922"/>
    <cellStyle name="Feeder Field 8 5 4 6" xfId="21596"/>
    <cellStyle name="Feeder Field 8 5 4 6 2" xfId="49923"/>
    <cellStyle name="Feeder Field 8 5 4 7" xfId="21597"/>
    <cellStyle name="Feeder Field 8 5 4 7 2" xfId="49924"/>
    <cellStyle name="Feeder Field 8 5 4 8" xfId="21598"/>
    <cellStyle name="Feeder Field 8 5 4 8 2" xfId="49925"/>
    <cellStyle name="Feeder Field 8 5 4 9" xfId="21599"/>
    <cellStyle name="Feeder Field 8 5 4 9 2" xfId="49926"/>
    <cellStyle name="Feeder Field 8 5 5" xfId="21600"/>
    <cellStyle name="Feeder Field 8 5 5 10" xfId="21601"/>
    <cellStyle name="Feeder Field 8 5 5 10 2" xfId="49928"/>
    <cellStyle name="Feeder Field 8 5 5 11" xfId="21602"/>
    <cellStyle name="Feeder Field 8 5 5 11 2" xfId="49929"/>
    <cellStyle name="Feeder Field 8 5 5 12" xfId="49927"/>
    <cellStyle name="Feeder Field 8 5 5 2" xfId="21603"/>
    <cellStyle name="Feeder Field 8 5 5 2 2" xfId="49930"/>
    <cellStyle name="Feeder Field 8 5 5 3" xfId="21604"/>
    <cellStyle name="Feeder Field 8 5 5 3 2" xfId="49931"/>
    <cellStyle name="Feeder Field 8 5 5 4" xfId="21605"/>
    <cellStyle name="Feeder Field 8 5 5 4 2" xfId="49932"/>
    <cellStyle name="Feeder Field 8 5 5 5" xfId="21606"/>
    <cellStyle name="Feeder Field 8 5 5 5 2" xfId="49933"/>
    <cellStyle name="Feeder Field 8 5 5 6" xfId="21607"/>
    <cellStyle name="Feeder Field 8 5 5 6 2" xfId="49934"/>
    <cellStyle name="Feeder Field 8 5 5 7" xfId="21608"/>
    <cellStyle name="Feeder Field 8 5 5 7 2" xfId="49935"/>
    <cellStyle name="Feeder Field 8 5 5 8" xfId="21609"/>
    <cellStyle name="Feeder Field 8 5 5 8 2" xfId="49936"/>
    <cellStyle name="Feeder Field 8 5 5 9" xfId="21610"/>
    <cellStyle name="Feeder Field 8 5 5 9 2" xfId="49937"/>
    <cellStyle name="Feeder Field 8 5 6" xfId="21611"/>
    <cellStyle name="Feeder Field 8 5 6 2" xfId="49938"/>
    <cellStyle name="Feeder Field 8 5 7" xfId="21612"/>
    <cellStyle name="Feeder Field 8 5 7 2" xfId="49939"/>
    <cellStyle name="Feeder Field 8 5 8" xfId="21613"/>
    <cellStyle name="Feeder Field 8 5 8 2" xfId="49940"/>
    <cellStyle name="Feeder Field 8 5 9" xfId="21614"/>
    <cellStyle name="Feeder Field 8 5 9 2" xfId="49941"/>
    <cellStyle name="Feeder Field 8 6" xfId="21615"/>
    <cellStyle name="Feeder Field 8 6 10" xfId="21616"/>
    <cellStyle name="Feeder Field 8 6 10 2" xfId="49943"/>
    <cellStyle name="Feeder Field 8 6 11" xfId="21617"/>
    <cellStyle name="Feeder Field 8 6 11 2" xfId="49944"/>
    <cellStyle name="Feeder Field 8 6 12" xfId="21618"/>
    <cellStyle name="Feeder Field 8 6 12 2" xfId="49945"/>
    <cellStyle name="Feeder Field 8 6 13" xfId="49942"/>
    <cellStyle name="Feeder Field 8 6 2" xfId="21619"/>
    <cellStyle name="Feeder Field 8 6 2 10" xfId="21620"/>
    <cellStyle name="Feeder Field 8 6 2 10 2" xfId="49947"/>
    <cellStyle name="Feeder Field 8 6 2 11" xfId="21621"/>
    <cellStyle name="Feeder Field 8 6 2 11 2" xfId="49948"/>
    <cellStyle name="Feeder Field 8 6 2 12" xfId="49946"/>
    <cellStyle name="Feeder Field 8 6 2 2" xfId="21622"/>
    <cellStyle name="Feeder Field 8 6 2 2 2" xfId="49949"/>
    <cellStyle name="Feeder Field 8 6 2 3" xfId="21623"/>
    <cellStyle name="Feeder Field 8 6 2 3 2" xfId="49950"/>
    <cellStyle name="Feeder Field 8 6 2 4" xfId="21624"/>
    <cellStyle name="Feeder Field 8 6 2 4 2" xfId="49951"/>
    <cellStyle name="Feeder Field 8 6 2 5" xfId="21625"/>
    <cellStyle name="Feeder Field 8 6 2 5 2" xfId="49952"/>
    <cellStyle name="Feeder Field 8 6 2 6" xfId="21626"/>
    <cellStyle name="Feeder Field 8 6 2 6 2" xfId="49953"/>
    <cellStyle name="Feeder Field 8 6 2 7" xfId="21627"/>
    <cellStyle name="Feeder Field 8 6 2 7 2" xfId="49954"/>
    <cellStyle name="Feeder Field 8 6 2 8" xfId="21628"/>
    <cellStyle name="Feeder Field 8 6 2 8 2" xfId="49955"/>
    <cellStyle name="Feeder Field 8 6 2 9" xfId="21629"/>
    <cellStyle name="Feeder Field 8 6 2 9 2" xfId="49956"/>
    <cellStyle name="Feeder Field 8 6 3" xfId="21630"/>
    <cellStyle name="Feeder Field 8 6 3 10" xfId="21631"/>
    <cellStyle name="Feeder Field 8 6 3 10 2" xfId="49958"/>
    <cellStyle name="Feeder Field 8 6 3 11" xfId="21632"/>
    <cellStyle name="Feeder Field 8 6 3 11 2" xfId="49959"/>
    <cellStyle name="Feeder Field 8 6 3 12" xfId="49957"/>
    <cellStyle name="Feeder Field 8 6 3 2" xfId="21633"/>
    <cellStyle name="Feeder Field 8 6 3 2 2" xfId="49960"/>
    <cellStyle name="Feeder Field 8 6 3 3" xfId="21634"/>
    <cellStyle name="Feeder Field 8 6 3 3 2" xfId="49961"/>
    <cellStyle name="Feeder Field 8 6 3 4" xfId="21635"/>
    <cellStyle name="Feeder Field 8 6 3 4 2" xfId="49962"/>
    <cellStyle name="Feeder Field 8 6 3 5" xfId="21636"/>
    <cellStyle name="Feeder Field 8 6 3 5 2" xfId="49963"/>
    <cellStyle name="Feeder Field 8 6 3 6" xfId="21637"/>
    <cellStyle name="Feeder Field 8 6 3 6 2" xfId="49964"/>
    <cellStyle name="Feeder Field 8 6 3 7" xfId="21638"/>
    <cellStyle name="Feeder Field 8 6 3 7 2" xfId="49965"/>
    <cellStyle name="Feeder Field 8 6 3 8" xfId="21639"/>
    <cellStyle name="Feeder Field 8 6 3 8 2" xfId="49966"/>
    <cellStyle name="Feeder Field 8 6 3 9" xfId="21640"/>
    <cellStyle name="Feeder Field 8 6 3 9 2" xfId="49967"/>
    <cellStyle name="Feeder Field 8 6 4" xfId="21641"/>
    <cellStyle name="Feeder Field 8 6 4 2" xfId="49968"/>
    <cellStyle name="Feeder Field 8 6 5" xfId="21642"/>
    <cellStyle name="Feeder Field 8 6 5 2" xfId="49969"/>
    <cellStyle name="Feeder Field 8 6 6" xfId="21643"/>
    <cellStyle name="Feeder Field 8 6 6 2" xfId="49970"/>
    <cellStyle name="Feeder Field 8 6 7" xfId="21644"/>
    <cellStyle name="Feeder Field 8 6 7 2" xfId="49971"/>
    <cellStyle name="Feeder Field 8 6 8" xfId="21645"/>
    <cellStyle name="Feeder Field 8 6 8 2" xfId="49972"/>
    <cellStyle name="Feeder Field 8 6 9" xfId="21646"/>
    <cellStyle name="Feeder Field 8 6 9 2" xfId="49973"/>
    <cellStyle name="Feeder Field 8 7" xfId="21647"/>
    <cellStyle name="Feeder Field 8 7 10" xfId="21648"/>
    <cellStyle name="Feeder Field 8 7 10 2" xfId="49975"/>
    <cellStyle name="Feeder Field 8 7 11" xfId="21649"/>
    <cellStyle name="Feeder Field 8 7 11 2" xfId="49976"/>
    <cellStyle name="Feeder Field 8 7 12" xfId="21650"/>
    <cellStyle name="Feeder Field 8 7 12 2" xfId="49977"/>
    <cellStyle name="Feeder Field 8 7 13" xfId="49974"/>
    <cellStyle name="Feeder Field 8 7 2" xfId="21651"/>
    <cellStyle name="Feeder Field 8 7 2 10" xfId="21652"/>
    <cellStyle name="Feeder Field 8 7 2 10 2" xfId="49979"/>
    <cellStyle name="Feeder Field 8 7 2 11" xfId="21653"/>
    <cellStyle name="Feeder Field 8 7 2 11 2" xfId="49980"/>
    <cellStyle name="Feeder Field 8 7 2 12" xfId="49978"/>
    <cellStyle name="Feeder Field 8 7 2 2" xfId="21654"/>
    <cellStyle name="Feeder Field 8 7 2 2 2" xfId="49981"/>
    <cellStyle name="Feeder Field 8 7 2 3" xfId="21655"/>
    <cellStyle name="Feeder Field 8 7 2 3 2" xfId="49982"/>
    <cellStyle name="Feeder Field 8 7 2 4" xfId="21656"/>
    <cellStyle name="Feeder Field 8 7 2 4 2" xfId="49983"/>
    <cellStyle name="Feeder Field 8 7 2 5" xfId="21657"/>
    <cellStyle name="Feeder Field 8 7 2 5 2" xfId="49984"/>
    <cellStyle name="Feeder Field 8 7 2 6" xfId="21658"/>
    <cellStyle name="Feeder Field 8 7 2 6 2" xfId="49985"/>
    <cellStyle name="Feeder Field 8 7 2 7" xfId="21659"/>
    <cellStyle name="Feeder Field 8 7 2 7 2" xfId="49986"/>
    <cellStyle name="Feeder Field 8 7 2 8" xfId="21660"/>
    <cellStyle name="Feeder Field 8 7 2 8 2" xfId="49987"/>
    <cellStyle name="Feeder Field 8 7 2 9" xfId="21661"/>
    <cellStyle name="Feeder Field 8 7 2 9 2" xfId="49988"/>
    <cellStyle name="Feeder Field 8 7 3" xfId="21662"/>
    <cellStyle name="Feeder Field 8 7 3 10" xfId="21663"/>
    <cellStyle name="Feeder Field 8 7 3 10 2" xfId="49990"/>
    <cellStyle name="Feeder Field 8 7 3 11" xfId="21664"/>
    <cellStyle name="Feeder Field 8 7 3 11 2" xfId="49991"/>
    <cellStyle name="Feeder Field 8 7 3 12" xfId="49989"/>
    <cellStyle name="Feeder Field 8 7 3 2" xfId="21665"/>
    <cellStyle name="Feeder Field 8 7 3 2 2" xfId="49992"/>
    <cellStyle name="Feeder Field 8 7 3 3" xfId="21666"/>
    <cellStyle name="Feeder Field 8 7 3 3 2" xfId="49993"/>
    <cellStyle name="Feeder Field 8 7 3 4" xfId="21667"/>
    <cellStyle name="Feeder Field 8 7 3 4 2" xfId="49994"/>
    <cellStyle name="Feeder Field 8 7 3 5" xfId="21668"/>
    <cellStyle name="Feeder Field 8 7 3 5 2" xfId="49995"/>
    <cellStyle name="Feeder Field 8 7 3 6" xfId="21669"/>
    <cellStyle name="Feeder Field 8 7 3 6 2" xfId="49996"/>
    <cellStyle name="Feeder Field 8 7 3 7" xfId="21670"/>
    <cellStyle name="Feeder Field 8 7 3 7 2" xfId="49997"/>
    <cellStyle name="Feeder Field 8 7 3 8" xfId="21671"/>
    <cellStyle name="Feeder Field 8 7 3 8 2" xfId="49998"/>
    <cellStyle name="Feeder Field 8 7 3 9" xfId="21672"/>
    <cellStyle name="Feeder Field 8 7 3 9 2" xfId="49999"/>
    <cellStyle name="Feeder Field 8 7 4" xfId="21673"/>
    <cellStyle name="Feeder Field 8 7 4 2" xfId="50000"/>
    <cellStyle name="Feeder Field 8 7 5" xfId="21674"/>
    <cellStyle name="Feeder Field 8 7 5 2" xfId="50001"/>
    <cellStyle name="Feeder Field 8 7 6" xfId="21675"/>
    <cellStyle name="Feeder Field 8 7 6 2" xfId="50002"/>
    <cellStyle name="Feeder Field 8 7 7" xfId="21676"/>
    <cellStyle name="Feeder Field 8 7 7 2" xfId="50003"/>
    <cellStyle name="Feeder Field 8 7 8" xfId="21677"/>
    <cellStyle name="Feeder Field 8 7 8 2" xfId="50004"/>
    <cellStyle name="Feeder Field 8 7 9" xfId="21678"/>
    <cellStyle name="Feeder Field 8 7 9 2" xfId="50005"/>
    <cellStyle name="Feeder Field 8 8" xfId="21679"/>
    <cellStyle name="Feeder Field 8 8 10" xfId="21680"/>
    <cellStyle name="Feeder Field 8 8 10 2" xfId="50007"/>
    <cellStyle name="Feeder Field 8 8 11" xfId="21681"/>
    <cellStyle name="Feeder Field 8 8 11 2" xfId="50008"/>
    <cellStyle name="Feeder Field 8 8 12" xfId="50006"/>
    <cellStyle name="Feeder Field 8 8 2" xfId="21682"/>
    <cellStyle name="Feeder Field 8 8 2 2" xfId="50009"/>
    <cellStyle name="Feeder Field 8 8 3" xfId="21683"/>
    <cellStyle name="Feeder Field 8 8 3 2" xfId="50010"/>
    <cellStyle name="Feeder Field 8 8 4" xfId="21684"/>
    <cellStyle name="Feeder Field 8 8 4 2" xfId="50011"/>
    <cellStyle name="Feeder Field 8 8 5" xfId="21685"/>
    <cellStyle name="Feeder Field 8 8 5 2" xfId="50012"/>
    <cellStyle name="Feeder Field 8 8 6" xfId="21686"/>
    <cellStyle name="Feeder Field 8 8 6 2" xfId="50013"/>
    <cellStyle name="Feeder Field 8 8 7" xfId="21687"/>
    <cellStyle name="Feeder Field 8 8 7 2" xfId="50014"/>
    <cellStyle name="Feeder Field 8 8 8" xfId="21688"/>
    <cellStyle name="Feeder Field 8 8 8 2" xfId="50015"/>
    <cellStyle name="Feeder Field 8 8 9" xfId="21689"/>
    <cellStyle name="Feeder Field 8 8 9 2" xfId="50016"/>
    <cellStyle name="Feeder Field 8 9" xfId="21690"/>
    <cellStyle name="Feeder Field 8 9 10" xfId="21691"/>
    <cellStyle name="Feeder Field 8 9 10 2" xfId="50018"/>
    <cellStyle name="Feeder Field 8 9 11" xfId="21692"/>
    <cellStyle name="Feeder Field 8 9 11 2" xfId="50019"/>
    <cellStyle name="Feeder Field 8 9 12" xfId="50017"/>
    <cellStyle name="Feeder Field 8 9 2" xfId="21693"/>
    <cellStyle name="Feeder Field 8 9 2 2" xfId="50020"/>
    <cellStyle name="Feeder Field 8 9 3" xfId="21694"/>
    <cellStyle name="Feeder Field 8 9 3 2" xfId="50021"/>
    <cellStyle name="Feeder Field 8 9 4" xfId="21695"/>
    <cellStyle name="Feeder Field 8 9 4 2" xfId="50022"/>
    <cellStyle name="Feeder Field 8 9 5" xfId="21696"/>
    <cellStyle name="Feeder Field 8 9 5 2" xfId="50023"/>
    <cellStyle name="Feeder Field 8 9 6" xfId="21697"/>
    <cellStyle name="Feeder Field 8 9 6 2" xfId="50024"/>
    <cellStyle name="Feeder Field 8 9 7" xfId="21698"/>
    <cellStyle name="Feeder Field 8 9 7 2" xfId="50025"/>
    <cellStyle name="Feeder Field 8 9 8" xfId="21699"/>
    <cellStyle name="Feeder Field 8 9 8 2" xfId="50026"/>
    <cellStyle name="Feeder Field 8 9 9" xfId="21700"/>
    <cellStyle name="Feeder Field 8 9 9 2" xfId="50027"/>
    <cellStyle name="Feeder Field 9" xfId="21701"/>
    <cellStyle name="Feeder Field 9 10" xfId="21702"/>
    <cellStyle name="Feeder Field 9 10 2" xfId="50029"/>
    <cellStyle name="Feeder Field 9 11" xfId="21703"/>
    <cellStyle name="Feeder Field 9 11 2" xfId="50030"/>
    <cellStyle name="Feeder Field 9 12" xfId="21704"/>
    <cellStyle name="Feeder Field 9 12 2" xfId="50031"/>
    <cellStyle name="Feeder Field 9 13" xfId="21705"/>
    <cellStyle name="Feeder Field 9 13 2" xfId="50032"/>
    <cellStyle name="Feeder Field 9 14" xfId="21706"/>
    <cellStyle name="Feeder Field 9 14 2" xfId="50033"/>
    <cellStyle name="Feeder Field 9 15" xfId="21707"/>
    <cellStyle name="Feeder Field 9 15 2" xfId="50034"/>
    <cellStyle name="Feeder Field 9 16" xfId="21708"/>
    <cellStyle name="Feeder Field 9 16 2" xfId="50035"/>
    <cellStyle name="Feeder Field 9 17" xfId="21709"/>
    <cellStyle name="Feeder Field 9 17 2" xfId="50036"/>
    <cellStyle name="Feeder Field 9 18" xfId="21710"/>
    <cellStyle name="Feeder Field 9 18 2" xfId="50037"/>
    <cellStyle name="Feeder Field 9 19" xfId="50028"/>
    <cellStyle name="Feeder Field 9 2" xfId="21711"/>
    <cellStyle name="Feeder Field 9 2 10" xfId="21712"/>
    <cellStyle name="Feeder Field 9 2 10 2" xfId="50039"/>
    <cellStyle name="Feeder Field 9 2 11" xfId="21713"/>
    <cellStyle name="Feeder Field 9 2 11 2" xfId="50040"/>
    <cellStyle name="Feeder Field 9 2 12" xfId="21714"/>
    <cellStyle name="Feeder Field 9 2 12 2" xfId="50041"/>
    <cellStyle name="Feeder Field 9 2 13" xfId="21715"/>
    <cellStyle name="Feeder Field 9 2 13 2" xfId="50042"/>
    <cellStyle name="Feeder Field 9 2 14" xfId="21716"/>
    <cellStyle name="Feeder Field 9 2 14 2" xfId="50043"/>
    <cellStyle name="Feeder Field 9 2 15" xfId="50038"/>
    <cellStyle name="Feeder Field 9 2 2" xfId="21717"/>
    <cellStyle name="Feeder Field 9 2 2 10" xfId="21718"/>
    <cellStyle name="Feeder Field 9 2 2 10 2" xfId="50045"/>
    <cellStyle name="Feeder Field 9 2 2 11" xfId="21719"/>
    <cellStyle name="Feeder Field 9 2 2 11 2" xfId="50046"/>
    <cellStyle name="Feeder Field 9 2 2 12" xfId="21720"/>
    <cellStyle name="Feeder Field 9 2 2 12 2" xfId="50047"/>
    <cellStyle name="Feeder Field 9 2 2 13" xfId="50044"/>
    <cellStyle name="Feeder Field 9 2 2 2" xfId="21721"/>
    <cellStyle name="Feeder Field 9 2 2 2 10" xfId="21722"/>
    <cellStyle name="Feeder Field 9 2 2 2 10 2" xfId="50049"/>
    <cellStyle name="Feeder Field 9 2 2 2 11" xfId="21723"/>
    <cellStyle name="Feeder Field 9 2 2 2 11 2" xfId="50050"/>
    <cellStyle name="Feeder Field 9 2 2 2 12" xfId="50048"/>
    <cellStyle name="Feeder Field 9 2 2 2 2" xfId="21724"/>
    <cellStyle name="Feeder Field 9 2 2 2 2 2" xfId="50051"/>
    <cellStyle name="Feeder Field 9 2 2 2 3" xfId="21725"/>
    <cellStyle name="Feeder Field 9 2 2 2 3 2" xfId="50052"/>
    <cellStyle name="Feeder Field 9 2 2 2 4" xfId="21726"/>
    <cellStyle name="Feeder Field 9 2 2 2 4 2" xfId="50053"/>
    <cellStyle name="Feeder Field 9 2 2 2 5" xfId="21727"/>
    <cellStyle name="Feeder Field 9 2 2 2 5 2" xfId="50054"/>
    <cellStyle name="Feeder Field 9 2 2 2 6" xfId="21728"/>
    <cellStyle name="Feeder Field 9 2 2 2 6 2" xfId="50055"/>
    <cellStyle name="Feeder Field 9 2 2 2 7" xfId="21729"/>
    <cellStyle name="Feeder Field 9 2 2 2 7 2" xfId="50056"/>
    <cellStyle name="Feeder Field 9 2 2 2 8" xfId="21730"/>
    <cellStyle name="Feeder Field 9 2 2 2 8 2" xfId="50057"/>
    <cellStyle name="Feeder Field 9 2 2 2 9" xfId="21731"/>
    <cellStyle name="Feeder Field 9 2 2 2 9 2" xfId="50058"/>
    <cellStyle name="Feeder Field 9 2 2 3" xfId="21732"/>
    <cellStyle name="Feeder Field 9 2 2 3 10" xfId="21733"/>
    <cellStyle name="Feeder Field 9 2 2 3 10 2" xfId="50060"/>
    <cellStyle name="Feeder Field 9 2 2 3 11" xfId="21734"/>
    <cellStyle name="Feeder Field 9 2 2 3 11 2" xfId="50061"/>
    <cellStyle name="Feeder Field 9 2 2 3 12" xfId="50059"/>
    <cellStyle name="Feeder Field 9 2 2 3 2" xfId="21735"/>
    <cellStyle name="Feeder Field 9 2 2 3 2 2" xfId="50062"/>
    <cellStyle name="Feeder Field 9 2 2 3 3" xfId="21736"/>
    <cellStyle name="Feeder Field 9 2 2 3 3 2" xfId="50063"/>
    <cellStyle name="Feeder Field 9 2 2 3 4" xfId="21737"/>
    <cellStyle name="Feeder Field 9 2 2 3 4 2" xfId="50064"/>
    <cellStyle name="Feeder Field 9 2 2 3 5" xfId="21738"/>
    <cellStyle name="Feeder Field 9 2 2 3 5 2" xfId="50065"/>
    <cellStyle name="Feeder Field 9 2 2 3 6" xfId="21739"/>
    <cellStyle name="Feeder Field 9 2 2 3 6 2" xfId="50066"/>
    <cellStyle name="Feeder Field 9 2 2 3 7" xfId="21740"/>
    <cellStyle name="Feeder Field 9 2 2 3 7 2" xfId="50067"/>
    <cellStyle name="Feeder Field 9 2 2 3 8" xfId="21741"/>
    <cellStyle name="Feeder Field 9 2 2 3 8 2" xfId="50068"/>
    <cellStyle name="Feeder Field 9 2 2 3 9" xfId="21742"/>
    <cellStyle name="Feeder Field 9 2 2 3 9 2" xfId="50069"/>
    <cellStyle name="Feeder Field 9 2 2 4" xfId="21743"/>
    <cellStyle name="Feeder Field 9 2 2 4 2" xfId="50070"/>
    <cellStyle name="Feeder Field 9 2 2 5" xfId="21744"/>
    <cellStyle name="Feeder Field 9 2 2 5 2" xfId="50071"/>
    <cellStyle name="Feeder Field 9 2 2 6" xfId="21745"/>
    <cellStyle name="Feeder Field 9 2 2 6 2" xfId="50072"/>
    <cellStyle name="Feeder Field 9 2 2 7" xfId="21746"/>
    <cellStyle name="Feeder Field 9 2 2 7 2" xfId="50073"/>
    <cellStyle name="Feeder Field 9 2 2 8" xfId="21747"/>
    <cellStyle name="Feeder Field 9 2 2 8 2" xfId="50074"/>
    <cellStyle name="Feeder Field 9 2 2 9" xfId="21748"/>
    <cellStyle name="Feeder Field 9 2 2 9 2" xfId="50075"/>
    <cellStyle name="Feeder Field 9 2 3" xfId="21749"/>
    <cellStyle name="Feeder Field 9 2 3 10" xfId="21750"/>
    <cellStyle name="Feeder Field 9 2 3 10 2" xfId="50077"/>
    <cellStyle name="Feeder Field 9 2 3 11" xfId="21751"/>
    <cellStyle name="Feeder Field 9 2 3 11 2" xfId="50078"/>
    <cellStyle name="Feeder Field 9 2 3 12" xfId="21752"/>
    <cellStyle name="Feeder Field 9 2 3 12 2" xfId="50079"/>
    <cellStyle name="Feeder Field 9 2 3 13" xfId="50076"/>
    <cellStyle name="Feeder Field 9 2 3 2" xfId="21753"/>
    <cellStyle name="Feeder Field 9 2 3 2 10" xfId="21754"/>
    <cellStyle name="Feeder Field 9 2 3 2 10 2" xfId="50081"/>
    <cellStyle name="Feeder Field 9 2 3 2 11" xfId="21755"/>
    <cellStyle name="Feeder Field 9 2 3 2 11 2" xfId="50082"/>
    <cellStyle name="Feeder Field 9 2 3 2 12" xfId="50080"/>
    <cellStyle name="Feeder Field 9 2 3 2 2" xfId="21756"/>
    <cellStyle name="Feeder Field 9 2 3 2 2 2" xfId="50083"/>
    <cellStyle name="Feeder Field 9 2 3 2 3" xfId="21757"/>
    <cellStyle name="Feeder Field 9 2 3 2 3 2" xfId="50084"/>
    <cellStyle name="Feeder Field 9 2 3 2 4" xfId="21758"/>
    <cellStyle name="Feeder Field 9 2 3 2 4 2" xfId="50085"/>
    <cellStyle name="Feeder Field 9 2 3 2 5" xfId="21759"/>
    <cellStyle name="Feeder Field 9 2 3 2 5 2" xfId="50086"/>
    <cellStyle name="Feeder Field 9 2 3 2 6" xfId="21760"/>
    <cellStyle name="Feeder Field 9 2 3 2 6 2" xfId="50087"/>
    <cellStyle name="Feeder Field 9 2 3 2 7" xfId="21761"/>
    <cellStyle name="Feeder Field 9 2 3 2 7 2" xfId="50088"/>
    <cellStyle name="Feeder Field 9 2 3 2 8" xfId="21762"/>
    <cellStyle name="Feeder Field 9 2 3 2 8 2" xfId="50089"/>
    <cellStyle name="Feeder Field 9 2 3 2 9" xfId="21763"/>
    <cellStyle name="Feeder Field 9 2 3 2 9 2" xfId="50090"/>
    <cellStyle name="Feeder Field 9 2 3 3" xfId="21764"/>
    <cellStyle name="Feeder Field 9 2 3 3 10" xfId="21765"/>
    <cellStyle name="Feeder Field 9 2 3 3 10 2" xfId="50092"/>
    <cellStyle name="Feeder Field 9 2 3 3 11" xfId="21766"/>
    <cellStyle name="Feeder Field 9 2 3 3 11 2" xfId="50093"/>
    <cellStyle name="Feeder Field 9 2 3 3 12" xfId="50091"/>
    <cellStyle name="Feeder Field 9 2 3 3 2" xfId="21767"/>
    <cellStyle name="Feeder Field 9 2 3 3 2 2" xfId="50094"/>
    <cellStyle name="Feeder Field 9 2 3 3 3" xfId="21768"/>
    <cellStyle name="Feeder Field 9 2 3 3 3 2" xfId="50095"/>
    <cellStyle name="Feeder Field 9 2 3 3 4" xfId="21769"/>
    <cellStyle name="Feeder Field 9 2 3 3 4 2" xfId="50096"/>
    <cellStyle name="Feeder Field 9 2 3 3 5" xfId="21770"/>
    <cellStyle name="Feeder Field 9 2 3 3 5 2" xfId="50097"/>
    <cellStyle name="Feeder Field 9 2 3 3 6" xfId="21771"/>
    <cellStyle name="Feeder Field 9 2 3 3 6 2" xfId="50098"/>
    <cellStyle name="Feeder Field 9 2 3 3 7" xfId="21772"/>
    <cellStyle name="Feeder Field 9 2 3 3 7 2" xfId="50099"/>
    <cellStyle name="Feeder Field 9 2 3 3 8" xfId="21773"/>
    <cellStyle name="Feeder Field 9 2 3 3 8 2" xfId="50100"/>
    <cellStyle name="Feeder Field 9 2 3 3 9" xfId="21774"/>
    <cellStyle name="Feeder Field 9 2 3 3 9 2" xfId="50101"/>
    <cellStyle name="Feeder Field 9 2 3 4" xfId="21775"/>
    <cellStyle name="Feeder Field 9 2 3 4 2" xfId="50102"/>
    <cellStyle name="Feeder Field 9 2 3 5" xfId="21776"/>
    <cellStyle name="Feeder Field 9 2 3 5 2" xfId="50103"/>
    <cellStyle name="Feeder Field 9 2 3 6" xfId="21777"/>
    <cellStyle name="Feeder Field 9 2 3 6 2" xfId="50104"/>
    <cellStyle name="Feeder Field 9 2 3 7" xfId="21778"/>
    <cellStyle name="Feeder Field 9 2 3 7 2" xfId="50105"/>
    <cellStyle name="Feeder Field 9 2 3 8" xfId="21779"/>
    <cellStyle name="Feeder Field 9 2 3 8 2" xfId="50106"/>
    <cellStyle name="Feeder Field 9 2 3 9" xfId="21780"/>
    <cellStyle name="Feeder Field 9 2 3 9 2" xfId="50107"/>
    <cellStyle name="Feeder Field 9 2 4" xfId="21781"/>
    <cellStyle name="Feeder Field 9 2 4 10" xfId="21782"/>
    <cellStyle name="Feeder Field 9 2 4 10 2" xfId="50109"/>
    <cellStyle name="Feeder Field 9 2 4 11" xfId="21783"/>
    <cellStyle name="Feeder Field 9 2 4 11 2" xfId="50110"/>
    <cellStyle name="Feeder Field 9 2 4 12" xfId="50108"/>
    <cellStyle name="Feeder Field 9 2 4 2" xfId="21784"/>
    <cellStyle name="Feeder Field 9 2 4 2 2" xfId="50111"/>
    <cellStyle name="Feeder Field 9 2 4 3" xfId="21785"/>
    <cellStyle name="Feeder Field 9 2 4 3 2" xfId="50112"/>
    <cellStyle name="Feeder Field 9 2 4 4" xfId="21786"/>
    <cellStyle name="Feeder Field 9 2 4 4 2" xfId="50113"/>
    <cellStyle name="Feeder Field 9 2 4 5" xfId="21787"/>
    <cellStyle name="Feeder Field 9 2 4 5 2" xfId="50114"/>
    <cellStyle name="Feeder Field 9 2 4 6" xfId="21788"/>
    <cellStyle name="Feeder Field 9 2 4 6 2" xfId="50115"/>
    <cellStyle name="Feeder Field 9 2 4 7" xfId="21789"/>
    <cellStyle name="Feeder Field 9 2 4 7 2" xfId="50116"/>
    <cellStyle name="Feeder Field 9 2 4 8" xfId="21790"/>
    <cellStyle name="Feeder Field 9 2 4 8 2" xfId="50117"/>
    <cellStyle name="Feeder Field 9 2 4 9" xfId="21791"/>
    <cellStyle name="Feeder Field 9 2 4 9 2" xfId="50118"/>
    <cellStyle name="Feeder Field 9 2 5" xfId="21792"/>
    <cellStyle name="Feeder Field 9 2 5 10" xfId="21793"/>
    <cellStyle name="Feeder Field 9 2 5 10 2" xfId="50120"/>
    <cellStyle name="Feeder Field 9 2 5 11" xfId="21794"/>
    <cellStyle name="Feeder Field 9 2 5 11 2" xfId="50121"/>
    <cellStyle name="Feeder Field 9 2 5 12" xfId="50119"/>
    <cellStyle name="Feeder Field 9 2 5 2" xfId="21795"/>
    <cellStyle name="Feeder Field 9 2 5 2 2" xfId="50122"/>
    <cellStyle name="Feeder Field 9 2 5 3" xfId="21796"/>
    <cellStyle name="Feeder Field 9 2 5 3 2" xfId="50123"/>
    <cellStyle name="Feeder Field 9 2 5 4" xfId="21797"/>
    <cellStyle name="Feeder Field 9 2 5 4 2" xfId="50124"/>
    <cellStyle name="Feeder Field 9 2 5 5" xfId="21798"/>
    <cellStyle name="Feeder Field 9 2 5 5 2" xfId="50125"/>
    <cellStyle name="Feeder Field 9 2 5 6" xfId="21799"/>
    <cellStyle name="Feeder Field 9 2 5 6 2" xfId="50126"/>
    <cellStyle name="Feeder Field 9 2 5 7" xfId="21800"/>
    <cellStyle name="Feeder Field 9 2 5 7 2" xfId="50127"/>
    <cellStyle name="Feeder Field 9 2 5 8" xfId="21801"/>
    <cellStyle name="Feeder Field 9 2 5 8 2" xfId="50128"/>
    <cellStyle name="Feeder Field 9 2 5 9" xfId="21802"/>
    <cellStyle name="Feeder Field 9 2 5 9 2" xfId="50129"/>
    <cellStyle name="Feeder Field 9 2 6" xfId="21803"/>
    <cellStyle name="Feeder Field 9 2 6 2" xfId="50130"/>
    <cellStyle name="Feeder Field 9 2 7" xfId="21804"/>
    <cellStyle name="Feeder Field 9 2 7 2" xfId="50131"/>
    <cellStyle name="Feeder Field 9 2 8" xfId="21805"/>
    <cellStyle name="Feeder Field 9 2 8 2" xfId="50132"/>
    <cellStyle name="Feeder Field 9 2 9" xfId="21806"/>
    <cellStyle name="Feeder Field 9 2 9 2" xfId="50133"/>
    <cellStyle name="Feeder Field 9 3" xfId="21807"/>
    <cellStyle name="Feeder Field 9 3 10" xfId="21808"/>
    <cellStyle name="Feeder Field 9 3 10 2" xfId="50135"/>
    <cellStyle name="Feeder Field 9 3 11" xfId="21809"/>
    <cellStyle name="Feeder Field 9 3 11 2" xfId="50136"/>
    <cellStyle name="Feeder Field 9 3 12" xfId="21810"/>
    <cellStyle name="Feeder Field 9 3 12 2" xfId="50137"/>
    <cellStyle name="Feeder Field 9 3 13" xfId="21811"/>
    <cellStyle name="Feeder Field 9 3 13 2" xfId="50138"/>
    <cellStyle name="Feeder Field 9 3 14" xfId="21812"/>
    <cellStyle name="Feeder Field 9 3 14 2" xfId="50139"/>
    <cellStyle name="Feeder Field 9 3 15" xfId="50134"/>
    <cellStyle name="Feeder Field 9 3 2" xfId="21813"/>
    <cellStyle name="Feeder Field 9 3 2 10" xfId="21814"/>
    <cellStyle name="Feeder Field 9 3 2 10 2" xfId="50141"/>
    <cellStyle name="Feeder Field 9 3 2 11" xfId="21815"/>
    <cellStyle name="Feeder Field 9 3 2 11 2" xfId="50142"/>
    <cellStyle name="Feeder Field 9 3 2 12" xfId="21816"/>
    <cellStyle name="Feeder Field 9 3 2 12 2" xfId="50143"/>
    <cellStyle name="Feeder Field 9 3 2 13" xfId="50140"/>
    <cellStyle name="Feeder Field 9 3 2 2" xfId="21817"/>
    <cellStyle name="Feeder Field 9 3 2 2 10" xfId="21818"/>
    <cellStyle name="Feeder Field 9 3 2 2 10 2" xfId="50145"/>
    <cellStyle name="Feeder Field 9 3 2 2 11" xfId="21819"/>
    <cellStyle name="Feeder Field 9 3 2 2 11 2" xfId="50146"/>
    <cellStyle name="Feeder Field 9 3 2 2 12" xfId="50144"/>
    <cellStyle name="Feeder Field 9 3 2 2 2" xfId="21820"/>
    <cellStyle name="Feeder Field 9 3 2 2 2 2" xfId="50147"/>
    <cellStyle name="Feeder Field 9 3 2 2 3" xfId="21821"/>
    <cellStyle name="Feeder Field 9 3 2 2 3 2" xfId="50148"/>
    <cellStyle name="Feeder Field 9 3 2 2 4" xfId="21822"/>
    <cellStyle name="Feeder Field 9 3 2 2 4 2" xfId="50149"/>
    <cellStyle name="Feeder Field 9 3 2 2 5" xfId="21823"/>
    <cellStyle name="Feeder Field 9 3 2 2 5 2" xfId="50150"/>
    <cellStyle name="Feeder Field 9 3 2 2 6" xfId="21824"/>
    <cellStyle name="Feeder Field 9 3 2 2 6 2" xfId="50151"/>
    <cellStyle name="Feeder Field 9 3 2 2 7" xfId="21825"/>
    <cellStyle name="Feeder Field 9 3 2 2 7 2" xfId="50152"/>
    <cellStyle name="Feeder Field 9 3 2 2 8" xfId="21826"/>
    <cellStyle name="Feeder Field 9 3 2 2 8 2" xfId="50153"/>
    <cellStyle name="Feeder Field 9 3 2 2 9" xfId="21827"/>
    <cellStyle name="Feeder Field 9 3 2 2 9 2" xfId="50154"/>
    <cellStyle name="Feeder Field 9 3 2 3" xfId="21828"/>
    <cellStyle name="Feeder Field 9 3 2 3 10" xfId="21829"/>
    <cellStyle name="Feeder Field 9 3 2 3 10 2" xfId="50156"/>
    <cellStyle name="Feeder Field 9 3 2 3 11" xfId="21830"/>
    <cellStyle name="Feeder Field 9 3 2 3 11 2" xfId="50157"/>
    <cellStyle name="Feeder Field 9 3 2 3 12" xfId="50155"/>
    <cellStyle name="Feeder Field 9 3 2 3 2" xfId="21831"/>
    <cellStyle name="Feeder Field 9 3 2 3 2 2" xfId="50158"/>
    <cellStyle name="Feeder Field 9 3 2 3 3" xfId="21832"/>
    <cellStyle name="Feeder Field 9 3 2 3 3 2" xfId="50159"/>
    <cellStyle name="Feeder Field 9 3 2 3 4" xfId="21833"/>
    <cellStyle name="Feeder Field 9 3 2 3 4 2" xfId="50160"/>
    <cellStyle name="Feeder Field 9 3 2 3 5" xfId="21834"/>
    <cellStyle name="Feeder Field 9 3 2 3 5 2" xfId="50161"/>
    <cellStyle name="Feeder Field 9 3 2 3 6" xfId="21835"/>
    <cellStyle name="Feeder Field 9 3 2 3 6 2" xfId="50162"/>
    <cellStyle name="Feeder Field 9 3 2 3 7" xfId="21836"/>
    <cellStyle name="Feeder Field 9 3 2 3 7 2" xfId="50163"/>
    <cellStyle name="Feeder Field 9 3 2 3 8" xfId="21837"/>
    <cellStyle name="Feeder Field 9 3 2 3 8 2" xfId="50164"/>
    <cellStyle name="Feeder Field 9 3 2 3 9" xfId="21838"/>
    <cellStyle name="Feeder Field 9 3 2 3 9 2" xfId="50165"/>
    <cellStyle name="Feeder Field 9 3 2 4" xfId="21839"/>
    <cellStyle name="Feeder Field 9 3 2 4 2" xfId="50166"/>
    <cellStyle name="Feeder Field 9 3 2 5" xfId="21840"/>
    <cellStyle name="Feeder Field 9 3 2 5 2" xfId="50167"/>
    <cellStyle name="Feeder Field 9 3 2 6" xfId="21841"/>
    <cellStyle name="Feeder Field 9 3 2 6 2" xfId="50168"/>
    <cellStyle name="Feeder Field 9 3 2 7" xfId="21842"/>
    <cellStyle name="Feeder Field 9 3 2 7 2" xfId="50169"/>
    <cellStyle name="Feeder Field 9 3 2 8" xfId="21843"/>
    <cellStyle name="Feeder Field 9 3 2 8 2" xfId="50170"/>
    <cellStyle name="Feeder Field 9 3 2 9" xfId="21844"/>
    <cellStyle name="Feeder Field 9 3 2 9 2" xfId="50171"/>
    <cellStyle name="Feeder Field 9 3 3" xfId="21845"/>
    <cellStyle name="Feeder Field 9 3 3 10" xfId="21846"/>
    <cellStyle name="Feeder Field 9 3 3 10 2" xfId="50173"/>
    <cellStyle name="Feeder Field 9 3 3 11" xfId="21847"/>
    <cellStyle name="Feeder Field 9 3 3 11 2" xfId="50174"/>
    <cellStyle name="Feeder Field 9 3 3 12" xfId="21848"/>
    <cellStyle name="Feeder Field 9 3 3 12 2" xfId="50175"/>
    <cellStyle name="Feeder Field 9 3 3 13" xfId="50172"/>
    <cellStyle name="Feeder Field 9 3 3 2" xfId="21849"/>
    <cellStyle name="Feeder Field 9 3 3 2 10" xfId="21850"/>
    <cellStyle name="Feeder Field 9 3 3 2 10 2" xfId="50177"/>
    <cellStyle name="Feeder Field 9 3 3 2 11" xfId="21851"/>
    <cellStyle name="Feeder Field 9 3 3 2 11 2" xfId="50178"/>
    <cellStyle name="Feeder Field 9 3 3 2 12" xfId="50176"/>
    <cellStyle name="Feeder Field 9 3 3 2 2" xfId="21852"/>
    <cellStyle name="Feeder Field 9 3 3 2 2 2" xfId="50179"/>
    <cellStyle name="Feeder Field 9 3 3 2 3" xfId="21853"/>
    <cellStyle name="Feeder Field 9 3 3 2 3 2" xfId="50180"/>
    <cellStyle name="Feeder Field 9 3 3 2 4" xfId="21854"/>
    <cellStyle name="Feeder Field 9 3 3 2 4 2" xfId="50181"/>
    <cellStyle name="Feeder Field 9 3 3 2 5" xfId="21855"/>
    <cellStyle name="Feeder Field 9 3 3 2 5 2" xfId="50182"/>
    <cellStyle name="Feeder Field 9 3 3 2 6" xfId="21856"/>
    <cellStyle name="Feeder Field 9 3 3 2 6 2" xfId="50183"/>
    <cellStyle name="Feeder Field 9 3 3 2 7" xfId="21857"/>
    <cellStyle name="Feeder Field 9 3 3 2 7 2" xfId="50184"/>
    <cellStyle name="Feeder Field 9 3 3 2 8" xfId="21858"/>
    <cellStyle name="Feeder Field 9 3 3 2 8 2" xfId="50185"/>
    <cellStyle name="Feeder Field 9 3 3 2 9" xfId="21859"/>
    <cellStyle name="Feeder Field 9 3 3 2 9 2" xfId="50186"/>
    <cellStyle name="Feeder Field 9 3 3 3" xfId="21860"/>
    <cellStyle name="Feeder Field 9 3 3 3 10" xfId="21861"/>
    <cellStyle name="Feeder Field 9 3 3 3 10 2" xfId="50188"/>
    <cellStyle name="Feeder Field 9 3 3 3 11" xfId="21862"/>
    <cellStyle name="Feeder Field 9 3 3 3 11 2" xfId="50189"/>
    <cellStyle name="Feeder Field 9 3 3 3 12" xfId="50187"/>
    <cellStyle name="Feeder Field 9 3 3 3 2" xfId="21863"/>
    <cellStyle name="Feeder Field 9 3 3 3 2 2" xfId="50190"/>
    <cellStyle name="Feeder Field 9 3 3 3 3" xfId="21864"/>
    <cellStyle name="Feeder Field 9 3 3 3 3 2" xfId="50191"/>
    <cellStyle name="Feeder Field 9 3 3 3 4" xfId="21865"/>
    <cellStyle name="Feeder Field 9 3 3 3 4 2" xfId="50192"/>
    <cellStyle name="Feeder Field 9 3 3 3 5" xfId="21866"/>
    <cellStyle name="Feeder Field 9 3 3 3 5 2" xfId="50193"/>
    <cellStyle name="Feeder Field 9 3 3 3 6" xfId="21867"/>
    <cellStyle name="Feeder Field 9 3 3 3 6 2" xfId="50194"/>
    <cellStyle name="Feeder Field 9 3 3 3 7" xfId="21868"/>
    <cellStyle name="Feeder Field 9 3 3 3 7 2" xfId="50195"/>
    <cellStyle name="Feeder Field 9 3 3 3 8" xfId="21869"/>
    <cellStyle name="Feeder Field 9 3 3 3 8 2" xfId="50196"/>
    <cellStyle name="Feeder Field 9 3 3 3 9" xfId="21870"/>
    <cellStyle name="Feeder Field 9 3 3 3 9 2" xfId="50197"/>
    <cellStyle name="Feeder Field 9 3 3 4" xfId="21871"/>
    <cellStyle name="Feeder Field 9 3 3 4 2" xfId="50198"/>
    <cellStyle name="Feeder Field 9 3 3 5" xfId="21872"/>
    <cellStyle name="Feeder Field 9 3 3 5 2" xfId="50199"/>
    <cellStyle name="Feeder Field 9 3 3 6" xfId="21873"/>
    <cellStyle name="Feeder Field 9 3 3 6 2" xfId="50200"/>
    <cellStyle name="Feeder Field 9 3 3 7" xfId="21874"/>
    <cellStyle name="Feeder Field 9 3 3 7 2" xfId="50201"/>
    <cellStyle name="Feeder Field 9 3 3 8" xfId="21875"/>
    <cellStyle name="Feeder Field 9 3 3 8 2" xfId="50202"/>
    <cellStyle name="Feeder Field 9 3 3 9" xfId="21876"/>
    <cellStyle name="Feeder Field 9 3 3 9 2" xfId="50203"/>
    <cellStyle name="Feeder Field 9 3 4" xfId="21877"/>
    <cellStyle name="Feeder Field 9 3 4 10" xfId="21878"/>
    <cellStyle name="Feeder Field 9 3 4 10 2" xfId="50205"/>
    <cellStyle name="Feeder Field 9 3 4 11" xfId="21879"/>
    <cellStyle name="Feeder Field 9 3 4 11 2" xfId="50206"/>
    <cellStyle name="Feeder Field 9 3 4 12" xfId="50204"/>
    <cellStyle name="Feeder Field 9 3 4 2" xfId="21880"/>
    <cellStyle name="Feeder Field 9 3 4 2 2" xfId="50207"/>
    <cellStyle name="Feeder Field 9 3 4 3" xfId="21881"/>
    <cellStyle name="Feeder Field 9 3 4 3 2" xfId="50208"/>
    <cellStyle name="Feeder Field 9 3 4 4" xfId="21882"/>
    <cellStyle name="Feeder Field 9 3 4 4 2" xfId="50209"/>
    <cellStyle name="Feeder Field 9 3 4 5" xfId="21883"/>
    <cellStyle name="Feeder Field 9 3 4 5 2" xfId="50210"/>
    <cellStyle name="Feeder Field 9 3 4 6" xfId="21884"/>
    <cellStyle name="Feeder Field 9 3 4 6 2" xfId="50211"/>
    <cellStyle name="Feeder Field 9 3 4 7" xfId="21885"/>
    <cellStyle name="Feeder Field 9 3 4 7 2" xfId="50212"/>
    <cellStyle name="Feeder Field 9 3 4 8" xfId="21886"/>
    <cellStyle name="Feeder Field 9 3 4 8 2" xfId="50213"/>
    <cellStyle name="Feeder Field 9 3 4 9" xfId="21887"/>
    <cellStyle name="Feeder Field 9 3 4 9 2" xfId="50214"/>
    <cellStyle name="Feeder Field 9 3 5" xfId="21888"/>
    <cellStyle name="Feeder Field 9 3 5 10" xfId="21889"/>
    <cellStyle name="Feeder Field 9 3 5 10 2" xfId="50216"/>
    <cellStyle name="Feeder Field 9 3 5 11" xfId="21890"/>
    <cellStyle name="Feeder Field 9 3 5 11 2" xfId="50217"/>
    <cellStyle name="Feeder Field 9 3 5 12" xfId="50215"/>
    <cellStyle name="Feeder Field 9 3 5 2" xfId="21891"/>
    <cellStyle name="Feeder Field 9 3 5 2 2" xfId="50218"/>
    <cellStyle name="Feeder Field 9 3 5 3" xfId="21892"/>
    <cellStyle name="Feeder Field 9 3 5 3 2" xfId="50219"/>
    <cellStyle name="Feeder Field 9 3 5 4" xfId="21893"/>
    <cellStyle name="Feeder Field 9 3 5 4 2" xfId="50220"/>
    <cellStyle name="Feeder Field 9 3 5 5" xfId="21894"/>
    <cellStyle name="Feeder Field 9 3 5 5 2" xfId="50221"/>
    <cellStyle name="Feeder Field 9 3 5 6" xfId="21895"/>
    <cellStyle name="Feeder Field 9 3 5 6 2" xfId="50222"/>
    <cellStyle name="Feeder Field 9 3 5 7" xfId="21896"/>
    <cellStyle name="Feeder Field 9 3 5 7 2" xfId="50223"/>
    <cellStyle name="Feeder Field 9 3 5 8" xfId="21897"/>
    <cellStyle name="Feeder Field 9 3 5 8 2" xfId="50224"/>
    <cellStyle name="Feeder Field 9 3 5 9" xfId="21898"/>
    <cellStyle name="Feeder Field 9 3 5 9 2" xfId="50225"/>
    <cellStyle name="Feeder Field 9 3 6" xfId="21899"/>
    <cellStyle name="Feeder Field 9 3 6 2" xfId="50226"/>
    <cellStyle name="Feeder Field 9 3 7" xfId="21900"/>
    <cellStyle name="Feeder Field 9 3 7 2" xfId="50227"/>
    <cellStyle name="Feeder Field 9 3 8" xfId="21901"/>
    <cellStyle name="Feeder Field 9 3 8 2" xfId="50228"/>
    <cellStyle name="Feeder Field 9 3 9" xfId="21902"/>
    <cellStyle name="Feeder Field 9 3 9 2" xfId="50229"/>
    <cellStyle name="Feeder Field 9 4" xfId="21903"/>
    <cellStyle name="Feeder Field 9 4 10" xfId="21904"/>
    <cellStyle name="Feeder Field 9 4 10 2" xfId="50231"/>
    <cellStyle name="Feeder Field 9 4 11" xfId="21905"/>
    <cellStyle name="Feeder Field 9 4 11 2" xfId="50232"/>
    <cellStyle name="Feeder Field 9 4 12" xfId="21906"/>
    <cellStyle name="Feeder Field 9 4 12 2" xfId="50233"/>
    <cellStyle name="Feeder Field 9 4 13" xfId="21907"/>
    <cellStyle name="Feeder Field 9 4 13 2" xfId="50234"/>
    <cellStyle name="Feeder Field 9 4 14" xfId="21908"/>
    <cellStyle name="Feeder Field 9 4 14 2" xfId="50235"/>
    <cellStyle name="Feeder Field 9 4 15" xfId="50230"/>
    <cellStyle name="Feeder Field 9 4 2" xfId="21909"/>
    <cellStyle name="Feeder Field 9 4 2 10" xfId="21910"/>
    <cellStyle name="Feeder Field 9 4 2 10 2" xfId="50237"/>
    <cellStyle name="Feeder Field 9 4 2 11" xfId="21911"/>
    <cellStyle name="Feeder Field 9 4 2 11 2" xfId="50238"/>
    <cellStyle name="Feeder Field 9 4 2 12" xfId="21912"/>
    <cellStyle name="Feeder Field 9 4 2 12 2" xfId="50239"/>
    <cellStyle name="Feeder Field 9 4 2 13" xfId="50236"/>
    <cellStyle name="Feeder Field 9 4 2 2" xfId="21913"/>
    <cellStyle name="Feeder Field 9 4 2 2 10" xfId="21914"/>
    <cellStyle name="Feeder Field 9 4 2 2 10 2" xfId="50241"/>
    <cellStyle name="Feeder Field 9 4 2 2 11" xfId="21915"/>
    <cellStyle name="Feeder Field 9 4 2 2 11 2" xfId="50242"/>
    <cellStyle name="Feeder Field 9 4 2 2 12" xfId="50240"/>
    <cellStyle name="Feeder Field 9 4 2 2 2" xfId="21916"/>
    <cellStyle name="Feeder Field 9 4 2 2 2 2" xfId="50243"/>
    <cellStyle name="Feeder Field 9 4 2 2 3" xfId="21917"/>
    <cellStyle name="Feeder Field 9 4 2 2 3 2" xfId="50244"/>
    <cellStyle name="Feeder Field 9 4 2 2 4" xfId="21918"/>
    <cellStyle name="Feeder Field 9 4 2 2 4 2" xfId="50245"/>
    <cellStyle name="Feeder Field 9 4 2 2 5" xfId="21919"/>
    <cellStyle name="Feeder Field 9 4 2 2 5 2" xfId="50246"/>
    <cellStyle name="Feeder Field 9 4 2 2 6" xfId="21920"/>
    <cellStyle name="Feeder Field 9 4 2 2 6 2" xfId="50247"/>
    <cellStyle name="Feeder Field 9 4 2 2 7" xfId="21921"/>
    <cellStyle name="Feeder Field 9 4 2 2 7 2" xfId="50248"/>
    <cellStyle name="Feeder Field 9 4 2 2 8" xfId="21922"/>
    <cellStyle name="Feeder Field 9 4 2 2 8 2" xfId="50249"/>
    <cellStyle name="Feeder Field 9 4 2 2 9" xfId="21923"/>
    <cellStyle name="Feeder Field 9 4 2 2 9 2" xfId="50250"/>
    <cellStyle name="Feeder Field 9 4 2 3" xfId="21924"/>
    <cellStyle name="Feeder Field 9 4 2 3 10" xfId="21925"/>
    <cellStyle name="Feeder Field 9 4 2 3 10 2" xfId="50252"/>
    <cellStyle name="Feeder Field 9 4 2 3 11" xfId="21926"/>
    <cellStyle name="Feeder Field 9 4 2 3 11 2" xfId="50253"/>
    <cellStyle name="Feeder Field 9 4 2 3 12" xfId="50251"/>
    <cellStyle name="Feeder Field 9 4 2 3 2" xfId="21927"/>
    <cellStyle name="Feeder Field 9 4 2 3 2 2" xfId="50254"/>
    <cellStyle name="Feeder Field 9 4 2 3 3" xfId="21928"/>
    <cellStyle name="Feeder Field 9 4 2 3 3 2" xfId="50255"/>
    <cellStyle name="Feeder Field 9 4 2 3 4" xfId="21929"/>
    <cellStyle name="Feeder Field 9 4 2 3 4 2" xfId="50256"/>
    <cellStyle name="Feeder Field 9 4 2 3 5" xfId="21930"/>
    <cellStyle name="Feeder Field 9 4 2 3 5 2" xfId="50257"/>
    <cellStyle name="Feeder Field 9 4 2 3 6" xfId="21931"/>
    <cellStyle name="Feeder Field 9 4 2 3 6 2" xfId="50258"/>
    <cellStyle name="Feeder Field 9 4 2 3 7" xfId="21932"/>
    <cellStyle name="Feeder Field 9 4 2 3 7 2" xfId="50259"/>
    <cellStyle name="Feeder Field 9 4 2 3 8" xfId="21933"/>
    <cellStyle name="Feeder Field 9 4 2 3 8 2" xfId="50260"/>
    <cellStyle name="Feeder Field 9 4 2 3 9" xfId="21934"/>
    <cellStyle name="Feeder Field 9 4 2 3 9 2" xfId="50261"/>
    <cellStyle name="Feeder Field 9 4 2 4" xfId="21935"/>
    <cellStyle name="Feeder Field 9 4 2 4 2" xfId="50262"/>
    <cellStyle name="Feeder Field 9 4 2 5" xfId="21936"/>
    <cellStyle name="Feeder Field 9 4 2 5 2" xfId="50263"/>
    <cellStyle name="Feeder Field 9 4 2 6" xfId="21937"/>
    <cellStyle name="Feeder Field 9 4 2 6 2" xfId="50264"/>
    <cellStyle name="Feeder Field 9 4 2 7" xfId="21938"/>
    <cellStyle name="Feeder Field 9 4 2 7 2" xfId="50265"/>
    <cellStyle name="Feeder Field 9 4 2 8" xfId="21939"/>
    <cellStyle name="Feeder Field 9 4 2 8 2" xfId="50266"/>
    <cellStyle name="Feeder Field 9 4 2 9" xfId="21940"/>
    <cellStyle name="Feeder Field 9 4 2 9 2" xfId="50267"/>
    <cellStyle name="Feeder Field 9 4 3" xfId="21941"/>
    <cellStyle name="Feeder Field 9 4 3 10" xfId="21942"/>
    <cellStyle name="Feeder Field 9 4 3 10 2" xfId="50269"/>
    <cellStyle name="Feeder Field 9 4 3 11" xfId="21943"/>
    <cellStyle name="Feeder Field 9 4 3 11 2" xfId="50270"/>
    <cellStyle name="Feeder Field 9 4 3 12" xfId="21944"/>
    <cellStyle name="Feeder Field 9 4 3 12 2" xfId="50271"/>
    <cellStyle name="Feeder Field 9 4 3 13" xfId="50268"/>
    <cellStyle name="Feeder Field 9 4 3 2" xfId="21945"/>
    <cellStyle name="Feeder Field 9 4 3 2 10" xfId="21946"/>
    <cellStyle name="Feeder Field 9 4 3 2 10 2" xfId="50273"/>
    <cellStyle name="Feeder Field 9 4 3 2 11" xfId="21947"/>
    <cellStyle name="Feeder Field 9 4 3 2 11 2" xfId="50274"/>
    <cellStyle name="Feeder Field 9 4 3 2 12" xfId="50272"/>
    <cellStyle name="Feeder Field 9 4 3 2 2" xfId="21948"/>
    <cellStyle name="Feeder Field 9 4 3 2 2 2" xfId="50275"/>
    <cellStyle name="Feeder Field 9 4 3 2 3" xfId="21949"/>
    <cellStyle name="Feeder Field 9 4 3 2 3 2" xfId="50276"/>
    <cellStyle name="Feeder Field 9 4 3 2 4" xfId="21950"/>
    <cellStyle name="Feeder Field 9 4 3 2 4 2" xfId="50277"/>
    <cellStyle name="Feeder Field 9 4 3 2 5" xfId="21951"/>
    <cellStyle name="Feeder Field 9 4 3 2 5 2" xfId="50278"/>
    <cellStyle name="Feeder Field 9 4 3 2 6" xfId="21952"/>
    <cellStyle name="Feeder Field 9 4 3 2 6 2" xfId="50279"/>
    <cellStyle name="Feeder Field 9 4 3 2 7" xfId="21953"/>
    <cellStyle name="Feeder Field 9 4 3 2 7 2" xfId="50280"/>
    <cellStyle name="Feeder Field 9 4 3 2 8" xfId="21954"/>
    <cellStyle name="Feeder Field 9 4 3 2 8 2" xfId="50281"/>
    <cellStyle name="Feeder Field 9 4 3 2 9" xfId="21955"/>
    <cellStyle name="Feeder Field 9 4 3 2 9 2" xfId="50282"/>
    <cellStyle name="Feeder Field 9 4 3 3" xfId="21956"/>
    <cellStyle name="Feeder Field 9 4 3 3 10" xfId="21957"/>
    <cellStyle name="Feeder Field 9 4 3 3 10 2" xfId="50284"/>
    <cellStyle name="Feeder Field 9 4 3 3 11" xfId="21958"/>
    <cellStyle name="Feeder Field 9 4 3 3 11 2" xfId="50285"/>
    <cellStyle name="Feeder Field 9 4 3 3 12" xfId="50283"/>
    <cellStyle name="Feeder Field 9 4 3 3 2" xfId="21959"/>
    <cellStyle name="Feeder Field 9 4 3 3 2 2" xfId="50286"/>
    <cellStyle name="Feeder Field 9 4 3 3 3" xfId="21960"/>
    <cellStyle name="Feeder Field 9 4 3 3 3 2" xfId="50287"/>
    <cellStyle name="Feeder Field 9 4 3 3 4" xfId="21961"/>
    <cellStyle name="Feeder Field 9 4 3 3 4 2" xfId="50288"/>
    <cellStyle name="Feeder Field 9 4 3 3 5" xfId="21962"/>
    <cellStyle name="Feeder Field 9 4 3 3 5 2" xfId="50289"/>
    <cellStyle name="Feeder Field 9 4 3 3 6" xfId="21963"/>
    <cellStyle name="Feeder Field 9 4 3 3 6 2" xfId="50290"/>
    <cellStyle name="Feeder Field 9 4 3 3 7" xfId="21964"/>
    <cellStyle name="Feeder Field 9 4 3 3 7 2" xfId="50291"/>
    <cellStyle name="Feeder Field 9 4 3 3 8" xfId="21965"/>
    <cellStyle name="Feeder Field 9 4 3 3 8 2" xfId="50292"/>
    <cellStyle name="Feeder Field 9 4 3 3 9" xfId="21966"/>
    <cellStyle name="Feeder Field 9 4 3 3 9 2" xfId="50293"/>
    <cellStyle name="Feeder Field 9 4 3 4" xfId="21967"/>
    <cellStyle name="Feeder Field 9 4 3 4 2" xfId="50294"/>
    <cellStyle name="Feeder Field 9 4 3 5" xfId="21968"/>
    <cellStyle name="Feeder Field 9 4 3 5 2" xfId="50295"/>
    <cellStyle name="Feeder Field 9 4 3 6" xfId="21969"/>
    <cellStyle name="Feeder Field 9 4 3 6 2" xfId="50296"/>
    <cellStyle name="Feeder Field 9 4 3 7" xfId="21970"/>
    <cellStyle name="Feeder Field 9 4 3 7 2" xfId="50297"/>
    <cellStyle name="Feeder Field 9 4 3 8" xfId="21971"/>
    <cellStyle name="Feeder Field 9 4 3 8 2" xfId="50298"/>
    <cellStyle name="Feeder Field 9 4 3 9" xfId="21972"/>
    <cellStyle name="Feeder Field 9 4 3 9 2" xfId="50299"/>
    <cellStyle name="Feeder Field 9 4 4" xfId="21973"/>
    <cellStyle name="Feeder Field 9 4 4 10" xfId="21974"/>
    <cellStyle name="Feeder Field 9 4 4 10 2" xfId="50301"/>
    <cellStyle name="Feeder Field 9 4 4 11" xfId="21975"/>
    <cellStyle name="Feeder Field 9 4 4 11 2" xfId="50302"/>
    <cellStyle name="Feeder Field 9 4 4 12" xfId="50300"/>
    <cellStyle name="Feeder Field 9 4 4 2" xfId="21976"/>
    <cellStyle name="Feeder Field 9 4 4 2 2" xfId="50303"/>
    <cellStyle name="Feeder Field 9 4 4 3" xfId="21977"/>
    <cellStyle name="Feeder Field 9 4 4 3 2" xfId="50304"/>
    <cellStyle name="Feeder Field 9 4 4 4" xfId="21978"/>
    <cellStyle name="Feeder Field 9 4 4 4 2" xfId="50305"/>
    <cellStyle name="Feeder Field 9 4 4 5" xfId="21979"/>
    <cellStyle name="Feeder Field 9 4 4 5 2" xfId="50306"/>
    <cellStyle name="Feeder Field 9 4 4 6" xfId="21980"/>
    <cellStyle name="Feeder Field 9 4 4 6 2" xfId="50307"/>
    <cellStyle name="Feeder Field 9 4 4 7" xfId="21981"/>
    <cellStyle name="Feeder Field 9 4 4 7 2" xfId="50308"/>
    <cellStyle name="Feeder Field 9 4 4 8" xfId="21982"/>
    <cellStyle name="Feeder Field 9 4 4 8 2" xfId="50309"/>
    <cellStyle name="Feeder Field 9 4 4 9" xfId="21983"/>
    <cellStyle name="Feeder Field 9 4 4 9 2" xfId="50310"/>
    <cellStyle name="Feeder Field 9 4 5" xfId="21984"/>
    <cellStyle name="Feeder Field 9 4 5 10" xfId="21985"/>
    <cellStyle name="Feeder Field 9 4 5 10 2" xfId="50312"/>
    <cellStyle name="Feeder Field 9 4 5 11" xfId="21986"/>
    <cellStyle name="Feeder Field 9 4 5 11 2" xfId="50313"/>
    <cellStyle name="Feeder Field 9 4 5 12" xfId="50311"/>
    <cellStyle name="Feeder Field 9 4 5 2" xfId="21987"/>
    <cellStyle name="Feeder Field 9 4 5 2 2" xfId="50314"/>
    <cellStyle name="Feeder Field 9 4 5 3" xfId="21988"/>
    <cellStyle name="Feeder Field 9 4 5 3 2" xfId="50315"/>
    <cellStyle name="Feeder Field 9 4 5 4" xfId="21989"/>
    <cellStyle name="Feeder Field 9 4 5 4 2" xfId="50316"/>
    <cellStyle name="Feeder Field 9 4 5 5" xfId="21990"/>
    <cellStyle name="Feeder Field 9 4 5 5 2" xfId="50317"/>
    <cellStyle name="Feeder Field 9 4 5 6" xfId="21991"/>
    <cellStyle name="Feeder Field 9 4 5 6 2" xfId="50318"/>
    <cellStyle name="Feeder Field 9 4 5 7" xfId="21992"/>
    <cellStyle name="Feeder Field 9 4 5 7 2" xfId="50319"/>
    <cellStyle name="Feeder Field 9 4 5 8" xfId="21993"/>
    <cellStyle name="Feeder Field 9 4 5 8 2" xfId="50320"/>
    <cellStyle name="Feeder Field 9 4 5 9" xfId="21994"/>
    <cellStyle name="Feeder Field 9 4 5 9 2" xfId="50321"/>
    <cellStyle name="Feeder Field 9 4 6" xfId="21995"/>
    <cellStyle name="Feeder Field 9 4 6 2" xfId="50322"/>
    <cellStyle name="Feeder Field 9 4 7" xfId="21996"/>
    <cellStyle name="Feeder Field 9 4 7 2" xfId="50323"/>
    <cellStyle name="Feeder Field 9 4 8" xfId="21997"/>
    <cellStyle name="Feeder Field 9 4 8 2" xfId="50324"/>
    <cellStyle name="Feeder Field 9 4 9" xfId="21998"/>
    <cellStyle name="Feeder Field 9 4 9 2" xfId="50325"/>
    <cellStyle name="Feeder Field 9 5" xfId="21999"/>
    <cellStyle name="Feeder Field 9 5 10" xfId="22000"/>
    <cellStyle name="Feeder Field 9 5 10 2" xfId="50327"/>
    <cellStyle name="Feeder Field 9 5 11" xfId="22001"/>
    <cellStyle name="Feeder Field 9 5 11 2" xfId="50328"/>
    <cellStyle name="Feeder Field 9 5 12" xfId="22002"/>
    <cellStyle name="Feeder Field 9 5 12 2" xfId="50329"/>
    <cellStyle name="Feeder Field 9 5 13" xfId="22003"/>
    <cellStyle name="Feeder Field 9 5 13 2" xfId="50330"/>
    <cellStyle name="Feeder Field 9 5 14" xfId="22004"/>
    <cellStyle name="Feeder Field 9 5 14 2" xfId="50331"/>
    <cellStyle name="Feeder Field 9 5 15" xfId="50326"/>
    <cellStyle name="Feeder Field 9 5 2" xfId="22005"/>
    <cellStyle name="Feeder Field 9 5 2 10" xfId="22006"/>
    <cellStyle name="Feeder Field 9 5 2 10 2" xfId="50333"/>
    <cellStyle name="Feeder Field 9 5 2 11" xfId="22007"/>
    <cellStyle name="Feeder Field 9 5 2 11 2" xfId="50334"/>
    <cellStyle name="Feeder Field 9 5 2 12" xfId="22008"/>
    <cellStyle name="Feeder Field 9 5 2 12 2" xfId="50335"/>
    <cellStyle name="Feeder Field 9 5 2 13" xfId="50332"/>
    <cellStyle name="Feeder Field 9 5 2 2" xfId="22009"/>
    <cellStyle name="Feeder Field 9 5 2 2 10" xfId="22010"/>
    <cellStyle name="Feeder Field 9 5 2 2 10 2" xfId="50337"/>
    <cellStyle name="Feeder Field 9 5 2 2 11" xfId="22011"/>
    <cellStyle name="Feeder Field 9 5 2 2 11 2" xfId="50338"/>
    <cellStyle name="Feeder Field 9 5 2 2 12" xfId="50336"/>
    <cellStyle name="Feeder Field 9 5 2 2 2" xfId="22012"/>
    <cellStyle name="Feeder Field 9 5 2 2 2 2" xfId="50339"/>
    <cellStyle name="Feeder Field 9 5 2 2 3" xfId="22013"/>
    <cellStyle name="Feeder Field 9 5 2 2 3 2" xfId="50340"/>
    <cellStyle name="Feeder Field 9 5 2 2 4" xfId="22014"/>
    <cellStyle name="Feeder Field 9 5 2 2 4 2" xfId="50341"/>
    <cellStyle name="Feeder Field 9 5 2 2 5" xfId="22015"/>
    <cellStyle name="Feeder Field 9 5 2 2 5 2" xfId="50342"/>
    <cellStyle name="Feeder Field 9 5 2 2 6" xfId="22016"/>
    <cellStyle name="Feeder Field 9 5 2 2 6 2" xfId="50343"/>
    <cellStyle name="Feeder Field 9 5 2 2 7" xfId="22017"/>
    <cellStyle name="Feeder Field 9 5 2 2 7 2" xfId="50344"/>
    <cellStyle name="Feeder Field 9 5 2 2 8" xfId="22018"/>
    <cellStyle name="Feeder Field 9 5 2 2 8 2" xfId="50345"/>
    <cellStyle name="Feeder Field 9 5 2 2 9" xfId="22019"/>
    <cellStyle name="Feeder Field 9 5 2 2 9 2" xfId="50346"/>
    <cellStyle name="Feeder Field 9 5 2 3" xfId="22020"/>
    <cellStyle name="Feeder Field 9 5 2 3 10" xfId="22021"/>
    <cellStyle name="Feeder Field 9 5 2 3 10 2" xfId="50348"/>
    <cellStyle name="Feeder Field 9 5 2 3 11" xfId="22022"/>
    <cellStyle name="Feeder Field 9 5 2 3 11 2" xfId="50349"/>
    <cellStyle name="Feeder Field 9 5 2 3 12" xfId="50347"/>
    <cellStyle name="Feeder Field 9 5 2 3 2" xfId="22023"/>
    <cellStyle name="Feeder Field 9 5 2 3 2 2" xfId="50350"/>
    <cellStyle name="Feeder Field 9 5 2 3 3" xfId="22024"/>
    <cellStyle name="Feeder Field 9 5 2 3 3 2" xfId="50351"/>
    <cellStyle name="Feeder Field 9 5 2 3 4" xfId="22025"/>
    <cellStyle name="Feeder Field 9 5 2 3 4 2" xfId="50352"/>
    <cellStyle name="Feeder Field 9 5 2 3 5" xfId="22026"/>
    <cellStyle name="Feeder Field 9 5 2 3 5 2" xfId="50353"/>
    <cellStyle name="Feeder Field 9 5 2 3 6" xfId="22027"/>
    <cellStyle name="Feeder Field 9 5 2 3 6 2" xfId="50354"/>
    <cellStyle name="Feeder Field 9 5 2 3 7" xfId="22028"/>
    <cellStyle name="Feeder Field 9 5 2 3 7 2" xfId="50355"/>
    <cellStyle name="Feeder Field 9 5 2 3 8" xfId="22029"/>
    <cellStyle name="Feeder Field 9 5 2 3 8 2" xfId="50356"/>
    <cellStyle name="Feeder Field 9 5 2 3 9" xfId="22030"/>
    <cellStyle name="Feeder Field 9 5 2 3 9 2" xfId="50357"/>
    <cellStyle name="Feeder Field 9 5 2 4" xfId="22031"/>
    <cellStyle name="Feeder Field 9 5 2 4 2" xfId="50358"/>
    <cellStyle name="Feeder Field 9 5 2 5" xfId="22032"/>
    <cellStyle name="Feeder Field 9 5 2 5 2" xfId="50359"/>
    <cellStyle name="Feeder Field 9 5 2 6" xfId="22033"/>
    <cellStyle name="Feeder Field 9 5 2 6 2" xfId="50360"/>
    <cellStyle name="Feeder Field 9 5 2 7" xfId="22034"/>
    <cellStyle name="Feeder Field 9 5 2 7 2" xfId="50361"/>
    <cellStyle name="Feeder Field 9 5 2 8" xfId="22035"/>
    <cellStyle name="Feeder Field 9 5 2 8 2" xfId="50362"/>
    <cellStyle name="Feeder Field 9 5 2 9" xfId="22036"/>
    <cellStyle name="Feeder Field 9 5 2 9 2" xfId="50363"/>
    <cellStyle name="Feeder Field 9 5 3" xfId="22037"/>
    <cellStyle name="Feeder Field 9 5 3 10" xfId="22038"/>
    <cellStyle name="Feeder Field 9 5 3 10 2" xfId="50365"/>
    <cellStyle name="Feeder Field 9 5 3 11" xfId="22039"/>
    <cellStyle name="Feeder Field 9 5 3 11 2" xfId="50366"/>
    <cellStyle name="Feeder Field 9 5 3 12" xfId="22040"/>
    <cellStyle name="Feeder Field 9 5 3 12 2" xfId="50367"/>
    <cellStyle name="Feeder Field 9 5 3 13" xfId="50364"/>
    <cellStyle name="Feeder Field 9 5 3 2" xfId="22041"/>
    <cellStyle name="Feeder Field 9 5 3 2 10" xfId="22042"/>
    <cellStyle name="Feeder Field 9 5 3 2 10 2" xfId="50369"/>
    <cellStyle name="Feeder Field 9 5 3 2 11" xfId="22043"/>
    <cellStyle name="Feeder Field 9 5 3 2 11 2" xfId="50370"/>
    <cellStyle name="Feeder Field 9 5 3 2 12" xfId="50368"/>
    <cellStyle name="Feeder Field 9 5 3 2 2" xfId="22044"/>
    <cellStyle name="Feeder Field 9 5 3 2 2 2" xfId="50371"/>
    <cellStyle name="Feeder Field 9 5 3 2 3" xfId="22045"/>
    <cellStyle name="Feeder Field 9 5 3 2 3 2" xfId="50372"/>
    <cellStyle name="Feeder Field 9 5 3 2 4" xfId="22046"/>
    <cellStyle name="Feeder Field 9 5 3 2 4 2" xfId="50373"/>
    <cellStyle name="Feeder Field 9 5 3 2 5" xfId="22047"/>
    <cellStyle name="Feeder Field 9 5 3 2 5 2" xfId="50374"/>
    <cellStyle name="Feeder Field 9 5 3 2 6" xfId="22048"/>
    <cellStyle name="Feeder Field 9 5 3 2 6 2" xfId="50375"/>
    <cellStyle name="Feeder Field 9 5 3 2 7" xfId="22049"/>
    <cellStyle name="Feeder Field 9 5 3 2 7 2" xfId="50376"/>
    <cellStyle name="Feeder Field 9 5 3 2 8" xfId="22050"/>
    <cellStyle name="Feeder Field 9 5 3 2 8 2" xfId="50377"/>
    <cellStyle name="Feeder Field 9 5 3 2 9" xfId="22051"/>
    <cellStyle name="Feeder Field 9 5 3 2 9 2" xfId="50378"/>
    <cellStyle name="Feeder Field 9 5 3 3" xfId="22052"/>
    <cellStyle name="Feeder Field 9 5 3 3 10" xfId="22053"/>
    <cellStyle name="Feeder Field 9 5 3 3 10 2" xfId="50380"/>
    <cellStyle name="Feeder Field 9 5 3 3 11" xfId="22054"/>
    <cellStyle name="Feeder Field 9 5 3 3 11 2" xfId="50381"/>
    <cellStyle name="Feeder Field 9 5 3 3 12" xfId="50379"/>
    <cellStyle name="Feeder Field 9 5 3 3 2" xfId="22055"/>
    <cellStyle name="Feeder Field 9 5 3 3 2 2" xfId="50382"/>
    <cellStyle name="Feeder Field 9 5 3 3 3" xfId="22056"/>
    <cellStyle name="Feeder Field 9 5 3 3 3 2" xfId="50383"/>
    <cellStyle name="Feeder Field 9 5 3 3 4" xfId="22057"/>
    <cellStyle name="Feeder Field 9 5 3 3 4 2" xfId="50384"/>
    <cellStyle name="Feeder Field 9 5 3 3 5" xfId="22058"/>
    <cellStyle name="Feeder Field 9 5 3 3 5 2" xfId="50385"/>
    <cellStyle name="Feeder Field 9 5 3 3 6" xfId="22059"/>
    <cellStyle name="Feeder Field 9 5 3 3 6 2" xfId="50386"/>
    <cellStyle name="Feeder Field 9 5 3 3 7" xfId="22060"/>
    <cellStyle name="Feeder Field 9 5 3 3 7 2" xfId="50387"/>
    <cellStyle name="Feeder Field 9 5 3 3 8" xfId="22061"/>
    <cellStyle name="Feeder Field 9 5 3 3 8 2" xfId="50388"/>
    <cellStyle name="Feeder Field 9 5 3 3 9" xfId="22062"/>
    <cellStyle name="Feeder Field 9 5 3 3 9 2" xfId="50389"/>
    <cellStyle name="Feeder Field 9 5 3 4" xfId="22063"/>
    <cellStyle name="Feeder Field 9 5 3 4 2" xfId="50390"/>
    <cellStyle name="Feeder Field 9 5 3 5" xfId="22064"/>
    <cellStyle name="Feeder Field 9 5 3 5 2" xfId="50391"/>
    <cellStyle name="Feeder Field 9 5 3 6" xfId="22065"/>
    <cellStyle name="Feeder Field 9 5 3 6 2" xfId="50392"/>
    <cellStyle name="Feeder Field 9 5 3 7" xfId="22066"/>
    <cellStyle name="Feeder Field 9 5 3 7 2" xfId="50393"/>
    <cellStyle name="Feeder Field 9 5 3 8" xfId="22067"/>
    <cellStyle name="Feeder Field 9 5 3 8 2" xfId="50394"/>
    <cellStyle name="Feeder Field 9 5 3 9" xfId="22068"/>
    <cellStyle name="Feeder Field 9 5 3 9 2" xfId="50395"/>
    <cellStyle name="Feeder Field 9 5 4" xfId="22069"/>
    <cellStyle name="Feeder Field 9 5 4 10" xfId="22070"/>
    <cellStyle name="Feeder Field 9 5 4 10 2" xfId="50397"/>
    <cellStyle name="Feeder Field 9 5 4 11" xfId="22071"/>
    <cellStyle name="Feeder Field 9 5 4 11 2" xfId="50398"/>
    <cellStyle name="Feeder Field 9 5 4 12" xfId="50396"/>
    <cellStyle name="Feeder Field 9 5 4 2" xfId="22072"/>
    <cellStyle name="Feeder Field 9 5 4 2 2" xfId="50399"/>
    <cellStyle name="Feeder Field 9 5 4 3" xfId="22073"/>
    <cellStyle name="Feeder Field 9 5 4 3 2" xfId="50400"/>
    <cellStyle name="Feeder Field 9 5 4 4" xfId="22074"/>
    <cellStyle name="Feeder Field 9 5 4 4 2" xfId="50401"/>
    <cellStyle name="Feeder Field 9 5 4 5" xfId="22075"/>
    <cellStyle name="Feeder Field 9 5 4 5 2" xfId="50402"/>
    <cellStyle name="Feeder Field 9 5 4 6" xfId="22076"/>
    <cellStyle name="Feeder Field 9 5 4 6 2" xfId="50403"/>
    <cellStyle name="Feeder Field 9 5 4 7" xfId="22077"/>
    <cellStyle name="Feeder Field 9 5 4 7 2" xfId="50404"/>
    <cellStyle name="Feeder Field 9 5 4 8" xfId="22078"/>
    <cellStyle name="Feeder Field 9 5 4 8 2" xfId="50405"/>
    <cellStyle name="Feeder Field 9 5 4 9" xfId="22079"/>
    <cellStyle name="Feeder Field 9 5 4 9 2" xfId="50406"/>
    <cellStyle name="Feeder Field 9 5 5" xfId="22080"/>
    <cellStyle name="Feeder Field 9 5 5 10" xfId="22081"/>
    <cellStyle name="Feeder Field 9 5 5 10 2" xfId="50408"/>
    <cellStyle name="Feeder Field 9 5 5 11" xfId="22082"/>
    <cellStyle name="Feeder Field 9 5 5 11 2" xfId="50409"/>
    <cellStyle name="Feeder Field 9 5 5 12" xfId="50407"/>
    <cellStyle name="Feeder Field 9 5 5 2" xfId="22083"/>
    <cellStyle name="Feeder Field 9 5 5 2 2" xfId="50410"/>
    <cellStyle name="Feeder Field 9 5 5 3" xfId="22084"/>
    <cellStyle name="Feeder Field 9 5 5 3 2" xfId="50411"/>
    <cellStyle name="Feeder Field 9 5 5 4" xfId="22085"/>
    <cellStyle name="Feeder Field 9 5 5 4 2" xfId="50412"/>
    <cellStyle name="Feeder Field 9 5 5 5" xfId="22086"/>
    <cellStyle name="Feeder Field 9 5 5 5 2" xfId="50413"/>
    <cellStyle name="Feeder Field 9 5 5 6" xfId="22087"/>
    <cellStyle name="Feeder Field 9 5 5 6 2" xfId="50414"/>
    <cellStyle name="Feeder Field 9 5 5 7" xfId="22088"/>
    <cellStyle name="Feeder Field 9 5 5 7 2" xfId="50415"/>
    <cellStyle name="Feeder Field 9 5 5 8" xfId="22089"/>
    <cellStyle name="Feeder Field 9 5 5 8 2" xfId="50416"/>
    <cellStyle name="Feeder Field 9 5 5 9" xfId="22090"/>
    <cellStyle name="Feeder Field 9 5 5 9 2" xfId="50417"/>
    <cellStyle name="Feeder Field 9 5 6" xfId="22091"/>
    <cellStyle name="Feeder Field 9 5 6 2" xfId="50418"/>
    <cellStyle name="Feeder Field 9 5 7" xfId="22092"/>
    <cellStyle name="Feeder Field 9 5 7 2" xfId="50419"/>
    <cellStyle name="Feeder Field 9 5 8" xfId="22093"/>
    <cellStyle name="Feeder Field 9 5 8 2" xfId="50420"/>
    <cellStyle name="Feeder Field 9 5 9" xfId="22094"/>
    <cellStyle name="Feeder Field 9 5 9 2" xfId="50421"/>
    <cellStyle name="Feeder Field 9 6" xfId="22095"/>
    <cellStyle name="Feeder Field 9 6 10" xfId="22096"/>
    <cellStyle name="Feeder Field 9 6 10 2" xfId="50423"/>
    <cellStyle name="Feeder Field 9 6 11" xfId="22097"/>
    <cellStyle name="Feeder Field 9 6 11 2" xfId="50424"/>
    <cellStyle name="Feeder Field 9 6 12" xfId="22098"/>
    <cellStyle name="Feeder Field 9 6 12 2" xfId="50425"/>
    <cellStyle name="Feeder Field 9 6 13" xfId="50422"/>
    <cellStyle name="Feeder Field 9 6 2" xfId="22099"/>
    <cellStyle name="Feeder Field 9 6 2 10" xfId="22100"/>
    <cellStyle name="Feeder Field 9 6 2 10 2" xfId="50427"/>
    <cellStyle name="Feeder Field 9 6 2 11" xfId="22101"/>
    <cellStyle name="Feeder Field 9 6 2 11 2" xfId="50428"/>
    <cellStyle name="Feeder Field 9 6 2 12" xfId="50426"/>
    <cellStyle name="Feeder Field 9 6 2 2" xfId="22102"/>
    <cellStyle name="Feeder Field 9 6 2 2 2" xfId="50429"/>
    <cellStyle name="Feeder Field 9 6 2 3" xfId="22103"/>
    <cellStyle name="Feeder Field 9 6 2 3 2" xfId="50430"/>
    <cellStyle name="Feeder Field 9 6 2 4" xfId="22104"/>
    <cellStyle name="Feeder Field 9 6 2 4 2" xfId="50431"/>
    <cellStyle name="Feeder Field 9 6 2 5" xfId="22105"/>
    <cellStyle name="Feeder Field 9 6 2 5 2" xfId="50432"/>
    <cellStyle name="Feeder Field 9 6 2 6" xfId="22106"/>
    <cellStyle name="Feeder Field 9 6 2 6 2" xfId="50433"/>
    <cellStyle name="Feeder Field 9 6 2 7" xfId="22107"/>
    <cellStyle name="Feeder Field 9 6 2 7 2" xfId="50434"/>
    <cellStyle name="Feeder Field 9 6 2 8" xfId="22108"/>
    <cellStyle name="Feeder Field 9 6 2 8 2" xfId="50435"/>
    <cellStyle name="Feeder Field 9 6 2 9" xfId="22109"/>
    <cellStyle name="Feeder Field 9 6 2 9 2" xfId="50436"/>
    <cellStyle name="Feeder Field 9 6 3" xfId="22110"/>
    <cellStyle name="Feeder Field 9 6 3 10" xfId="22111"/>
    <cellStyle name="Feeder Field 9 6 3 10 2" xfId="50438"/>
    <cellStyle name="Feeder Field 9 6 3 11" xfId="22112"/>
    <cellStyle name="Feeder Field 9 6 3 11 2" xfId="50439"/>
    <cellStyle name="Feeder Field 9 6 3 12" xfId="50437"/>
    <cellStyle name="Feeder Field 9 6 3 2" xfId="22113"/>
    <cellStyle name="Feeder Field 9 6 3 2 2" xfId="50440"/>
    <cellStyle name="Feeder Field 9 6 3 3" xfId="22114"/>
    <cellStyle name="Feeder Field 9 6 3 3 2" xfId="50441"/>
    <cellStyle name="Feeder Field 9 6 3 4" xfId="22115"/>
    <cellStyle name="Feeder Field 9 6 3 4 2" xfId="50442"/>
    <cellStyle name="Feeder Field 9 6 3 5" xfId="22116"/>
    <cellStyle name="Feeder Field 9 6 3 5 2" xfId="50443"/>
    <cellStyle name="Feeder Field 9 6 3 6" xfId="22117"/>
    <cellStyle name="Feeder Field 9 6 3 6 2" xfId="50444"/>
    <cellStyle name="Feeder Field 9 6 3 7" xfId="22118"/>
    <cellStyle name="Feeder Field 9 6 3 7 2" xfId="50445"/>
    <cellStyle name="Feeder Field 9 6 3 8" xfId="22119"/>
    <cellStyle name="Feeder Field 9 6 3 8 2" xfId="50446"/>
    <cellStyle name="Feeder Field 9 6 3 9" xfId="22120"/>
    <cellStyle name="Feeder Field 9 6 3 9 2" xfId="50447"/>
    <cellStyle name="Feeder Field 9 6 4" xfId="22121"/>
    <cellStyle name="Feeder Field 9 6 4 2" xfId="50448"/>
    <cellStyle name="Feeder Field 9 6 5" xfId="22122"/>
    <cellStyle name="Feeder Field 9 6 5 2" xfId="50449"/>
    <cellStyle name="Feeder Field 9 6 6" xfId="22123"/>
    <cellStyle name="Feeder Field 9 6 6 2" xfId="50450"/>
    <cellStyle name="Feeder Field 9 6 7" xfId="22124"/>
    <cellStyle name="Feeder Field 9 6 7 2" xfId="50451"/>
    <cellStyle name="Feeder Field 9 6 8" xfId="22125"/>
    <cellStyle name="Feeder Field 9 6 8 2" xfId="50452"/>
    <cellStyle name="Feeder Field 9 6 9" xfId="22126"/>
    <cellStyle name="Feeder Field 9 6 9 2" xfId="50453"/>
    <cellStyle name="Feeder Field 9 7" xfId="22127"/>
    <cellStyle name="Feeder Field 9 7 10" xfId="22128"/>
    <cellStyle name="Feeder Field 9 7 10 2" xfId="50455"/>
    <cellStyle name="Feeder Field 9 7 11" xfId="22129"/>
    <cellStyle name="Feeder Field 9 7 11 2" xfId="50456"/>
    <cellStyle name="Feeder Field 9 7 12" xfId="22130"/>
    <cellStyle name="Feeder Field 9 7 12 2" xfId="50457"/>
    <cellStyle name="Feeder Field 9 7 13" xfId="50454"/>
    <cellStyle name="Feeder Field 9 7 2" xfId="22131"/>
    <cellStyle name="Feeder Field 9 7 2 10" xfId="22132"/>
    <cellStyle name="Feeder Field 9 7 2 10 2" xfId="50459"/>
    <cellStyle name="Feeder Field 9 7 2 11" xfId="22133"/>
    <cellStyle name="Feeder Field 9 7 2 11 2" xfId="50460"/>
    <cellStyle name="Feeder Field 9 7 2 12" xfId="50458"/>
    <cellStyle name="Feeder Field 9 7 2 2" xfId="22134"/>
    <cellStyle name="Feeder Field 9 7 2 2 2" xfId="50461"/>
    <cellStyle name="Feeder Field 9 7 2 3" xfId="22135"/>
    <cellStyle name="Feeder Field 9 7 2 3 2" xfId="50462"/>
    <cellStyle name="Feeder Field 9 7 2 4" xfId="22136"/>
    <cellStyle name="Feeder Field 9 7 2 4 2" xfId="50463"/>
    <cellStyle name="Feeder Field 9 7 2 5" xfId="22137"/>
    <cellStyle name="Feeder Field 9 7 2 5 2" xfId="50464"/>
    <cellStyle name="Feeder Field 9 7 2 6" xfId="22138"/>
    <cellStyle name="Feeder Field 9 7 2 6 2" xfId="50465"/>
    <cellStyle name="Feeder Field 9 7 2 7" xfId="22139"/>
    <cellStyle name="Feeder Field 9 7 2 7 2" xfId="50466"/>
    <cellStyle name="Feeder Field 9 7 2 8" xfId="22140"/>
    <cellStyle name="Feeder Field 9 7 2 8 2" xfId="50467"/>
    <cellStyle name="Feeder Field 9 7 2 9" xfId="22141"/>
    <cellStyle name="Feeder Field 9 7 2 9 2" xfId="50468"/>
    <cellStyle name="Feeder Field 9 7 3" xfId="22142"/>
    <cellStyle name="Feeder Field 9 7 3 10" xfId="22143"/>
    <cellStyle name="Feeder Field 9 7 3 10 2" xfId="50470"/>
    <cellStyle name="Feeder Field 9 7 3 11" xfId="22144"/>
    <cellStyle name="Feeder Field 9 7 3 11 2" xfId="50471"/>
    <cellStyle name="Feeder Field 9 7 3 12" xfId="50469"/>
    <cellStyle name="Feeder Field 9 7 3 2" xfId="22145"/>
    <cellStyle name="Feeder Field 9 7 3 2 2" xfId="50472"/>
    <cellStyle name="Feeder Field 9 7 3 3" xfId="22146"/>
    <cellStyle name="Feeder Field 9 7 3 3 2" xfId="50473"/>
    <cellStyle name="Feeder Field 9 7 3 4" xfId="22147"/>
    <cellStyle name="Feeder Field 9 7 3 4 2" xfId="50474"/>
    <cellStyle name="Feeder Field 9 7 3 5" xfId="22148"/>
    <cellStyle name="Feeder Field 9 7 3 5 2" xfId="50475"/>
    <cellStyle name="Feeder Field 9 7 3 6" xfId="22149"/>
    <cellStyle name="Feeder Field 9 7 3 6 2" xfId="50476"/>
    <cellStyle name="Feeder Field 9 7 3 7" xfId="22150"/>
    <cellStyle name="Feeder Field 9 7 3 7 2" xfId="50477"/>
    <cellStyle name="Feeder Field 9 7 3 8" xfId="22151"/>
    <cellStyle name="Feeder Field 9 7 3 8 2" xfId="50478"/>
    <cellStyle name="Feeder Field 9 7 3 9" xfId="22152"/>
    <cellStyle name="Feeder Field 9 7 3 9 2" xfId="50479"/>
    <cellStyle name="Feeder Field 9 7 4" xfId="22153"/>
    <cellStyle name="Feeder Field 9 7 4 2" xfId="50480"/>
    <cellStyle name="Feeder Field 9 7 5" xfId="22154"/>
    <cellStyle name="Feeder Field 9 7 5 2" xfId="50481"/>
    <cellStyle name="Feeder Field 9 7 6" xfId="22155"/>
    <cellStyle name="Feeder Field 9 7 6 2" xfId="50482"/>
    <cellStyle name="Feeder Field 9 7 7" xfId="22156"/>
    <cellStyle name="Feeder Field 9 7 7 2" xfId="50483"/>
    <cellStyle name="Feeder Field 9 7 8" xfId="22157"/>
    <cellStyle name="Feeder Field 9 7 8 2" xfId="50484"/>
    <cellStyle name="Feeder Field 9 7 9" xfId="22158"/>
    <cellStyle name="Feeder Field 9 7 9 2" xfId="50485"/>
    <cellStyle name="Feeder Field 9 8" xfId="22159"/>
    <cellStyle name="Feeder Field 9 8 10" xfId="22160"/>
    <cellStyle name="Feeder Field 9 8 10 2" xfId="50487"/>
    <cellStyle name="Feeder Field 9 8 11" xfId="22161"/>
    <cellStyle name="Feeder Field 9 8 11 2" xfId="50488"/>
    <cellStyle name="Feeder Field 9 8 12" xfId="50486"/>
    <cellStyle name="Feeder Field 9 8 2" xfId="22162"/>
    <cellStyle name="Feeder Field 9 8 2 2" xfId="50489"/>
    <cellStyle name="Feeder Field 9 8 3" xfId="22163"/>
    <cellStyle name="Feeder Field 9 8 3 2" xfId="50490"/>
    <cellStyle name="Feeder Field 9 8 4" xfId="22164"/>
    <cellStyle name="Feeder Field 9 8 4 2" xfId="50491"/>
    <cellStyle name="Feeder Field 9 8 5" xfId="22165"/>
    <cellStyle name="Feeder Field 9 8 5 2" xfId="50492"/>
    <cellStyle name="Feeder Field 9 8 6" xfId="22166"/>
    <cellStyle name="Feeder Field 9 8 6 2" xfId="50493"/>
    <cellStyle name="Feeder Field 9 8 7" xfId="22167"/>
    <cellStyle name="Feeder Field 9 8 7 2" xfId="50494"/>
    <cellStyle name="Feeder Field 9 8 8" xfId="22168"/>
    <cellStyle name="Feeder Field 9 8 8 2" xfId="50495"/>
    <cellStyle name="Feeder Field 9 8 9" xfId="22169"/>
    <cellStyle name="Feeder Field 9 8 9 2" xfId="50496"/>
    <cellStyle name="Feeder Field 9 9" xfId="22170"/>
    <cellStyle name="Feeder Field 9 9 10" xfId="22171"/>
    <cellStyle name="Feeder Field 9 9 10 2" xfId="50498"/>
    <cellStyle name="Feeder Field 9 9 11" xfId="22172"/>
    <cellStyle name="Feeder Field 9 9 11 2" xfId="50499"/>
    <cellStyle name="Feeder Field 9 9 12" xfId="50497"/>
    <cellStyle name="Feeder Field 9 9 2" xfId="22173"/>
    <cellStyle name="Feeder Field 9 9 2 2" xfId="50500"/>
    <cellStyle name="Feeder Field 9 9 3" xfId="22174"/>
    <cellStyle name="Feeder Field 9 9 3 2" xfId="50501"/>
    <cellStyle name="Feeder Field 9 9 4" xfId="22175"/>
    <cellStyle name="Feeder Field 9 9 4 2" xfId="50502"/>
    <cellStyle name="Feeder Field 9 9 5" xfId="22176"/>
    <cellStyle name="Feeder Field 9 9 5 2" xfId="50503"/>
    <cellStyle name="Feeder Field 9 9 6" xfId="22177"/>
    <cellStyle name="Feeder Field 9 9 6 2" xfId="50504"/>
    <cellStyle name="Feeder Field 9 9 7" xfId="22178"/>
    <cellStyle name="Feeder Field 9 9 7 2" xfId="50505"/>
    <cellStyle name="Feeder Field 9 9 8" xfId="22179"/>
    <cellStyle name="Feeder Field 9 9 8 2" xfId="50506"/>
    <cellStyle name="Feeder Field 9 9 9" xfId="22180"/>
    <cellStyle name="Feeder Field 9 9 9 2" xfId="50507"/>
    <cellStyle name="Formla" xfId="330"/>
    <cellStyle name="Formla 10" xfId="479"/>
    <cellStyle name="Formla 10 2" xfId="517"/>
    <cellStyle name="Formla 10 2 2" xfId="28856"/>
    <cellStyle name="Formla 10 3" xfId="843"/>
    <cellStyle name="Formla 10 3 2" xfId="29174"/>
    <cellStyle name="Formla 10 4" xfId="1488"/>
    <cellStyle name="Formla 10 4 2" xfId="29818"/>
    <cellStyle name="Formla 10 5" xfId="28819"/>
    <cellStyle name="Formla 11" xfId="601"/>
    <cellStyle name="Formla 11 2" xfId="768"/>
    <cellStyle name="Formla 11 2 2" xfId="29099"/>
    <cellStyle name="Formla 11 3" xfId="28932"/>
    <cellStyle name="Formla 12" xfId="478"/>
    <cellStyle name="Formla 12 2" xfId="28818"/>
    <cellStyle name="Formla 13" xfId="423"/>
    <cellStyle name="Formla 13 2" xfId="28764"/>
    <cellStyle name="Formla 14" xfId="883"/>
    <cellStyle name="Formla 14 2" xfId="29214"/>
    <cellStyle name="Formla 15" xfId="793"/>
    <cellStyle name="Formla 15 2" xfId="29124"/>
    <cellStyle name="Formla 16" xfId="785"/>
    <cellStyle name="Formla 16 2" xfId="29116"/>
    <cellStyle name="Formla 17" xfId="809"/>
    <cellStyle name="Formla 17 2" xfId="29140"/>
    <cellStyle name="Formla 18" xfId="988"/>
    <cellStyle name="Formla 18 2" xfId="29319"/>
    <cellStyle name="Formla 19" xfId="800"/>
    <cellStyle name="Formla 19 2" xfId="29131"/>
    <cellStyle name="Formla 2" xfId="331"/>
    <cellStyle name="Formla 2 10" xfId="22181"/>
    <cellStyle name="Formla 2 10 2" xfId="50508"/>
    <cellStyle name="Formla 2 11" xfId="22182"/>
    <cellStyle name="Formla 2 11 2" xfId="50509"/>
    <cellStyle name="Formla 2 12" xfId="22183"/>
    <cellStyle name="Formla 2 12 2" xfId="50510"/>
    <cellStyle name="Formla 2 13" xfId="28673"/>
    <cellStyle name="Formla 2 2" xfId="617"/>
    <cellStyle name="Formla 2 2 10" xfId="22184"/>
    <cellStyle name="Formla 2 2 10 2" xfId="50511"/>
    <cellStyle name="Formla 2 2 11" xfId="28948"/>
    <cellStyle name="Formla 2 2 2" xfId="523"/>
    <cellStyle name="Formla 2 2 2 10" xfId="22185"/>
    <cellStyle name="Formla 2 2 2 10 2" xfId="50512"/>
    <cellStyle name="Formla 2 2 2 11" xfId="28862"/>
    <cellStyle name="Formla 2 2 2 2" xfId="22186"/>
    <cellStyle name="Formla 2 2 2 2 2" xfId="50513"/>
    <cellStyle name="Formla 2 2 2 3" xfId="22187"/>
    <cellStyle name="Formla 2 2 2 3 2" xfId="50514"/>
    <cellStyle name="Formla 2 2 2 4" xfId="22188"/>
    <cellStyle name="Formla 2 2 2 4 2" xfId="50515"/>
    <cellStyle name="Formla 2 2 2 5" xfId="22189"/>
    <cellStyle name="Formla 2 2 2 5 2" xfId="50516"/>
    <cellStyle name="Formla 2 2 2 6" xfId="22190"/>
    <cellStyle name="Formla 2 2 2 6 2" xfId="50517"/>
    <cellStyle name="Formla 2 2 2 7" xfId="22191"/>
    <cellStyle name="Formla 2 2 2 7 2" xfId="50518"/>
    <cellStyle name="Formla 2 2 2 8" xfId="22192"/>
    <cellStyle name="Formla 2 2 2 8 2" xfId="50519"/>
    <cellStyle name="Formla 2 2 2 9" xfId="22193"/>
    <cellStyle name="Formla 2 2 2 9 2" xfId="50520"/>
    <cellStyle name="Formla 2 2 3" xfId="22194"/>
    <cellStyle name="Formla 2 2 3 10" xfId="22195"/>
    <cellStyle name="Formla 2 2 3 10 2" xfId="50522"/>
    <cellStyle name="Formla 2 2 3 11" xfId="50521"/>
    <cellStyle name="Formla 2 2 3 2" xfId="22196"/>
    <cellStyle name="Formla 2 2 3 2 2" xfId="50523"/>
    <cellStyle name="Formla 2 2 3 3" xfId="22197"/>
    <cellStyle name="Formla 2 2 3 3 2" xfId="50524"/>
    <cellStyle name="Formla 2 2 3 4" xfId="22198"/>
    <cellStyle name="Formla 2 2 3 4 2" xfId="50525"/>
    <cellStyle name="Formla 2 2 3 5" xfId="22199"/>
    <cellStyle name="Formla 2 2 3 5 2" xfId="50526"/>
    <cellStyle name="Formla 2 2 3 6" xfId="22200"/>
    <cellStyle name="Formla 2 2 3 6 2" xfId="50527"/>
    <cellStyle name="Formla 2 2 3 7" xfId="22201"/>
    <cellStyle name="Formla 2 2 3 7 2" xfId="50528"/>
    <cellStyle name="Formla 2 2 3 8" xfId="22202"/>
    <cellStyle name="Formla 2 2 3 8 2" xfId="50529"/>
    <cellStyle name="Formla 2 2 3 9" xfId="22203"/>
    <cellStyle name="Formla 2 2 3 9 2" xfId="50530"/>
    <cellStyle name="Formla 2 2 4" xfId="22204"/>
    <cellStyle name="Formla 2 2 4 2" xfId="50531"/>
    <cellStyle name="Formla 2 2 5" xfId="22205"/>
    <cellStyle name="Formla 2 2 5 2" xfId="50532"/>
    <cellStyle name="Formla 2 2 6" xfId="22206"/>
    <cellStyle name="Formla 2 2 6 2" xfId="50533"/>
    <cellStyle name="Formla 2 2 7" xfId="22207"/>
    <cellStyle name="Formla 2 2 7 2" xfId="50534"/>
    <cellStyle name="Formla 2 2 8" xfId="22208"/>
    <cellStyle name="Formla 2 2 8 2" xfId="50535"/>
    <cellStyle name="Formla 2 2 9" xfId="22209"/>
    <cellStyle name="Formla 2 2 9 2" xfId="50536"/>
    <cellStyle name="Formla 2 3" xfId="480"/>
    <cellStyle name="Formla 2 3 10" xfId="22210"/>
    <cellStyle name="Formla 2 3 10 2" xfId="50537"/>
    <cellStyle name="Formla 2 3 11" xfId="28820"/>
    <cellStyle name="Formla 2 3 2" xfId="22211"/>
    <cellStyle name="Formla 2 3 2 10" xfId="22212"/>
    <cellStyle name="Formla 2 3 2 10 2" xfId="50539"/>
    <cellStyle name="Formla 2 3 2 11" xfId="50538"/>
    <cellStyle name="Formla 2 3 2 2" xfId="22213"/>
    <cellStyle name="Formla 2 3 2 2 2" xfId="50540"/>
    <cellStyle name="Formla 2 3 2 3" xfId="22214"/>
    <cellStyle name="Formla 2 3 2 3 2" xfId="50541"/>
    <cellStyle name="Formla 2 3 2 4" xfId="22215"/>
    <cellStyle name="Formla 2 3 2 4 2" xfId="50542"/>
    <cellStyle name="Formla 2 3 2 5" xfId="22216"/>
    <cellStyle name="Formla 2 3 2 5 2" xfId="50543"/>
    <cellStyle name="Formla 2 3 2 6" xfId="22217"/>
    <cellStyle name="Formla 2 3 2 6 2" xfId="50544"/>
    <cellStyle name="Formla 2 3 2 7" xfId="22218"/>
    <cellStyle name="Formla 2 3 2 7 2" xfId="50545"/>
    <cellStyle name="Formla 2 3 2 8" xfId="22219"/>
    <cellStyle name="Formla 2 3 2 8 2" xfId="50546"/>
    <cellStyle name="Formla 2 3 2 9" xfId="22220"/>
    <cellStyle name="Formla 2 3 2 9 2" xfId="50547"/>
    <cellStyle name="Formla 2 3 3" xfId="22221"/>
    <cellStyle name="Formla 2 3 3 10" xfId="22222"/>
    <cellStyle name="Formla 2 3 3 10 2" xfId="50549"/>
    <cellStyle name="Formla 2 3 3 11" xfId="50548"/>
    <cellStyle name="Formla 2 3 3 2" xfId="22223"/>
    <cellStyle name="Formla 2 3 3 2 2" xfId="50550"/>
    <cellStyle name="Formla 2 3 3 3" xfId="22224"/>
    <cellStyle name="Formla 2 3 3 3 2" xfId="50551"/>
    <cellStyle name="Formla 2 3 3 4" xfId="22225"/>
    <cellStyle name="Formla 2 3 3 4 2" xfId="50552"/>
    <cellStyle name="Formla 2 3 3 5" xfId="22226"/>
    <cellStyle name="Formla 2 3 3 5 2" xfId="50553"/>
    <cellStyle name="Formla 2 3 3 6" xfId="22227"/>
    <cellStyle name="Formla 2 3 3 6 2" xfId="50554"/>
    <cellStyle name="Formla 2 3 3 7" xfId="22228"/>
    <cellStyle name="Formla 2 3 3 7 2" xfId="50555"/>
    <cellStyle name="Formla 2 3 3 8" xfId="22229"/>
    <cellStyle name="Formla 2 3 3 8 2" xfId="50556"/>
    <cellStyle name="Formla 2 3 3 9" xfId="22230"/>
    <cellStyle name="Formla 2 3 3 9 2" xfId="50557"/>
    <cellStyle name="Formla 2 3 4" xfId="22231"/>
    <cellStyle name="Formla 2 3 4 2" xfId="50558"/>
    <cellStyle name="Formla 2 3 5" xfId="22232"/>
    <cellStyle name="Formla 2 3 5 2" xfId="50559"/>
    <cellStyle name="Formla 2 3 6" xfId="22233"/>
    <cellStyle name="Formla 2 3 6 2" xfId="50560"/>
    <cellStyle name="Formla 2 3 7" xfId="22234"/>
    <cellStyle name="Formla 2 3 7 2" xfId="50561"/>
    <cellStyle name="Formla 2 3 8" xfId="22235"/>
    <cellStyle name="Formla 2 3 8 2" xfId="50562"/>
    <cellStyle name="Formla 2 3 9" xfId="22236"/>
    <cellStyle name="Formla 2 3 9 2" xfId="50563"/>
    <cellStyle name="Formla 2 4" xfId="424"/>
    <cellStyle name="Formla 2 4 10" xfId="22237"/>
    <cellStyle name="Formla 2 4 10 2" xfId="50564"/>
    <cellStyle name="Formla 2 4 11" xfId="28765"/>
    <cellStyle name="Formla 2 4 2" xfId="22238"/>
    <cellStyle name="Formla 2 4 2 2" xfId="50565"/>
    <cellStyle name="Formla 2 4 3" xfId="22239"/>
    <cellStyle name="Formla 2 4 3 2" xfId="50566"/>
    <cellStyle name="Formla 2 4 4" xfId="22240"/>
    <cellStyle name="Formla 2 4 4 2" xfId="50567"/>
    <cellStyle name="Formla 2 4 5" xfId="22241"/>
    <cellStyle name="Formla 2 4 5 2" xfId="50568"/>
    <cellStyle name="Formla 2 4 6" xfId="22242"/>
    <cellStyle name="Formla 2 4 6 2" xfId="50569"/>
    <cellStyle name="Formla 2 4 7" xfId="22243"/>
    <cellStyle name="Formla 2 4 7 2" xfId="50570"/>
    <cellStyle name="Formla 2 4 8" xfId="22244"/>
    <cellStyle name="Formla 2 4 8 2" xfId="50571"/>
    <cellStyle name="Formla 2 4 9" xfId="22245"/>
    <cellStyle name="Formla 2 4 9 2" xfId="50572"/>
    <cellStyle name="Formla 2 5" xfId="889"/>
    <cellStyle name="Formla 2 5 10" xfId="22246"/>
    <cellStyle name="Formla 2 5 10 2" xfId="50573"/>
    <cellStyle name="Formla 2 5 11" xfId="29220"/>
    <cellStyle name="Formla 2 5 2" xfId="22247"/>
    <cellStyle name="Formla 2 5 2 2" xfId="50574"/>
    <cellStyle name="Formla 2 5 3" xfId="22248"/>
    <cellStyle name="Formla 2 5 3 2" xfId="50575"/>
    <cellStyle name="Formla 2 5 4" xfId="22249"/>
    <cellStyle name="Formla 2 5 4 2" xfId="50576"/>
    <cellStyle name="Formla 2 5 5" xfId="22250"/>
    <cellStyle name="Formla 2 5 5 2" xfId="50577"/>
    <cellStyle name="Formla 2 5 6" xfId="22251"/>
    <cellStyle name="Formla 2 5 6 2" xfId="50578"/>
    <cellStyle name="Formla 2 5 7" xfId="22252"/>
    <cellStyle name="Formla 2 5 7 2" xfId="50579"/>
    <cellStyle name="Formla 2 5 8" xfId="22253"/>
    <cellStyle name="Formla 2 5 8 2" xfId="50580"/>
    <cellStyle name="Formla 2 5 9" xfId="22254"/>
    <cellStyle name="Formla 2 5 9 2" xfId="50581"/>
    <cellStyle name="Formla 2 6" xfId="1124"/>
    <cellStyle name="Formla 2 6 2" xfId="29455"/>
    <cellStyle name="Formla 2 7" xfId="1196"/>
    <cellStyle name="Formla 2 7 2" xfId="29527"/>
    <cellStyle name="Formla 2 8" xfId="1344"/>
    <cellStyle name="Formla 2 8 2" xfId="29675"/>
    <cellStyle name="Formla 2 9" xfId="1412"/>
    <cellStyle name="Formla 2 9 2" xfId="29743"/>
    <cellStyle name="Formla 20" xfId="1108"/>
    <cellStyle name="Formla 20 2" xfId="29439"/>
    <cellStyle name="Formla 21" xfId="1180"/>
    <cellStyle name="Formla 21 2" xfId="29511"/>
    <cellStyle name="Formla 22" xfId="1328"/>
    <cellStyle name="Formla 22 2" xfId="29659"/>
    <cellStyle name="Formla 23" xfId="1397"/>
    <cellStyle name="Formla 23 2" xfId="29728"/>
    <cellStyle name="Formla 24" xfId="1523"/>
    <cellStyle name="Formla 24 2" xfId="29853"/>
    <cellStyle name="Formla 25" xfId="28672"/>
    <cellStyle name="Formla 3" xfId="332"/>
    <cellStyle name="Formla 3 10" xfId="22255"/>
    <cellStyle name="Formla 3 10 2" xfId="50582"/>
    <cellStyle name="Formla 3 11" xfId="22256"/>
    <cellStyle name="Formla 3 11 2" xfId="50583"/>
    <cellStyle name="Formla 3 12" xfId="22257"/>
    <cellStyle name="Formla 3 12 2" xfId="50584"/>
    <cellStyle name="Formla 3 13" xfId="22258"/>
    <cellStyle name="Formla 3 13 2" xfId="50585"/>
    <cellStyle name="Formla 3 14" xfId="22259"/>
    <cellStyle name="Formla 3 14 2" xfId="50586"/>
    <cellStyle name="Formla 3 15" xfId="22260"/>
    <cellStyle name="Formla 3 15 2" xfId="50587"/>
    <cellStyle name="Formla 3 16" xfId="28674"/>
    <cellStyle name="Formla 3 2" xfId="624"/>
    <cellStyle name="Formla 3 2 10" xfId="22261"/>
    <cellStyle name="Formla 3 2 10 2" xfId="50588"/>
    <cellStyle name="Formla 3 2 11" xfId="28955"/>
    <cellStyle name="Formla 3 2 2" xfId="675"/>
    <cellStyle name="Formla 3 2 2 10" xfId="22262"/>
    <cellStyle name="Formla 3 2 2 10 2" xfId="50589"/>
    <cellStyle name="Formla 3 2 2 11" xfId="29006"/>
    <cellStyle name="Formla 3 2 2 2" xfId="22263"/>
    <cellStyle name="Formla 3 2 2 2 2" xfId="50590"/>
    <cellStyle name="Formla 3 2 2 3" xfId="22264"/>
    <cellStyle name="Formla 3 2 2 3 2" xfId="50591"/>
    <cellStyle name="Formla 3 2 2 4" xfId="22265"/>
    <cellStyle name="Formla 3 2 2 4 2" xfId="50592"/>
    <cellStyle name="Formla 3 2 2 5" xfId="22266"/>
    <cellStyle name="Formla 3 2 2 5 2" xfId="50593"/>
    <cellStyle name="Formla 3 2 2 6" xfId="22267"/>
    <cellStyle name="Formla 3 2 2 6 2" xfId="50594"/>
    <cellStyle name="Formla 3 2 2 7" xfId="22268"/>
    <cellStyle name="Formla 3 2 2 7 2" xfId="50595"/>
    <cellStyle name="Formla 3 2 2 8" xfId="22269"/>
    <cellStyle name="Formla 3 2 2 8 2" xfId="50596"/>
    <cellStyle name="Formla 3 2 2 9" xfId="22270"/>
    <cellStyle name="Formla 3 2 2 9 2" xfId="50597"/>
    <cellStyle name="Formla 3 2 3" xfId="22271"/>
    <cellStyle name="Formla 3 2 3 10" xfId="22272"/>
    <cellStyle name="Formla 3 2 3 10 2" xfId="50599"/>
    <cellStyle name="Formla 3 2 3 11" xfId="50598"/>
    <cellStyle name="Formla 3 2 3 2" xfId="22273"/>
    <cellStyle name="Formla 3 2 3 2 2" xfId="50600"/>
    <cellStyle name="Formla 3 2 3 3" xfId="22274"/>
    <cellStyle name="Formla 3 2 3 3 2" xfId="50601"/>
    <cellStyle name="Formla 3 2 3 4" xfId="22275"/>
    <cellStyle name="Formla 3 2 3 4 2" xfId="50602"/>
    <cellStyle name="Formla 3 2 3 5" xfId="22276"/>
    <cellStyle name="Formla 3 2 3 5 2" xfId="50603"/>
    <cellStyle name="Formla 3 2 3 6" xfId="22277"/>
    <cellStyle name="Formla 3 2 3 6 2" xfId="50604"/>
    <cellStyle name="Formla 3 2 3 7" xfId="22278"/>
    <cellStyle name="Formla 3 2 3 7 2" xfId="50605"/>
    <cellStyle name="Formla 3 2 3 8" xfId="22279"/>
    <cellStyle name="Formla 3 2 3 8 2" xfId="50606"/>
    <cellStyle name="Formla 3 2 3 9" xfId="22280"/>
    <cellStyle name="Formla 3 2 3 9 2" xfId="50607"/>
    <cellStyle name="Formla 3 2 4" xfId="22281"/>
    <cellStyle name="Formla 3 2 4 2" xfId="50608"/>
    <cellStyle name="Formla 3 2 5" xfId="22282"/>
    <cellStyle name="Formla 3 2 5 2" xfId="50609"/>
    <cellStyle name="Formla 3 2 6" xfId="22283"/>
    <cellStyle name="Formla 3 2 6 2" xfId="50610"/>
    <cellStyle name="Formla 3 2 7" xfId="22284"/>
    <cellStyle name="Formla 3 2 7 2" xfId="50611"/>
    <cellStyle name="Formla 3 2 8" xfId="22285"/>
    <cellStyle name="Formla 3 2 8 2" xfId="50612"/>
    <cellStyle name="Formla 3 2 9" xfId="22286"/>
    <cellStyle name="Formla 3 2 9 2" xfId="50613"/>
    <cellStyle name="Formla 3 3" xfId="481"/>
    <cellStyle name="Formla 3 3 10" xfId="22287"/>
    <cellStyle name="Formla 3 3 10 2" xfId="50614"/>
    <cellStyle name="Formla 3 3 11" xfId="28821"/>
    <cellStyle name="Formla 3 3 2" xfId="22288"/>
    <cellStyle name="Formla 3 3 2 10" xfId="22289"/>
    <cellStyle name="Formla 3 3 2 10 2" xfId="50616"/>
    <cellStyle name="Formla 3 3 2 11" xfId="50615"/>
    <cellStyle name="Formla 3 3 2 2" xfId="22290"/>
    <cellStyle name="Formla 3 3 2 2 2" xfId="50617"/>
    <cellStyle name="Formla 3 3 2 3" xfId="22291"/>
    <cellStyle name="Formla 3 3 2 3 2" xfId="50618"/>
    <cellStyle name="Formla 3 3 2 4" xfId="22292"/>
    <cellStyle name="Formla 3 3 2 4 2" xfId="50619"/>
    <cellStyle name="Formla 3 3 2 5" xfId="22293"/>
    <cellStyle name="Formla 3 3 2 5 2" xfId="50620"/>
    <cellStyle name="Formla 3 3 2 6" xfId="22294"/>
    <cellStyle name="Formla 3 3 2 6 2" xfId="50621"/>
    <cellStyle name="Formla 3 3 2 7" xfId="22295"/>
    <cellStyle name="Formla 3 3 2 7 2" xfId="50622"/>
    <cellStyle name="Formla 3 3 2 8" xfId="22296"/>
    <cellStyle name="Formla 3 3 2 8 2" xfId="50623"/>
    <cellStyle name="Formla 3 3 2 9" xfId="22297"/>
    <cellStyle name="Formla 3 3 2 9 2" xfId="50624"/>
    <cellStyle name="Formla 3 3 3" xfId="22298"/>
    <cellStyle name="Formla 3 3 3 10" xfId="22299"/>
    <cellStyle name="Formla 3 3 3 10 2" xfId="50626"/>
    <cellStyle name="Formla 3 3 3 11" xfId="50625"/>
    <cellStyle name="Formla 3 3 3 2" xfId="22300"/>
    <cellStyle name="Formla 3 3 3 2 2" xfId="50627"/>
    <cellStyle name="Formla 3 3 3 3" xfId="22301"/>
    <cellStyle name="Formla 3 3 3 3 2" xfId="50628"/>
    <cellStyle name="Formla 3 3 3 4" xfId="22302"/>
    <cellStyle name="Formla 3 3 3 4 2" xfId="50629"/>
    <cellStyle name="Formla 3 3 3 5" xfId="22303"/>
    <cellStyle name="Formla 3 3 3 5 2" xfId="50630"/>
    <cellStyle name="Formla 3 3 3 6" xfId="22304"/>
    <cellStyle name="Formla 3 3 3 6 2" xfId="50631"/>
    <cellStyle name="Formla 3 3 3 7" xfId="22305"/>
    <cellStyle name="Formla 3 3 3 7 2" xfId="50632"/>
    <cellStyle name="Formla 3 3 3 8" xfId="22306"/>
    <cellStyle name="Formla 3 3 3 8 2" xfId="50633"/>
    <cellStyle name="Formla 3 3 3 9" xfId="22307"/>
    <cellStyle name="Formla 3 3 3 9 2" xfId="50634"/>
    <cellStyle name="Formla 3 3 4" xfId="22308"/>
    <cellStyle name="Formla 3 3 4 2" xfId="50635"/>
    <cellStyle name="Formla 3 3 5" xfId="22309"/>
    <cellStyle name="Formla 3 3 5 2" xfId="50636"/>
    <cellStyle name="Formla 3 3 6" xfId="22310"/>
    <cellStyle name="Formla 3 3 6 2" xfId="50637"/>
    <cellStyle name="Formla 3 3 7" xfId="22311"/>
    <cellStyle name="Formla 3 3 7 2" xfId="50638"/>
    <cellStyle name="Formla 3 3 8" xfId="22312"/>
    <cellStyle name="Formla 3 3 8 2" xfId="50639"/>
    <cellStyle name="Formla 3 3 9" xfId="22313"/>
    <cellStyle name="Formla 3 3 9 2" xfId="50640"/>
    <cellStyle name="Formla 3 4" xfId="655"/>
    <cellStyle name="Formla 3 4 10" xfId="22314"/>
    <cellStyle name="Formla 3 4 10 2" xfId="50641"/>
    <cellStyle name="Formla 3 4 11" xfId="28986"/>
    <cellStyle name="Formla 3 4 2" xfId="22315"/>
    <cellStyle name="Formla 3 4 2 2" xfId="50642"/>
    <cellStyle name="Formla 3 4 3" xfId="22316"/>
    <cellStyle name="Formla 3 4 3 2" xfId="50643"/>
    <cellStyle name="Formla 3 4 4" xfId="22317"/>
    <cellStyle name="Formla 3 4 4 2" xfId="50644"/>
    <cellStyle name="Formla 3 4 5" xfId="22318"/>
    <cellStyle name="Formla 3 4 5 2" xfId="50645"/>
    <cellStyle name="Formla 3 4 6" xfId="22319"/>
    <cellStyle name="Formla 3 4 6 2" xfId="50646"/>
    <cellStyle name="Formla 3 4 7" xfId="22320"/>
    <cellStyle name="Formla 3 4 7 2" xfId="50647"/>
    <cellStyle name="Formla 3 4 8" xfId="22321"/>
    <cellStyle name="Formla 3 4 8 2" xfId="50648"/>
    <cellStyle name="Formla 3 4 9" xfId="22322"/>
    <cellStyle name="Formla 3 4 9 2" xfId="50649"/>
    <cellStyle name="Formla 3 5" xfId="881"/>
    <cellStyle name="Formla 3 5 10" xfId="22323"/>
    <cellStyle name="Formla 3 5 10 2" xfId="50650"/>
    <cellStyle name="Formla 3 5 11" xfId="29212"/>
    <cellStyle name="Formla 3 5 2" xfId="22324"/>
    <cellStyle name="Formla 3 5 2 2" xfId="50651"/>
    <cellStyle name="Formla 3 5 3" xfId="22325"/>
    <cellStyle name="Formla 3 5 3 2" xfId="50652"/>
    <cellStyle name="Formla 3 5 4" xfId="22326"/>
    <cellStyle name="Formla 3 5 4 2" xfId="50653"/>
    <cellStyle name="Formla 3 5 5" xfId="22327"/>
    <cellStyle name="Formla 3 5 5 2" xfId="50654"/>
    <cellStyle name="Formla 3 5 6" xfId="22328"/>
    <cellStyle name="Formla 3 5 6 2" xfId="50655"/>
    <cellStyle name="Formla 3 5 7" xfId="22329"/>
    <cellStyle name="Formla 3 5 7 2" xfId="50656"/>
    <cellStyle name="Formla 3 5 8" xfId="22330"/>
    <cellStyle name="Formla 3 5 8 2" xfId="50657"/>
    <cellStyle name="Formla 3 5 9" xfId="22331"/>
    <cellStyle name="Formla 3 5 9 2" xfId="50658"/>
    <cellStyle name="Formla 3 6" xfId="1131"/>
    <cellStyle name="Formla 3 6 2" xfId="29462"/>
    <cellStyle name="Formla 3 7" xfId="1203"/>
    <cellStyle name="Formla 3 7 2" xfId="29534"/>
    <cellStyle name="Formla 3 8" xfId="1351"/>
    <cellStyle name="Formla 3 8 2" xfId="29682"/>
    <cellStyle name="Formla 3 9" xfId="1419"/>
    <cellStyle name="Formla 3 9 2" xfId="29750"/>
    <cellStyle name="Formla 4" xfId="333"/>
    <cellStyle name="Formla 4 10" xfId="22332"/>
    <cellStyle name="Formla 4 10 2" xfId="50659"/>
    <cellStyle name="Formla 4 11" xfId="28675"/>
    <cellStyle name="Formla 4 2" xfId="631"/>
    <cellStyle name="Formla 4 2 10" xfId="22333"/>
    <cellStyle name="Formla 4 2 10 2" xfId="50660"/>
    <cellStyle name="Formla 4 2 11" xfId="28962"/>
    <cellStyle name="Formla 4 2 2" xfId="740"/>
    <cellStyle name="Formla 4 2 2 2" xfId="29071"/>
    <cellStyle name="Formla 4 2 3" xfId="22334"/>
    <cellStyle name="Formla 4 2 3 2" xfId="50661"/>
    <cellStyle name="Formla 4 2 4" xfId="22335"/>
    <cellStyle name="Formla 4 2 4 2" xfId="50662"/>
    <cellStyle name="Formla 4 2 5" xfId="22336"/>
    <cellStyle name="Formla 4 2 5 2" xfId="50663"/>
    <cellStyle name="Formla 4 2 6" xfId="22337"/>
    <cellStyle name="Formla 4 2 6 2" xfId="50664"/>
    <cellStyle name="Formla 4 2 7" xfId="22338"/>
    <cellStyle name="Formla 4 2 7 2" xfId="50665"/>
    <cellStyle name="Formla 4 2 8" xfId="22339"/>
    <cellStyle name="Formla 4 2 8 2" xfId="50666"/>
    <cellStyle name="Formla 4 2 9" xfId="22340"/>
    <cellStyle name="Formla 4 2 9 2" xfId="50667"/>
    <cellStyle name="Formla 4 3" xfId="482"/>
    <cellStyle name="Formla 4 3 10" xfId="22341"/>
    <cellStyle name="Formla 4 3 10 2" xfId="50668"/>
    <cellStyle name="Formla 4 3 11" xfId="28822"/>
    <cellStyle name="Formla 4 3 2" xfId="22342"/>
    <cellStyle name="Formla 4 3 2 2" xfId="50669"/>
    <cellStyle name="Formla 4 3 3" xfId="22343"/>
    <cellStyle name="Formla 4 3 3 2" xfId="50670"/>
    <cellStyle name="Formla 4 3 4" xfId="22344"/>
    <cellStyle name="Formla 4 3 4 2" xfId="50671"/>
    <cellStyle name="Formla 4 3 5" xfId="22345"/>
    <cellStyle name="Formla 4 3 5 2" xfId="50672"/>
    <cellStyle name="Formla 4 3 6" xfId="22346"/>
    <cellStyle name="Formla 4 3 6 2" xfId="50673"/>
    <cellStyle name="Formla 4 3 7" xfId="22347"/>
    <cellStyle name="Formla 4 3 7 2" xfId="50674"/>
    <cellStyle name="Formla 4 3 8" xfId="22348"/>
    <cellStyle name="Formla 4 3 8 2" xfId="50675"/>
    <cellStyle name="Formla 4 3 9" xfId="22349"/>
    <cellStyle name="Formla 4 3 9 2" xfId="50676"/>
    <cellStyle name="Formla 4 4" xfId="425"/>
    <cellStyle name="Formla 4 4 2" xfId="28766"/>
    <cellStyle name="Formla 4 5" xfId="860"/>
    <cellStyle name="Formla 4 5 2" xfId="29191"/>
    <cellStyle name="Formla 4 6" xfId="1138"/>
    <cellStyle name="Formla 4 6 2" xfId="29469"/>
    <cellStyle name="Formla 4 7" xfId="1210"/>
    <cellStyle name="Formla 4 7 2" xfId="29541"/>
    <cellStyle name="Formla 4 8" xfId="1358"/>
    <cellStyle name="Formla 4 8 2" xfId="29689"/>
    <cellStyle name="Formla 4 9" xfId="1426"/>
    <cellStyle name="Formla 4 9 2" xfId="29757"/>
    <cellStyle name="Formla 5" xfId="334"/>
    <cellStyle name="Formla 5 10" xfId="22350"/>
    <cellStyle name="Formla 5 10 2" xfId="50677"/>
    <cellStyle name="Formla 5 11" xfId="28676"/>
    <cellStyle name="Formla 5 2" xfId="638"/>
    <cellStyle name="Formla 5 2 10" xfId="22351"/>
    <cellStyle name="Formla 5 2 10 2" xfId="50678"/>
    <cellStyle name="Formla 5 2 11" xfId="28969"/>
    <cellStyle name="Formla 5 2 2" xfId="697"/>
    <cellStyle name="Formla 5 2 2 2" xfId="29028"/>
    <cellStyle name="Formla 5 2 3" xfId="22352"/>
    <cellStyle name="Formla 5 2 3 2" xfId="50679"/>
    <cellStyle name="Formla 5 2 4" xfId="22353"/>
    <cellStyle name="Formla 5 2 4 2" xfId="50680"/>
    <cellStyle name="Formla 5 2 5" xfId="22354"/>
    <cellStyle name="Formla 5 2 5 2" xfId="50681"/>
    <cellStyle name="Formla 5 2 6" xfId="22355"/>
    <cellStyle name="Formla 5 2 6 2" xfId="50682"/>
    <cellStyle name="Formla 5 2 7" xfId="22356"/>
    <cellStyle name="Formla 5 2 7 2" xfId="50683"/>
    <cellStyle name="Formla 5 2 8" xfId="22357"/>
    <cellStyle name="Formla 5 2 8 2" xfId="50684"/>
    <cellStyle name="Formla 5 2 9" xfId="22358"/>
    <cellStyle name="Formla 5 2 9 2" xfId="50685"/>
    <cellStyle name="Formla 5 3" xfId="483"/>
    <cellStyle name="Formla 5 3 10" xfId="22359"/>
    <cellStyle name="Formla 5 3 10 2" xfId="50686"/>
    <cellStyle name="Formla 5 3 11" xfId="28823"/>
    <cellStyle name="Formla 5 3 2" xfId="22360"/>
    <cellStyle name="Formla 5 3 2 2" xfId="50687"/>
    <cellStyle name="Formla 5 3 3" xfId="22361"/>
    <cellStyle name="Formla 5 3 3 2" xfId="50688"/>
    <cellStyle name="Formla 5 3 4" xfId="22362"/>
    <cellStyle name="Formla 5 3 4 2" xfId="50689"/>
    <cellStyle name="Formla 5 3 5" xfId="22363"/>
    <cellStyle name="Formla 5 3 5 2" xfId="50690"/>
    <cellStyle name="Formla 5 3 6" xfId="22364"/>
    <cellStyle name="Formla 5 3 6 2" xfId="50691"/>
    <cellStyle name="Formla 5 3 7" xfId="22365"/>
    <cellStyle name="Formla 5 3 7 2" xfId="50692"/>
    <cellStyle name="Formla 5 3 8" xfId="22366"/>
    <cellStyle name="Formla 5 3 8 2" xfId="50693"/>
    <cellStyle name="Formla 5 3 9" xfId="22367"/>
    <cellStyle name="Formla 5 3 9 2" xfId="50694"/>
    <cellStyle name="Formla 5 4" xfId="722"/>
    <cellStyle name="Formla 5 4 2" xfId="29053"/>
    <cellStyle name="Formla 5 5" xfId="871"/>
    <cellStyle name="Formla 5 5 2" xfId="29202"/>
    <cellStyle name="Formla 5 6" xfId="1145"/>
    <cellStyle name="Formla 5 6 2" xfId="29476"/>
    <cellStyle name="Formla 5 7" xfId="1217"/>
    <cellStyle name="Formla 5 7 2" xfId="29548"/>
    <cellStyle name="Formla 5 8" xfId="1365"/>
    <cellStyle name="Formla 5 8 2" xfId="29696"/>
    <cellStyle name="Formla 5 9" xfId="1433"/>
    <cellStyle name="Formla 5 9 2" xfId="29764"/>
    <cellStyle name="Formla 6" xfId="484"/>
    <cellStyle name="Formla 6 10" xfId="22368"/>
    <cellStyle name="Formla 6 10 2" xfId="50695"/>
    <cellStyle name="Formla 6 11" xfId="28824"/>
    <cellStyle name="Formla 6 2" xfId="426"/>
    <cellStyle name="Formla 6 2 2" xfId="28767"/>
    <cellStyle name="Formla 6 3" xfId="937"/>
    <cellStyle name="Formla 6 3 2" xfId="29268"/>
    <cellStyle name="Formla 6 4" xfId="1572"/>
    <cellStyle name="Formla 6 4 2" xfId="29901"/>
    <cellStyle name="Formla 6 5" xfId="22369"/>
    <cellStyle name="Formla 6 5 2" xfId="50696"/>
    <cellStyle name="Formla 6 6" xfId="22370"/>
    <cellStyle name="Formla 6 6 2" xfId="50697"/>
    <cellStyle name="Formla 6 7" xfId="22371"/>
    <cellStyle name="Formla 6 7 2" xfId="50698"/>
    <cellStyle name="Formla 6 8" xfId="22372"/>
    <cellStyle name="Formla 6 8 2" xfId="50699"/>
    <cellStyle name="Formla 6 9" xfId="22373"/>
    <cellStyle name="Formla 6 9 2" xfId="50700"/>
    <cellStyle name="Formla 7" xfId="485"/>
    <cellStyle name="Formla 7 10" xfId="22374"/>
    <cellStyle name="Formla 7 10 2" xfId="50701"/>
    <cellStyle name="Formla 7 11" xfId="28825"/>
    <cellStyle name="Formla 7 2" xfId="672"/>
    <cellStyle name="Formla 7 2 2" xfId="29003"/>
    <cellStyle name="Formla 7 3" xfId="858"/>
    <cellStyle name="Formla 7 3 2" xfId="29189"/>
    <cellStyle name="Formla 7 4" xfId="1499"/>
    <cellStyle name="Formla 7 4 2" xfId="29829"/>
    <cellStyle name="Formla 7 5" xfId="22375"/>
    <cellStyle name="Formla 7 5 2" xfId="50702"/>
    <cellStyle name="Formla 7 6" xfId="22376"/>
    <cellStyle name="Formla 7 6 2" xfId="50703"/>
    <cellStyle name="Formla 7 7" xfId="22377"/>
    <cellStyle name="Formla 7 7 2" xfId="50704"/>
    <cellStyle name="Formla 7 8" xfId="22378"/>
    <cellStyle name="Formla 7 8 2" xfId="50705"/>
    <cellStyle name="Formla 7 9" xfId="22379"/>
    <cellStyle name="Formla 7 9 2" xfId="50706"/>
    <cellStyle name="Formla 8" xfId="486"/>
    <cellStyle name="Formla 8 2" xfId="732"/>
    <cellStyle name="Formla 8 2 2" xfId="29063"/>
    <cellStyle name="Formla 8 3" xfId="923"/>
    <cellStyle name="Formla 8 3 2" xfId="29254"/>
    <cellStyle name="Formla 8 4" xfId="1556"/>
    <cellStyle name="Formla 8 4 2" xfId="29886"/>
    <cellStyle name="Formla 8 5" xfId="28826"/>
    <cellStyle name="Formla 9" xfId="487"/>
    <cellStyle name="Formla 9 2" xfId="427"/>
    <cellStyle name="Formla 9 2 2" xfId="28768"/>
    <cellStyle name="Formla 9 3" xfId="875"/>
    <cellStyle name="Formla 9 3 2" xfId="29206"/>
    <cellStyle name="Formla 9 4" xfId="1517"/>
    <cellStyle name="Formla 9 4 2" xfId="29847"/>
    <cellStyle name="Formla 9 5" xfId="28827"/>
    <cellStyle name="FormlaBold" xfId="335"/>
    <cellStyle name="FormlaBold 10" xfId="489"/>
    <cellStyle name="FormlaBold 10 10" xfId="22380"/>
    <cellStyle name="FormlaBold 10 10 2" xfId="50707"/>
    <cellStyle name="FormlaBold 10 11" xfId="22381"/>
    <cellStyle name="FormlaBold 10 11 2" xfId="50708"/>
    <cellStyle name="FormlaBold 10 12" xfId="22382"/>
    <cellStyle name="FormlaBold 10 12 2" xfId="50709"/>
    <cellStyle name="FormlaBold 10 13" xfId="22383"/>
    <cellStyle name="FormlaBold 10 13 2" xfId="50710"/>
    <cellStyle name="FormlaBold 10 14" xfId="22384"/>
    <cellStyle name="FormlaBold 10 14 2" xfId="50711"/>
    <cellStyle name="FormlaBold 10 15" xfId="22385"/>
    <cellStyle name="FormlaBold 10 15 2" xfId="50712"/>
    <cellStyle name="FormlaBold 10 16" xfId="22386"/>
    <cellStyle name="FormlaBold 10 16 2" xfId="50713"/>
    <cellStyle name="FormlaBold 10 17" xfId="22387"/>
    <cellStyle name="FormlaBold 10 17 2" xfId="50714"/>
    <cellStyle name="FormlaBold 10 18" xfId="22388"/>
    <cellStyle name="FormlaBold 10 18 2" xfId="50715"/>
    <cellStyle name="FormlaBold 10 19" xfId="28829"/>
    <cellStyle name="FormlaBold 10 2" xfId="747"/>
    <cellStyle name="FormlaBold 10 2 10" xfId="22389"/>
    <cellStyle name="FormlaBold 10 2 10 2" xfId="50716"/>
    <cellStyle name="FormlaBold 10 2 11" xfId="22390"/>
    <cellStyle name="FormlaBold 10 2 11 2" xfId="50717"/>
    <cellStyle name="FormlaBold 10 2 12" xfId="22391"/>
    <cellStyle name="FormlaBold 10 2 12 2" xfId="50718"/>
    <cellStyle name="FormlaBold 10 2 13" xfId="22392"/>
    <cellStyle name="FormlaBold 10 2 13 2" xfId="50719"/>
    <cellStyle name="FormlaBold 10 2 14" xfId="22393"/>
    <cellStyle name="FormlaBold 10 2 14 2" xfId="50720"/>
    <cellStyle name="FormlaBold 10 2 15" xfId="29078"/>
    <cellStyle name="FormlaBold 10 2 2" xfId="22394"/>
    <cellStyle name="FormlaBold 10 2 2 10" xfId="22395"/>
    <cellStyle name="FormlaBold 10 2 2 10 2" xfId="50722"/>
    <cellStyle name="FormlaBold 10 2 2 11" xfId="50721"/>
    <cellStyle name="FormlaBold 10 2 2 2" xfId="22396"/>
    <cellStyle name="FormlaBold 10 2 2 2 10" xfId="22397"/>
    <cellStyle name="FormlaBold 10 2 2 2 10 2" xfId="50724"/>
    <cellStyle name="FormlaBold 10 2 2 2 11" xfId="50723"/>
    <cellStyle name="FormlaBold 10 2 2 2 2" xfId="22398"/>
    <cellStyle name="FormlaBold 10 2 2 2 2 2" xfId="50725"/>
    <cellStyle name="FormlaBold 10 2 2 2 3" xfId="22399"/>
    <cellStyle name="FormlaBold 10 2 2 2 3 2" xfId="50726"/>
    <cellStyle name="FormlaBold 10 2 2 2 4" xfId="22400"/>
    <cellStyle name="FormlaBold 10 2 2 2 4 2" xfId="50727"/>
    <cellStyle name="FormlaBold 10 2 2 2 5" xfId="22401"/>
    <cellStyle name="FormlaBold 10 2 2 2 5 2" xfId="50728"/>
    <cellStyle name="FormlaBold 10 2 2 2 6" xfId="22402"/>
    <cellStyle name="FormlaBold 10 2 2 2 6 2" xfId="50729"/>
    <cellStyle name="FormlaBold 10 2 2 2 7" xfId="22403"/>
    <cellStyle name="FormlaBold 10 2 2 2 7 2" xfId="50730"/>
    <cellStyle name="FormlaBold 10 2 2 2 8" xfId="22404"/>
    <cellStyle name="FormlaBold 10 2 2 2 8 2" xfId="50731"/>
    <cellStyle name="FormlaBold 10 2 2 2 9" xfId="22405"/>
    <cellStyle name="FormlaBold 10 2 2 2 9 2" xfId="50732"/>
    <cellStyle name="FormlaBold 10 2 2 3" xfId="22406"/>
    <cellStyle name="FormlaBold 10 2 2 3 10" xfId="22407"/>
    <cellStyle name="FormlaBold 10 2 2 3 10 2" xfId="50734"/>
    <cellStyle name="FormlaBold 10 2 2 3 11" xfId="50733"/>
    <cellStyle name="FormlaBold 10 2 2 3 2" xfId="22408"/>
    <cellStyle name="FormlaBold 10 2 2 3 2 2" xfId="50735"/>
    <cellStyle name="FormlaBold 10 2 2 3 3" xfId="22409"/>
    <cellStyle name="FormlaBold 10 2 2 3 3 2" xfId="50736"/>
    <cellStyle name="FormlaBold 10 2 2 3 4" xfId="22410"/>
    <cellStyle name="FormlaBold 10 2 2 3 4 2" xfId="50737"/>
    <cellStyle name="FormlaBold 10 2 2 3 5" xfId="22411"/>
    <cellStyle name="FormlaBold 10 2 2 3 5 2" xfId="50738"/>
    <cellStyle name="FormlaBold 10 2 2 3 6" xfId="22412"/>
    <cellStyle name="FormlaBold 10 2 2 3 6 2" xfId="50739"/>
    <cellStyle name="FormlaBold 10 2 2 3 7" xfId="22413"/>
    <cellStyle name="FormlaBold 10 2 2 3 7 2" xfId="50740"/>
    <cellStyle name="FormlaBold 10 2 2 3 8" xfId="22414"/>
    <cellStyle name="FormlaBold 10 2 2 3 8 2" xfId="50741"/>
    <cellStyle name="FormlaBold 10 2 2 3 9" xfId="22415"/>
    <cellStyle name="FormlaBold 10 2 2 3 9 2" xfId="50742"/>
    <cellStyle name="FormlaBold 10 2 2 4" xfId="22416"/>
    <cellStyle name="FormlaBold 10 2 2 4 2" xfId="50743"/>
    <cellStyle name="FormlaBold 10 2 2 5" xfId="22417"/>
    <cellStyle name="FormlaBold 10 2 2 5 2" xfId="50744"/>
    <cellStyle name="FormlaBold 10 2 2 6" xfId="22418"/>
    <cellStyle name="FormlaBold 10 2 2 6 2" xfId="50745"/>
    <cellStyle name="FormlaBold 10 2 2 7" xfId="22419"/>
    <cellStyle name="FormlaBold 10 2 2 7 2" xfId="50746"/>
    <cellStyle name="FormlaBold 10 2 2 8" xfId="22420"/>
    <cellStyle name="FormlaBold 10 2 2 8 2" xfId="50747"/>
    <cellStyle name="FormlaBold 10 2 2 9" xfId="22421"/>
    <cellStyle name="FormlaBold 10 2 2 9 2" xfId="50748"/>
    <cellStyle name="FormlaBold 10 2 3" xfId="22422"/>
    <cellStyle name="FormlaBold 10 2 3 10" xfId="22423"/>
    <cellStyle name="FormlaBold 10 2 3 10 2" xfId="50750"/>
    <cellStyle name="FormlaBold 10 2 3 11" xfId="50749"/>
    <cellStyle name="FormlaBold 10 2 3 2" xfId="22424"/>
    <cellStyle name="FormlaBold 10 2 3 2 10" xfId="22425"/>
    <cellStyle name="FormlaBold 10 2 3 2 10 2" xfId="50752"/>
    <cellStyle name="FormlaBold 10 2 3 2 11" xfId="50751"/>
    <cellStyle name="FormlaBold 10 2 3 2 2" xfId="22426"/>
    <cellStyle name="FormlaBold 10 2 3 2 2 2" xfId="50753"/>
    <cellStyle name="FormlaBold 10 2 3 2 3" xfId="22427"/>
    <cellStyle name="FormlaBold 10 2 3 2 3 2" xfId="50754"/>
    <cellStyle name="FormlaBold 10 2 3 2 4" xfId="22428"/>
    <cellStyle name="FormlaBold 10 2 3 2 4 2" xfId="50755"/>
    <cellStyle name="FormlaBold 10 2 3 2 5" xfId="22429"/>
    <cellStyle name="FormlaBold 10 2 3 2 5 2" xfId="50756"/>
    <cellStyle name="FormlaBold 10 2 3 2 6" xfId="22430"/>
    <cellStyle name="FormlaBold 10 2 3 2 6 2" xfId="50757"/>
    <cellStyle name="FormlaBold 10 2 3 2 7" xfId="22431"/>
    <cellStyle name="FormlaBold 10 2 3 2 7 2" xfId="50758"/>
    <cellStyle name="FormlaBold 10 2 3 2 8" xfId="22432"/>
    <cellStyle name="FormlaBold 10 2 3 2 8 2" xfId="50759"/>
    <cellStyle name="FormlaBold 10 2 3 2 9" xfId="22433"/>
    <cellStyle name="FormlaBold 10 2 3 2 9 2" xfId="50760"/>
    <cellStyle name="FormlaBold 10 2 3 3" xfId="22434"/>
    <cellStyle name="FormlaBold 10 2 3 3 10" xfId="22435"/>
    <cellStyle name="FormlaBold 10 2 3 3 10 2" xfId="50762"/>
    <cellStyle name="FormlaBold 10 2 3 3 11" xfId="50761"/>
    <cellStyle name="FormlaBold 10 2 3 3 2" xfId="22436"/>
    <cellStyle name="FormlaBold 10 2 3 3 2 2" xfId="50763"/>
    <cellStyle name="FormlaBold 10 2 3 3 3" xfId="22437"/>
    <cellStyle name="FormlaBold 10 2 3 3 3 2" xfId="50764"/>
    <cellStyle name="FormlaBold 10 2 3 3 4" xfId="22438"/>
    <cellStyle name="FormlaBold 10 2 3 3 4 2" xfId="50765"/>
    <cellStyle name="FormlaBold 10 2 3 3 5" xfId="22439"/>
    <cellStyle name="FormlaBold 10 2 3 3 5 2" xfId="50766"/>
    <cellStyle name="FormlaBold 10 2 3 3 6" xfId="22440"/>
    <cellStyle name="FormlaBold 10 2 3 3 6 2" xfId="50767"/>
    <cellStyle name="FormlaBold 10 2 3 3 7" xfId="22441"/>
    <cellStyle name="FormlaBold 10 2 3 3 7 2" xfId="50768"/>
    <cellStyle name="FormlaBold 10 2 3 3 8" xfId="22442"/>
    <cellStyle name="FormlaBold 10 2 3 3 8 2" xfId="50769"/>
    <cellStyle name="FormlaBold 10 2 3 3 9" xfId="22443"/>
    <cellStyle name="FormlaBold 10 2 3 3 9 2" xfId="50770"/>
    <cellStyle name="FormlaBold 10 2 3 4" xfId="22444"/>
    <cellStyle name="FormlaBold 10 2 3 4 2" xfId="50771"/>
    <cellStyle name="FormlaBold 10 2 3 5" xfId="22445"/>
    <cellStyle name="FormlaBold 10 2 3 5 2" xfId="50772"/>
    <cellStyle name="FormlaBold 10 2 3 6" xfId="22446"/>
    <cellStyle name="FormlaBold 10 2 3 6 2" xfId="50773"/>
    <cellStyle name="FormlaBold 10 2 3 7" xfId="22447"/>
    <cellStyle name="FormlaBold 10 2 3 7 2" xfId="50774"/>
    <cellStyle name="FormlaBold 10 2 3 8" xfId="22448"/>
    <cellStyle name="FormlaBold 10 2 3 8 2" xfId="50775"/>
    <cellStyle name="FormlaBold 10 2 3 9" xfId="22449"/>
    <cellStyle name="FormlaBold 10 2 3 9 2" xfId="50776"/>
    <cellStyle name="FormlaBold 10 2 4" xfId="22450"/>
    <cellStyle name="FormlaBold 10 2 4 10" xfId="22451"/>
    <cellStyle name="FormlaBold 10 2 4 10 2" xfId="50778"/>
    <cellStyle name="FormlaBold 10 2 4 11" xfId="50777"/>
    <cellStyle name="FormlaBold 10 2 4 2" xfId="22452"/>
    <cellStyle name="FormlaBold 10 2 4 2 2" xfId="50779"/>
    <cellStyle name="FormlaBold 10 2 4 3" xfId="22453"/>
    <cellStyle name="FormlaBold 10 2 4 3 2" xfId="50780"/>
    <cellStyle name="FormlaBold 10 2 4 4" xfId="22454"/>
    <cellStyle name="FormlaBold 10 2 4 4 2" xfId="50781"/>
    <cellStyle name="FormlaBold 10 2 4 5" xfId="22455"/>
    <cellStyle name="FormlaBold 10 2 4 5 2" xfId="50782"/>
    <cellStyle name="FormlaBold 10 2 4 6" xfId="22456"/>
    <cellStyle name="FormlaBold 10 2 4 6 2" xfId="50783"/>
    <cellStyle name="FormlaBold 10 2 4 7" xfId="22457"/>
    <cellStyle name="FormlaBold 10 2 4 7 2" xfId="50784"/>
    <cellStyle name="FormlaBold 10 2 4 8" xfId="22458"/>
    <cellStyle name="FormlaBold 10 2 4 8 2" xfId="50785"/>
    <cellStyle name="FormlaBold 10 2 4 9" xfId="22459"/>
    <cellStyle name="FormlaBold 10 2 4 9 2" xfId="50786"/>
    <cellStyle name="FormlaBold 10 2 5" xfId="22460"/>
    <cellStyle name="FormlaBold 10 2 5 10" xfId="22461"/>
    <cellStyle name="FormlaBold 10 2 5 10 2" xfId="50788"/>
    <cellStyle name="FormlaBold 10 2 5 11" xfId="50787"/>
    <cellStyle name="FormlaBold 10 2 5 2" xfId="22462"/>
    <cellStyle name="FormlaBold 10 2 5 2 2" xfId="50789"/>
    <cellStyle name="FormlaBold 10 2 5 3" xfId="22463"/>
    <cellStyle name="FormlaBold 10 2 5 3 2" xfId="50790"/>
    <cellStyle name="FormlaBold 10 2 5 4" xfId="22464"/>
    <cellStyle name="FormlaBold 10 2 5 4 2" xfId="50791"/>
    <cellStyle name="FormlaBold 10 2 5 5" xfId="22465"/>
    <cellStyle name="FormlaBold 10 2 5 5 2" xfId="50792"/>
    <cellStyle name="FormlaBold 10 2 5 6" xfId="22466"/>
    <cellStyle name="FormlaBold 10 2 5 6 2" xfId="50793"/>
    <cellStyle name="FormlaBold 10 2 5 7" xfId="22467"/>
    <cellStyle name="FormlaBold 10 2 5 7 2" xfId="50794"/>
    <cellStyle name="FormlaBold 10 2 5 8" xfId="22468"/>
    <cellStyle name="FormlaBold 10 2 5 8 2" xfId="50795"/>
    <cellStyle name="FormlaBold 10 2 5 9" xfId="22469"/>
    <cellStyle name="FormlaBold 10 2 5 9 2" xfId="50796"/>
    <cellStyle name="FormlaBold 10 2 6" xfId="22470"/>
    <cellStyle name="FormlaBold 10 2 6 2" xfId="50797"/>
    <cellStyle name="FormlaBold 10 2 7" xfId="22471"/>
    <cellStyle name="FormlaBold 10 2 7 2" xfId="50798"/>
    <cellStyle name="FormlaBold 10 2 8" xfId="22472"/>
    <cellStyle name="FormlaBold 10 2 8 2" xfId="50799"/>
    <cellStyle name="FormlaBold 10 2 9" xfId="22473"/>
    <cellStyle name="FormlaBold 10 2 9 2" xfId="50800"/>
    <cellStyle name="FormlaBold 10 3" xfId="927"/>
    <cellStyle name="FormlaBold 10 3 10" xfId="22474"/>
    <cellStyle name="FormlaBold 10 3 10 2" xfId="50801"/>
    <cellStyle name="FormlaBold 10 3 11" xfId="22475"/>
    <cellStyle name="FormlaBold 10 3 11 2" xfId="50802"/>
    <cellStyle name="FormlaBold 10 3 12" xfId="22476"/>
    <cellStyle name="FormlaBold 10 3 12 2" xfId="50803"/>
    <cellStyle name="FormlaBold 10 3 13" xfId="22477"/>
    <cellStyle name="FormlaBold 10 3 13 2" xfId="50804"/>
    <cellStyle name="FormlaBold 10 3 14" xfId="22478"/>
    <cellStyle name="FormlaBold 10 3 14 2" xfId="50805"/>
    <cellStyle name="FormlaBold 10 3 15" xfId="29258"/>
    <cellStyle name="FormlaBold 10 3 2" xfId="22479"/>
    <cellStyle name="FormlaBold 10 3 2 10" xfId="22480"/>
    <cellStyle name="FormlaBold 10 3 2 10 2" xfId="50807"/>
    <cellStyle name="FormlaBold 10 3 2 11" xfId="50806"/>
    <cellStyle name="FormlaBold 10 3 2 2" xfId="22481"/>
    <cellStyle name="FormlaBold 10 3 2 2 10" xfId="22482"/>
    <cellStyle name="FormlaBold 10 3 2 2 10 2" xfId="50809"/>
    <cellStyle name="FormlaBold 10 3 2 2 11" xfId="50808"/>
    <cellStyle name="FormlaBold 10 3 2 2 2" xfId="22483"/>
    <cellStyle name="FormlaBold 10 3 2 2 2 2" xfId="50810"/>
    <cellStyle name="FormlaBold 10 3 2 2 3" xfId="22484"/>
    <cellStyle name="FormlaBold 10 3 2 2 3 2" xfId="50811"/>
    <cellStyle name="FormlaBold 10 3 2 2 4" xfId="22485"/>
    <cellStyle name="FormlaBold 10 3 2 2 4 2" xfId="50812"/>
    <cellStyle name="FormlaBold 10 3 2 2 5" xfId="22486"/>
    <cellStyle name="FormlaBold 10 3 2 2 5 2" xfId="50813"/>
    <cellStyle name="FormlaBold 10 3 2 2 6" xfId="22487"/>
    <cellStyle name="FormlaBold 10 3 2 2 6 2" xfId="50814"/>
    <cellStyle name="FormlaBold 10 3 2 2 7" xfId="22488"/>
    <cellStyle name="FormlaBold 10 3 2 2 7 2" xfId="50815"/>
    <cellStyle name="FormlaBold 10 3 2 2 8" xfId="22489"/>
    <cellStyle name="FormlaBold 10 3 2 2 8 2" xfId="50816"/>
    <cellStyle name="FormlaBold 10 3 2 2 9" xfId="22490"/>
    <cellStyle name="FormlaBold 10 3 2 2 9 2" xfId="50817"/>
    <cellStyle name="FormlaBold 10 3 2 3" xfId="22491"/>
    <cellStyle name="FormlaBold 10 3 2 3 10" xfId="22492"/>
    <cellStyle name="FormlaBold 10 3 2 3 10 2" xfId="50819"/>
    <cellStyle name="FormlaBold 10 3 2 3 11" xfId="50818"/>
    <cellStyle name="FormlaBold 10 3 2 3 2" xfId="22493"/>
    <cellStyle name="FormlaBold 10 3 2 3 2 2" xfId="50820"/>
    <cellStyle name="FormlaBold 10 3 2 3 3" xfId="22494"/>
    <cellStyle name="FormlaBold 10 3 2 3 3 2" xfId="50821"/>
    <cellStyle name="FormlaBold 10 3 2 3 4" xfId="22495"/>
    <cellStyle name="FormlaBold 10 3 2 3 4 2" xfId="50822"/>
    <cellStyle name="FormlaBold 10 3 2 3 5" xfId="22496"/>
    <cellStyle name="FormlaBold 10 3 2 3 5 2" xfId="50823"/>
    <cellStyle name="FormlaBold 10 3 2 3 6" xfId="22497"/>
    <cellStyle name="FormlaBold 10 3 2 3 6 2" xfId="50824"/>
    <cellStyle name="FormlaBold 10 3 2 3 7" xfId="22498"/>
    <cellStyle name="FormlaBold 10 3 2 3 7 2" xfId="50825"/>
    <cellStyle name="FormlaBold 10 3 2 3 8" xfId="22499"/>
    <cellStyle name="FormlaBold 10 3 2 3 8 2" xfId="50826"/>
    <cellStyle name="FormlaBold 10 3 2 3 9" xfId="22500"/>
    <cellStyle name="FormlaBold 10 3 2 3 9 2" xfId="50827"/>
    <cellStyle name="FormlaBold 10 3 2 4" xfId="22501"/>
    <cellStyle name="FormlaBold 10 3 2 4 2" xfId="50828"/>
    <cellStyle name="FormlaBold 10 3 2 5" xfId="22502"/>
    <cellStyle name="FormlaBold 10 3 2 5 2" xfId="50829"/>
    <cellStyle name="FormlaBold 10 3 2 6" xfId="22503"/>
    <cellStyle name="FormlaBold 10 3 2 6 2" xfId="50830"/>
    <cellStyle name="FormlaBold 10 3 2 7" xfId="22504"/>
    <cellStyle name="FormlaBold 10 3 2 7 2" xfId="50831"/>
    <cellStyle name="FormlaBold 10 3 2 8" xfId="22505"/>
    <cellStyle name="FormlaBold 10 3 2 8 2" xfId="50832"/>
    <cellStyle name="FormlaBold 10 3 2 9" xfId="22506"/>
    <cellStyle name="FormlaBold 10 3 2 9 2" xfId="50833"/>
    <cellStyle name="FormlaBold 10 3 3" xfId="22507"/>
    <cellStyle name="FormlaBold 10 3 3 10" xfId="22508"/>
    <cellStyle name="FormlaBold 10 3 3 10 2" xfId="50835"/>
    <cellStyle name="FormlaBold 10 3 3 11" xfId="50834"/>
    <cellStyle name="FormlaBold 10 3 3 2" xfId="22509"/>
    <cellStyle name="FormlaBold 10 3 3 2 10" xfId="22510"/>
    <cellStyle name="FormlaBold 10 3 3 2 10 2" xfId="50837"/>
    <cellStyle name="FormlaBold 10 3 3 2 11" xfId="50836"/>
    <cellStyle name="FormlaBold 10 3 3 2 2" xfId="22511"/>
    <cellStyle name="FormlaBold 10 3 3 2 2 2" xfId="50838"/>
    <cellStyle name="FormlaBold 10 3 3 2 3" xfId="22512"/>
    <cellStyle name="FormlaBold 10 3 3 2 3 2" xfId="50839"/>
    <cellStyle name="FormlaBold 10 3 3 2 4" xfId="22513"/>
    <cellStyle name="FormlaBold 10 3 3 2 4 2" xfId="50840"/>
    <cellStyle name="FormlaBold 10 3 3 2 5" xfId="22514"/>
    <cellStyle name="FormlaBold 10 3 3 2 5 2" xfId="50841"/>
    <cellStyle name="FormlaBold 10 3 3 2 6" xfId="22515"/>
    <cellStyle name="FormlaBold 10 3 3 2 6 2" xfId="50842"/>
    <cellStyle name="FormlaBold 10 3 3 2 7" xfId="22516"/>
    <cellStyle name="FormlaBold 10 3 3 2 7 2" xfId="50843"/>
    <cellStyle name="FormlaBold 10 3 3 2 8" xfId="22517"/>
    <cellStyle name="FormlaBold 10 3 3 2 8 2" xfId="50844"/>
    <cellStyle name="FormlaBold 10 3 3 2 9" xfId="22518"/>
    <cellStyle name="FormlaBold 10 3 3 2 9 2" xfId="50845"/>
    <cellStyle name="FormlaBold 10 3 3 3" xfId="22519"/>
    <cellStyle name="FormlaBold 10 3 3 3 10" xfId="22520"/>
    <cellStyle name="FormlaBold 10 3 3 3 10 2" xfId="50847"/>
    <cellStyle name="FormlaBold 10 3 3 3 11" xfId="50846"/>
    <cellStyle name="FormlaBold 10 3 3 3 2" xfId="22521"/>
    <cellStyle name="FormlaBold 10 3 3 3 2 2" xfId="50848"/>
    <cellStyle name="FormlaBold 10 3 3 3 3" xfId="22522"/>
    <cellStyle name="FormlaBold 10 3 3 3 3 2" xfId="50849"/>
    <cellStyle name="FormlaBold 10 3 3 3 4" xfId="22523"/>
    <cellStyle name="FormlaBold 10 3 3 3 4 2" xfId="50850"/>
    <cellStyle name="FormlaBold 10 3 3 3 5" xfId="22524"/>
    <cellStyle name="FormlaBold 10 3 3 3 5 2" xfId="50851"/>
    <cellStyle name="FormlaBold 10 3 3 3 6" xfId="22525"/>
    <cellStyle name="FormlaBold 10 3 3 3 6 2" xfId="50852"/>
    <cellStyle name="FormlaBold 10 3 3 3 7" xfId="22526"/>
    <cellStyle name="FormlaBold 10 3 3 3 7 2" xfId="50853"/>
    <cellStyle name="FormlaBold 10 3 3 3 8" xfId="22527"/>
    <cellStyle name="FormlaBold 10 3 3 3 8 2" xfId="50854"/>
    <cellStyle name="FormlaBold 10 3 3 3 9" xfId="22528"/>
    <cellStyle name="FormlaBold 10 3 3 3 9 2" xfId="50855"/>
    <cellStyle name="FormlaBold 10 3 3 4" xfId="22529"/>
    <cellStyle name="FormlaBold 10 3 3 4 2" xfId="50856"/>
    <cellStyle name="FormlaBold 10 3 3 5" xfId="22530"/>
    <cellStyle name="FormlaBold 10 3 3 5 2" xfId="50857"/>
    <cellStyle name="FormlaBold 10 3 3 6" xfId="22531"/>
    <cellStyle name="FormlaBold 10 3 3 6 2" xfId="50858"/>
    <cellStyle name="FormlaBold 10 3 3 7" xfId="22532"/>
    <cellStyle name="FormlaBold 10 3 3 7 2" xfId="50859"/>
    <cellStyle name="FormlaBold 10 3 3 8" xfId="22533"/>
    <cellStyle name="FormlaBold 10 3 3 8 2" xfId="50860"/>
    <cellStyle name="FormlaBold 10 3 3 9" xfId="22534"/>
    <cellStyle name="FormlaBold 10 3 3 9 2" xfId="50861"/>
    <cellStyle name="FormlaBold 10 3 4" xfId="22535"/>
    <cellStyle name="FormlaBold 10 3 4 10" xfId="22536"/>
    <cellStyle name="FormlaBold 10 3 4 10 2" xfId="50863"/>
    <cellStyle name="FormlaBold 10 3 4 11" xfId="50862"/>
    <cellStyle name="FormlaBold 10 3 4 2" xfId="22537"/>
    <cellStyle name="FormlaBold 10 3 4 2 2" xfId="50864"/>
    <cellStyle name="FormlaBold 10 3 4 3" xfId="22538"/>
    <cellStyle name="FormlaBold 10 3 4 3 2" xfId="50865"/>
    <cellStyle name="FormlaBold 10 3 4 4" xfId="22539"/>
    <cellStyle name="FormlaBold 10 3 4 4 2" xfId="50866"/>
    <cellStyle name="FormlaBold 10 3 4 5" xfId="22540"/>
    <cellStyle name="FormlaBold 10 3 4 5 2" xfId="50867"/>
    <cellStyle name="FormlaBold 10 3 4 6" xfId="22541"/>
    <cellStyle name="FormlaBold 10 3 4 6 2" xfId="50868"/>
    <cellStyle name="FormlaBold 10 3 4 7" xfId="22542"/>
    <cellStyle name="FormlaBold 10 3 4 7 2" xfId="50869"/>
    <cellStyle name="FormlaBold 10 3 4 8" xfId="22543"/>
    <cellStyle name="FormlaBold 10 3 4 8 2" xfId="50870"/>
    <cellStyle name="FormlaBold 10 3 4 9" xfId="22544"/>
    <cellStyle name="FormlaBold 10 3 4 9 2" xfId="50871"/>
    <cellStyle name="FormlaBold 10 3 5" xfId="22545"/>
    <cellStyle name="FormlaBold 10 3 5 10" xfId="22546"/>
    <cellStyle name="FormlaBold 10 3 5 10 2" xfId="50873"/>
    <cellStyle name="FormlaBold 10 3 5 11" xfId="50872"/>
    <cellStyle name="FormlaBold 10 3 5 2" xfId="22547"/>
    <cellStyle name="FormlaBold 10 3 5 2 2" xfId="50874"/>
    <cellStyle name="FormlaBold 10 3 5 3" xfId="22548"/>
    <cellStyle name="FormlaBold 10 3 5 3 2" xfId="50875"/>
    <cellStyle name="FormlaBold 10 3 5 4" xfId="22549"/>
    <cellStyle name="FormlaBold 10 3 5 4 2" xfId="50876"/>
    <cellStyle name="FormlaBold 10 3 5 5" xfId="22550"/>
    <cellStyle name="FormlaBold 10 3 5 5 2" xfId="50877"/>
    <cellStyle name="FormlaBold 10 3 5 6" xfId="22551"/>
    <cellStyle name="FormlaBold 10 3 5 6 2" xfId="50878"/>
    <cellStyle name="FormlaBold 10 3 5 7" xfId="22552"/>
    <cellStyle name="FormlaBold 10 3 5 7 2" xfId="50879"/>
    <cellStyle name="FormlaBold 10 3 5 8" xfId="22553"/>
    <cellStyle name="FormlaBold 10 3 5 8 2" xfId="50880"/>
    <cellStyle name="FormlaBold 10 3 5 9" xfId="22554"/>
    <cellStyle name="FormlaBold 10 3 5 9 2" xfId="50881"/>
    <cellStyle name="FormlaBold 10 3 6" xfId="22555"/>
    <cellStyle name="FormlaBold 10 3 6 2" xfId="50882"/>
    <cellStyle name="FormlaBold 10 3 7" xfId="22556"/>
    <cellStyle name="FormlaBold 10 3 7 2" xfId="50883"/>
    <cellStyle name="FormlaBold 10 3 8" xfId="22557"/>
    <cellStyle name="FormlaBold 10 3 8 2" xfId="50884"/>
    <cellStyle name="FormlaBold 10 3 9" xfId="22558"/>
    <cellStyle name="FormlaBold 10 3 9 2" xfId="50885"/>
    <cellStyle name="FormlaBold 10 4" xfId="1562"/>
    <cellStyle name="FormlaBold 10 4 10" xfId="22559"/>
    <cellStyle name="FormlaBold 10 4 10 2" xfId="50886"/>
    <cellStyle name="FormlaBold 10 4 11" xfId="22560"/>
    <cellStyle name="FormlaBold 10 4 11 2" xfId="50887"/>
    <cellStyle name="FormlaBold 10 4 12" xfId="22561"/>
    <cellStyle name="FormlaBold 10 4 12 2" xfId="50888"/>
    <cellStyle name="FormlaBold 10 4 13" xfId="22562"/>
    <cellStyle name="FormlaBold 10 4 13 2" xfId="50889"/>
    <cellStyle name="FormlaBold 10 4 14" xfId="22563"/>
    <cellStyle name="FormlaBold 10 4 14 2" xfId="50890"/>
    <cellStyle name="FormlaBold 10 4 15" xfId="29892"/>
    <cellStyle name="FormlaBold 10 4 2" xfId="22564"/>
    <cellStyle name="FormlaBold 10 4 2 10" xfId="22565"/>
    <cellStyle name="FormlaBold 10 4 2 10 2" xfId="50892"/>
    <cellStyle name="FormlaBold 10 4 2 11" xfId="50891"/>
    <cellStyle name="FormlaBold 10 4 2 2" xfId="22566"/>
    <cellStyle name="FormlaBold 10 4 2 2 10" xfId="22567"/>
    <cellStyle name="FormlaBold 10 4 2 2 10 2" xfId="50894"/>
    <cellStyle name="FormlaBold 10 4 2 2 11" xfId="50893"/>
    <cellStyle name="FormlaBold 10 4 2 2 2" xfId="22568"/>
    <cellStyle name="FormlaBold 10 4 2 2 2 2" xfId="50895"/>
    <cellStyle name="FormlaBold 10 4 2 2 3" xfId="22569"/>
    <cellStyle name="FormlaBold 10 4 2 2 3 2" xfId="50896"/>
    <cellStyle name="FormlaBold 10 4 2 2 4" xfId="22570"/>
    <cellStyle name="FormlaBold 10 4 2 2 4 2" xfId="50897"/>
    <cellStyle name="FormlaBold 10 4 2 2 5" xfId="22571"/>
    <cellStyle name="FormlaBold 10 4 2 2 5 2" xfId="50898"/>
    <cellStyle name="FormlaBold 10 4 2 2 6" xfId="22572"/>
    <cellStyle name="FormlaBold 10 4 2 2 6 2" xfId="50899"/>
    <cellStyle name="FormlaBold 10 4 2 2 7" xfId="22573"/>
    <cellStyle name="FormlaBold 10 4 2 2 7 2" xfId="50900"/>
    <cellStyle name="FormlaBold 10 4 2 2 8" xfId="22574"/>
    <cellStyle name="FormlaBold 10 4 2 2 8 2" xfId="50901"/>
    <cellStyle name="FormlaBold 10 4 2 2 9" xfId="22575"/>
    <cellStyle name="FormlaBold 10 4 2 2 9 2" xfId="50902"/>
    <cellStyle name="FormlaBold 10 4 2 3" xfId="22576"/>
    <cellStyle name="FormlaBold 10 4 2 3 10" xfId="22577"/>
    <cellStyle name="FormlaBold 10 4 2 3 10 2" xfId="50904"/>
    <cellStyle name="FormlaBold 10 4 2 3 11" xfId="50903"/>
    <cellStyle name="FormlaBold 10 4 2 3 2" xfId="22578"/>
    <cellStyle name="FormlaBold 10 4 2 3 2 2" xfId="50905"/>
    <cellStyle name="FormlaBold 10 4 2 3 3" xfId="22579"/>
    <cellStyle name="FormlaBold 10 4 2 3 3 2" xfId="50906"/>
    <cellStyle name="FormlaBold 10 4 2 3 4" xfId="22580"/>
    <cellStyle name="FormlaBold 10 4 2 3 4 2" xfId="50907"/>
    <cellStyle name="FormlaBold 10 4 2 3 5" xfId="22581"/>
    <cellStyle name="FormlaBold 10 4 2 3 5 2" xfId="50908"/>
    <cellStyle name="FormlaBold 10 4 2 3 6" xfId="22582"/>
    <cellStyle name="FormlaBold 10 4 2 3 6 2" xfId="50909"/>
    <cellStyle name="FormlaBold 10 4 2 3 7" xfId="22583"/>
    <cellStyle name="FormlaBold 10 4 2 3 7 2" xfId="50910"/>
    <cellStyle name="FormlaBold 10 4 2 3 8" xfId="22584"/>
    <cellStyle name="FormlaBold 10 4 2 3 8 2" xfId="50911"/>
    <cellStyle name="FormlaBold 10 4 2 3 9" xfId="22585"/>
    <cellStyle name="FormlaBold 10 4 2 3 9 2" xfId="50912"/>
    <cellStyle name="FormlaBold 10 4 2 4" xfId="22586"/>
    <cellStyle name="FormlaBold 10 4 2 4 2" xfId="50913"/>
    <cellStyle name="FormlaBold 10 4 2 5" xfId="22587"/>
    <cellStyle name="FormlaBold 10 4 2 5 2" xfId="50914"/>
    <cellStyle name="FormlaBold 10 4 2 6" xfId="22588"/>
    <cellStyle name="FormlaBold 10 4 2 6 2" xfId="50915"/>
    <cellStyle name="FormlaBold 10 4 2 7" xfId="22589"/>
    <cellStyle name="FormlaBold 10 4 2 7 2" xfId="50916"/>
    <cellStyle name="FormlaBold 10 4 2 8" xfId="22590"/>
    <cellStyle name="FormlaBold 10 4 2 8 2" xfId="50917"/>
    <cellStyle name="FormlaBold 10 4 2 9" xfId="22591"/>
    <cellStyle name="FormlaBold 10 4 2 9 2" xfId="50918"/>
    <cellStyle name="FormlaBold 10 4 3" xfId="22592"/>
    <cellStyle name="FormlaBold 10 4 3 10" xfId="22593"/>
    <cellStyle name="FormlaBold 10 4 3 10 2" xfId="50920"/>
    <cellStyle name="FormlaBold 10 4 3 11" xfId="50919"/>
    <cellStyle name="FormlaBold 10 4 3 2" xfId="22594"/>
    <cellStyle name="FormlaBold 10 4 3 2 10" xfId="22595"/>
    <cellStyle name="FormlaBold 10 4 3 2 10 2" xfId="50922"/>
    <cellStyle name="FormlaBold 10 4 3 2 11" xfId="50921"/>
    <cellStyle name="FormlaBold 10 4 3 2 2" xfId="22596"/>
    <cellStyle name="FormlaBold 10 4 3 2 2 2" xfId="50923"/>
    <cellStyle name="FormlaBold 10 4 3 2 3" xfId="22597"/>
    <cellStyle name="FormlaBold 10 4 3 2 3 2" xfId="50924"/>
    <cellStyle name="FormlaBold 10 4 3 2 4" xfId="22598"/>
    <cellStyle name="FormlaBold 10 4 3 2 4 2" xfId="50925"/>
    <cellStyle name="FormlaBold 10 4 3 2 5" xfId="22599"/>
    <cellStyle name="FormlaBold 10 4 3 2 5 2" xfId="50926"/>
    <cellStyle name="FormlaBold 10 4 3 2 6" xfId="22600"/>
    <cellStyle name="FormlaBold 10 4 3 2 6 2" xfId="50927"/>
    <cellStyle name="FormlaBold 10 4 3 2 7" xfId="22601"/>
    <cellStyle name="FormlaBold 10 4 3 2 7 2" xfId="50928"/>
    <cellStyle name="FormlaBold 10 4 3 2 8" xfId="22602"/>
    <cellStyle name="FormlaBold 10 4 3 2 8 2" xfId="50929"/>
    <cellStyle name="FormlaBold 10 4 3 2 9" xfId="22603"/>
    <cellStyle name="FormlaBold 10 4 3 2 9 2" xfId="50930"/>
    <cellStyle name="FormlaBold 10 4 3 3" xfId="22604"/>
    <cellStyle name="FormlaBold 10 4 3 3 10" xfId="22605"/>
    <cellStyle name="FormlaBold 10 4 3 3 10 2" xfId="50932"/>
    <cellStyle name="FormlaBold 10 4 3 3 11" xfId="50931"/>
    <cellStyle name="FormlaBold 10 4 3 3 2" xfId="22606"/>
    <cellStyle name="FormlaBold 10 4 3 3 2 2" xfId="50933"/>
    <cellStyle name="FormlaBold 10 4 3 3 3" xfId="22607"/>
    <cellStyle name="FormlaBold 10 4 3 3 3 2" xfId="50934"/>
    <cellStyle name="FormlaBold 10 4 3 3 4" xfId="22608"/>
    <cellStyle name="FormlaBold 10 4 3 3 4 2" xfId="50935"/>
    <cellStyle name="FormlaBold 10 4 3 3 5" xfId="22609"/>
    <cellStyle name="FormlaBold 10 4 3 3 5 2" xfId="50936"/>
    <cellStyle name="FormlaBold 10 4 3 3 6" xfId="22610"/>
    <cellStyle name="FormlaBold 10 4 3 3 6 2" xfId="50937"/>
    <cellStyle name="FormlaBold 10 4 3 3 7" xfId="22611"/>
    <cellStyle name="FormlaBold 10 4 3 3 7 2" xfId="50938"/>
    <cellStyle name="FormlaBold 10 4 3 3 8" xfId="22612"/>
    <cellStyle name="FormlaBold 10 4 3 3 8 2" xfId="50939"/>
    <cellStyle name="FormlaBold 10 4 3 3 9" xfId="22613"/>
    <cellStyle name="FormlaBold 10 4 3 3 9 2" xfId="50940"/>
    <cellStyle name="FormlaBold 10 4 3 4" xfId="22614"/>
    <cellStyle name="FormlaBold 10 4 3 4 2" xfId="50941"/>
    <cellStyle name="FormlaBold 10 4 3 5" xfId="22615"/>
    <cellStyle name="FormlaBold 10 4 3 5 2" xfId="50942"/>
    <cellStyle name="FormlaBold 10 4 3 6" xfId="22616"/>
    <cellStyle name="FormlaBold 10 4 3 6 2" xfId="50943"/>
    <cellStyle name="FormlaBold 10 4 3 7" xfId="22617"/>
    <cellStyle name="FormlaBold 10 4 3 7 2" xfId="50944"/>
    <cellStyle name="FormlaBold 10 4 3 8" xfId="22618"/>
    <cellStyle name="FormlaBold 10 4 3 8 2" xfId="50945"/>
    <cellStyle name="FormlaBold 10 4 3 9" xfId="22619"/>
    <cellStyle name="FormlaBold 10 4 3 9 2" xfId="50946"/>
    <cellStyle name="FormlaBold 10 4 4" xfId="22620"/>
    <cellStyle name="FormlaBold 10 4 4 10" xfId="22621"/>
    <cellStyle name="FormlaBold 10 4 4 10 2" xfId="50948"/>
    <cellStyle name="FormlaBold 10 4 4 11" xfId="50947"/>
    <cellStyle name="FormlaBold 10 4 4 2" xfId="22622"/>
    <cellStyle name="FormlaBold 10 4 4 2 2" xfId="50949"/>
    <cellStyle name="FormlaBold 10 4 4 3" xfId="22623"/>
    <cellStyle name="FormlaBold 10 4 4 3 2" xfId="50950"/>
    <cellStyle name="FormlaBold 10 4 4 4" xfId="22624"/>
    <cellStyle name="FormlaBold 10 4 4 4 2" xfId="50951"/>
    <cellStyle name="FormlaBold 10 4 4 5" xfId="22625"/>
    <cellStyle name="FormlaBold 10 4 4 5 2" xfId="50952"/>
    <cellStyle name="FormlaBold 10 4 4 6" xfId="22626"/>
    <cellStyle name="FormlaBold 10 4 4 6 2" xfId="50953"/>
    <cellStyle name="FormlaBold 10 4 4 7" xfId="22627"/>
    <cellStyle name="FormlaBold 10 4 4 7 2" xfId="50954"/>
    <cellStyle name="FormlaBold 10 4 4 8" xfId="22628"/>
    <cellStyle name="FormlaBold 10 4 4 8 2" xfId="50955"/>
    <cellStyle name="FormlaBold 10 4 4 9" xfId="22629"/>
    <cellStyle name="FormlaBold 10 4 4 9 2" xfId="50956"/>
    <cellStyle name="FormlaBold 10 4 5" xfId="22630"/>
    <cellStyle name="FormlaBold 10 4 5 10" xfId="22631"/>
    <cellStyle name="FormlaBold 10 4 5 10 2" xfId="50958"/>
    <cellStyle name="FormlaBold 10 4 5 11" xfId="50957"/>
    <cellStyle name="FormlaBold 10 4 5 2" xfId="22632"/>
    <cellStyle name="FormlaBold 10 4 5 2 2" xfId="50959"/>
    <cellStyle name="FormlaBold 10 4 5 3" xfId="22633"/>
    <cellStyle name="FormlaBold 10 4 5 3 2" xfId="50960"/>
    <cellStyle name="FormlaBold 10 4 5 4" xfId="22634"/>
    <cellStyle name="FormlaBold 10 4 5 4 2" xfId="50961"/>
    <cellStyle name="FormlaBold 10 4 5 5" xfId="22635"/>
    <cellStyle name="FormlaBold 10 4 5 5 2" xfId="50962"/>
    <cellStyle name="FormlaBold 10 4 5 6" xfId="22636"/>
    <cellStyle name="FormlaBold 10 4 5 6 2" xfId="50963"/>
    <cellStyle name="FormlaBold 10 4 5 7" xfId="22637"/>
    <cellStyle name="FormlaBold 10 4 5 7 2" xfId="50964"/>
    <cellStyle name="FormlaBold 10 4 5 8" xfId="22638"/>
    <cellStyle name="FormlaBold 10 4 5 8 2" xfId="50965"/>
    <cellStyle name="FormlaBold 10 4 5 9" xfId="22639"/>
    <cellStyle name="FormlaBold 10 4 5 9 2" xfId="50966"/>
    <cellStyle name="FormlaBold 10 4 6" xfId="22640"/>
    <cellStyle name="FormlaBold 10 4 6 2" xfId="50967"/>
    <cellStyle name="FormlaBold 10 4 7" xfId="22641"/>
    <cellStyle name="FormlaBold 10 4 7 2" xfId="50968"/>
    <cellStyle name="FormlaBold 10 4 8" xfId="22642"/>
    <cellStyle name="FormlaBold 10 4 8 2" xfId="50969"/>
    <cellStyle name="FormlaBold 10 4 9" xfId="22643"/>
    <cellStyle name="FormlaBold 10 4 9 2" xfId="50970"/>
    <cellStyle name="FormlaBold 10 5" xfId="22644"/>
    <cellStyle name="FormlaBold 10 5 10" xfId="22645"/>
    <cellStyle name="FormlaBold 10 5 10 2" xfId="50972"/>
    <cellStyle name="FormlaBold 10 5 11" xfId="22646"/>
    <cellStyle name="FormlaBold 10 5 11 2" xfId="50973"/>
    <cellStyle name="FormlaBold 10 5 12" xfId="22647"/>
    <cellStyle name="FormlaBold 10 5 12 2" xfId="50974"/>
    <cellStyle name="FormlaBold 10 5 13" xfId="22648"/>
    <cellStyle name="FormlaBold 10 5 13 2" xfId="50975"/>
    <cellStyle name="FormlaBold 10 5 14" xfId="22649"/>
    <cellStyle name="FormlaBold 10 5 14 2" xfId="50976"/>
    <cellStyle name="FormlaBold 10 5 15" xfId="50971"/>
    <cellStyle name="FormlaBold 10 5 2" xfId="22650"/>
    <cellStyle name="FormlaBold 10 5 2 10" xfId="22651"/>
    <cellStyle name="FormlaBold 10 5 2 10 2" xfId="50978"/>
    <cellStyle name="FormlaBold 10 5 2 11" xfId="50977"/>
    <cellStyle name="FormlaBold 10 5 2 2" xfId="22652"/>
    <cellStyle name="FormlaBold 10 5 2 2 10" xfId="22653"/>
    <cellStyle name="FormlaBold 10 5 2 2 10 2" xfId="50980"/>
    <cellStyle name="FormlaBold 10 5 2 2 11" xfId="50979"/>
    <cellStyle name="FormlaBold 10 5 2 2 2" xfId="22654"/>
    <cellStyle name="FormlaBold 10 5 2 2 2 2" xfId="50981"/>
    <cellStyle name="FormlaBold 10 5 2 2 3" xfId="22655"/>
    <cellStyle name="FormlaBold 10 5 2 2 3 2" xfId="50982"/>
    <cellStyle name="FormlaBold 10 5 2 2 4" xfId="22656"/>
    <cellStyle name="FormlaBold 10 5 2 2 4 2" xfId="50983"/>
    <cellStyle name="FormlaBold 10 5 2 2 5" xfId="22657"/>
    <cellStyle name="FormlaBold 10 5 2 2 5 2" xfId="50984"/>
    <cellStyle name="FormlaBold 10 5 2 2 6" xfId="22658"/>
    <cellStyle name="FormlaBold 10 5 2 2 6 2" xfId="50985"/>
    <cellStyle name="FormlaBold 10 5 2 2 7" xfId="22659"/>
    <cellStyle name="FormlaBold 10 5 2 2 7 2" xfId="50986"/>
    <cellStyle name="FormlaBold 10 5 2 2 8" xfId="22660"/>
    <cellStyle name="FormlaBold 10 5 2 2 8 2" xfId="50987"/>
    <cellStyle name="FormlaBold 10 5 2 2 9" xfId="22661"/>
    <cellStyle name="FormlaBold 10 5 2 2 9 2" xfId="50988"/>
    <cellStyle name="FormlaBold 10 5 2 3" xfId="22662"/>
    <cellStyle name="FormlaBold 10 5 2 3 10" xfId="22663"/>
    <cellStyle name="FormlaBold 10 5 2 3 10 2" xfId="50990"/>
    <cellStyle name="FormlaBold 10 5 2 3 11" xfId="50989"/>
    <cellStyle name="FormlaBold 10 5 2 3 2" xfId="22664"/>
    <cellStyle name="FormlaBold 10 5 2 3 2 2" xfId="50991"/>
    <cellStyle name="FormlaBold 10 5 2 3 3" xfId="22665"/>
    <cellStyle name="FormlaBold 10 5 2 3 3 2" xfId="50992"/>
    <cellStyle name="FormlaBold 10 5 2 3 4" xfId="22666"/>
    <cellStyle name="FormlaBold 10 5 2 3 4 2" xfId="50993"/>
    <cellStyle name="FormlaBold 10 5 2 3 5" xfId="22667"/>
    <cellStyle name="FormlaBold 10 5 2 3 5 2" xfId="50994"/>
    <cellStyle name="FormlaBold 10 5 2 3 6" xfId="22668"/>
    <cellStyle name="FormlaBold 10 5 2 3 6 2" xfId="50995"/>
    <cellStyle name="FormlaBold 10 5 2 3 7" xfId="22669"/>
    <cellStyle name="FormlaBold 10 5 2 3 7 2" xfId="50996"/>
    <cellStyle name="FormlaBold 10 5 2 3 8" xfId="22670"/>
    <cellStyle name="FormlaBold 10 5 2 3 8 2" xfId="50997"/>
    <cellStyle name="FormlaBold 10 5 2 3 9" xfId="22671"/>
    <cellStyle name="FormlaBold 10 5 2 3 9 2" xfId="50998"/>
    <cellStyle name="FormlaBold 10 5 2 4" xfId="22672"/>
    <cellStyle name="FormlaBold 10 5 2 4 2" xfId="50999"/>
    <cellStyle name="FormlaBold 10 5 2 5" xfId="22673"/>
    <cellStyle name="FormlaBold 10 5 2 5 2" xfId="51000"/>
    <cellStyle name="FormlaBold 10 5 2 6" xfId="22674"/>
    <cellStyle name="FormlaBold 10 5 2 6 2" xfId="51001"/>
    <cellStyle name="FormlaBold 10 5 2 7" xfId="22675"/>
    <cellStyle name="FormlaBold 10 5 2 7 2" xfId="51002"/>
    <cellStyle name="FormlaBold 10 5 2 8" xfId="22676"/>
    <cellStyle name="FormlaBold 10 5 2 8 2" xfId="51003"/>
    <cellStyle name="FormlaBold 10 5 2 9" xfId="22677"/>
    <cellStyle name="FormlaBold 10 5 2 9 2" xfId="51004"/>
    <cellStyle name="FormlaBold 10 5 3" xfId="22678"/>
    <cellStyle name="FormlaBold 10 5 3 10" xfId="22679"/>
    <cellStyle name="FormlaBold 10 5 3 10 2" xfId="51006"/>
    <cellStyle name="FormlaBold 10 5 3 11" xfId="51005"/>
    <cellStyle name="FormlaBold 10 5 3 2" xfId="22680"/>
    <cellStyle name="FormlaBold 10 5 3 2 10" xfId="22681"/>
    <cellStyle name="FormlaBold 10 5 3 2 10 2" xfId="51008"/>
    <cellStyle name="FormlaBold 10 5 3 2 11" xfId="51007"/>
    <cellStyle name="FormlaBold 10 5 3 2 2" xfId="22682"/>
    <cellStyle name="FormlaBold 10 5 3 2 2 2" xfId="51009"/>
    <cellStyle name="FormlaBold 10 5 3 2 3" xfId="22683"/>
    <cellStyle name="FormlaBold 10 5 3 2 3 2" xfId="51010"/>
    <cellStyle name="FormlaBold 10 5 3 2 4" xfId="22684"/>
    <cellStyle name="FormlaBold 10 5 3 2 4 2" xfId="51011"/>
    <cellStyle name="FormlaBold 10 5 3 2 5" xfId="22685"/>
    <cellStyle name="FormlaBold 10 5 3 2 5 2" xfId="51012"/>
    <cellStyle name="FormlaBold 10 5 3 2 6" xfId="22686"/>
    <cellStyle name="FormlaBold 10 5 3 2 6 2" xfId="51013"/>
    <cellStyle name="FormlaBold 10 5 3 2 7" xfId="22687"/>
    <cellStyle name="FormlaBold 10 5 3 2 7 2" xfId="51014"/>
    <cellStyle name="FormlaBold 10 5 3 2 8" xfId="22688"/>
    <cellStyle name="FormlaBold 10 5 3 2 8 2" xfId="51015"/>
    <cellStyle name="FormlaBold 10 5 3 2 9" xfId="22689"/>
    <cellStyle name="FormlaBold 10 5 3 2 9 2" xfId="51016"/>
    <cellStyle name="FormlaBold 10 5 3 3" xfId="22690"/>
    <cellStyle name="FormlaBold 10 5 3 3 10" xfId="22691"/>
    <cellStyle name="FormlaBold 10 5 3 3 10 2" xfId="51018"/>
    <cellStyle name="FormlaBold 10 5 3 3 11" xfId="51017"/>
    <cellStyle name="FormlaBold 10 5 3 3 2" xfId="22692"/>
    <cellStyle name="FormlaBold 10 5 3 3 2 2" xfId="51019"/>
    <cellStyle name="FormlaBold 10 5 3 3 3" xfId="22693"/>
    <cellStyle name="FormlaBold 10 5 3 3 3 2" xfId="51020"/>
    <cellStyle name="FormlaBold 10 5 3 3 4" xfId="22694"/>
    <cellStyle name="FormlaBold 10 5 3 3 4 2" xfId="51021"/>
    <cellStyle name="FormlaBold 10 5 3 3 5" xfId="22695"/>
    <cellStyle name="FormlaBold 10 5 3 3 5 2" xfId="51022"/>
    <cellStyle name="FormlaBold 10 5 3 3 6" xfId="22696"/>
    <cellStyle name="FormlaBold 10 5 3 3 6 2" xfId="51023"/>
    <cellStyle name="FormlaBold 10 5 3 3 7" xfId="22697"/>
    <cellStyle name="FormlaBold 10 5 3 3 7 2" xfId="51024"/>
    <cellStyle name="FormlaBold 10 5 3 3 8" xfId="22698"/>
    <cellStyle name="FormlaBold 10 5 3 3 8 2" xfId="51025"/>
    <cellStyle name="FormlaBold 10 5 3 3 9" xfId="22699"/>
    <cellStyle name="FormlaBold 10 5 3 3 9 2" xfId="51026"/>
    <cellStyle name="FormlaBold 10 5 3 4" xfId="22700"/>
    <cellStyle name="FormlaBold 10 5 3 4 2" xfId="51027"/>
    <cellStyle name="FormlaBold 10 5 3 5" xfId="22701"/>
    <cellStyle name="FormlaBold 10 5 3 5 2" xfId="51028"/>
    <cellStyle name="FormlaBold 10 5 3 6" xfId="22702"/>
    <cellStyle name="FormlaBold 10 5 3 6 2" xfId="51029"/>
    <cellStyle name="FormlaBold 10 5 3 7" xfId="22703"/>
    <cellStyle name="FormlaBold 10 5 3 7 2" xfId="51030"/>
    <cellStyle name="FormlaBold 10 5 3 8" xfId="22704"/>
    <cellStyle name="FormlaBold 10 5 3 8 2" xfId="51031"/>
    <cellStyle name="FormlaBold 10 5 3 9" xfId="22705"/>
    <cellStyle name="FormlaBold 10 5 3 9 2" xfId="51032"/>
    <cellStyle name="FormlaBold 10 5 4" xfId="22706"/>
    <cellStyle name="FormlaBold 10 5 4 10" xfId="22707"/>
    <cellStyle name="FormlaBold 10 5 4 10 2" xfId="51034"/>
    <cellStyle name="FormlaBold 10 5 4 11" xfId="51033"/>
    <cellStyle name="FormlaBold 10 5 4 2" xfId="22708"/>
    <cellStyle name="FormlaBold 10 5 4 2 2" xfId="51035"/>
    <cellStyle name="FormlaBold 10 5 4 3" xfId="22709"/>
    <cellStyle name="FormlaBold 10 5 4 3 2" xfId="51036"/>
    <cellStyle name="FormlaBold 10 5 4 4" xfId="22710"/>
    <cellStyle name="FormlaBold 10 5 4 4 2" xfId="51037"/>
    <cellStyle name="FormlaBold 10 5 4 5" xfId="22711"/>
    <cellStyle name="FormlaBold 10 5 4 5 2" xfId="51038"/>
    <cellStyle name="FormlaBold 10 5 4 6" xfId="22712"/>
    <cellStyle name="FormlaBold 10 5 4 6 2" xfId="51039"/>
    <cellStyle name="FormlaBold 10 5 4 7" xfId="22713"/>
    <cellStyle name="FormlaBold 10 5 4 7 2" xfId="51040"/>
    <cellStyle name="FormlaBold 10 5 4 8" xfId="22714"/>
    <cellStyle name="FormlaBold 10 5 4 8 2" xfId="51041"/>
    <cellStyle name="FormlaBold 10 5 4 9" xfId="22715"/>
    <cellStyle name="FormlaBold 10 5 4 9 2" xfId="51042"/>
    <cellStyle name="FormlaBold 10 5 5" xfId="22716"/>
    <cellStyle name="FormlaBold 10 5 5 10" xfId="22717"/>
    <cellStyle name="FormlaBold 10 5 5 10 2" xfId="51044"/>
    <cellStyle name="FormlaBold 10 5 5 11" xfId="51043"/>
    <cellStyle name="FormlaBold 10 5 5 2" xfId="22718"/>
    <cellStyle name="FormlaBold 10 5 5 2 2" xfId="51045"/>
    <cellStyle name="FormlaBold 10 5 5 3" xfId="22719"/>
    <cellStyle name="FormlaBold 10 5 5 3 2" xfId="51046"/>
    <cellStyle name="FormlaBold 10 5 5 4" xfId="22720"/>
    <cellStyle name="FormlaBold 10 5 5 4 2" xfId="51047"/>
    <cellStyle name="FormlaBold 10 5 5 5" xfId="22721"/>
    <cellStyle name="FormlaBold 10 5 5 5 2" xfId="51048"/>
    <cellStyle name="FormlaBold 10 5 5 6" xfId="22722"/>
    <cellStyle name="FormlaBold 10 5 5 6 2" xfId="51049"/>
    <cellStyle name="FormlaBold 10 5 5 7" xfId="22723"/>
    <cellStyle name="FormlaBold 10 5 5 7 2" xfId="51050"/>
    <cellStyle name="FormlaBold 10 5 5 8" xfId="22724"/>
    <cellStyle name="FormlaBold 10 5 5 8 2" xfId="51051"/>
    <cellStyle name="FormlaBold 10 5 5 9" xfId="22725"/>
    <cellStyle name="FormlaBold 10 5 5 9 2" xfId="51052"/>
    <cellStyle name="FormlaBold 10 5 6" xfId="22726"/>
    <cellStyle name="FormlaBold 10 5 6 2" xfId="51053"/>
    <cellStyle name="FormlaBold 10 5 7" xfId="22727"/>
    <cellStyle name="FormlaBold 10 5 7 2" xfId="51054"/>
    <cellStyle name="FormlaBold 10 5 8" xfId="22728"/>
    <cellStyle name="FormlaBold 10 5 8 2" xfId="51055"/>
    <cellStyle name="FormlaBold 10 5 9" xfId="22729"/>
    <cellStyle name="FormlaBold 10 5 9 2" xfId="51056"/>
    <cellStyle name="FormlaBold 10 6" xfId="22730"/>
    <cellStyle name="FormlaBold 10 6 10" xfId="22731"/>
    <cellStyle name="FormlaBold 10 6 10 2" xfId="51058"/>
    <cellStyle name="FormlaBold 10 6 11" xfId="51057"/>
    <cellStyle name="FormlaBold 10 6 2" xfId="22732"/>
    <cellStyle name="FormlaBold 10 6 2 10" xfId="22733"/>
    <cellStyle name="FormlaBold 10 6 2 10 2" xfId="51060"/>
    <cellStyle name="FormlaBold 10 6 2 11" xfId="51059"/>
    <cellStyle name="FormlaBold 10 6 2 2" xfId="22734"/>
    <cellStyle name="FormlaBold 10 6 2 2 2" xfId="51061"/>
    <cellStyle name="FormlaBold 10 6 2 3" xfId="22735"/>
    <cellStyle name="FormlaBold 10 6 2 3 2" xfId="51062"/>
    <cellStyle name="FormlaBold 10 6 2 4" xfId="22736"/>
    <cellStyle name="FormlaBold 10 6 2 4 2" xfId="51063"/>
    <cellStyle name="FormlaBold 10 6 2 5" xfId="22737"/>
    <cellStyle name="FormlaBold 10 6 2 5 2" xfId="51064"/>
    <cellStyle name="FormlaBold 10 6 2 6" xfId="22738"/>
    <cellStyle name="FormlaBold 10 6 2 6 2" xfId="51065"/>
    <cellStyle name="FormlaBold 10 6 2 7" xfId="22739"/>
    <cellStyle name="FormlaBold 10 6 2 7 2" xfId="51066"/>
    <cellStyle name="FormlaBold 10 6 2 8" xfId="22740"/>
    <cellStyle name="FormlaBold 10 6 2 8 2" xfId="51067"/>
    <cellStyle name="FormlaBold 10 6 2 9" xfId="22741"/>
    <cellStyle name="FormlaBold 10 6 2 9 2" xfId="51068"/>
    <cellStyle name="FormlaBold 10 6 3" xfId="22742"/>
    <cellStyle name="FormlaBold 10 6 3 10" xfId="22743"/>
    <cellStyle name="FormlaBold 10 6 3 10 2" xfId="51070"/>
    <cellStyle name="FormlaBold 10 6 3 11" xfId="51069"/>
    <cellStyle name="FormlaBold 10 6 3 2" xfId="22744"/>
    <cellStyle name="FormlaBold 10 6 3 2 2" xfId="51071"/>
    <cellStyle name="FormlaBold 10 6 3 3" xfId="22745"/>
    <cellStyle name="FormlaBold 10 6 3 3 2" xfId="51072"/>
    <cellStyle name="FormlaBold 10 6 3 4" xfId="22746"/>
    <cellStyle name="FormlaBold 10 6 3 4 2" xfId="51073"/>
    <cellStyle name="FormlaBold 10 6 3 5" xfId="22747"/>
    <cellStyle name="FormlaBold 10 6 3 5 2" xfId="51074"/>
    <cellStyle name="FormlaBold 10 6 3 6" xfId="22748"/>
    <cellStyle name="FormlaBold 10 6 3 6 2" xfId="51075"/>
    <cellStyle name="FormlaBold 10 6 3 7" xfId="22749"/>
    <cellStyle name="FormlaBold 10 6 3 7 2" xfId="51076"/>
    <cellStyle name="FormlaBold 10 6 3 8" xfId="22750"/>
    <cellStyle name="FormlaBold 10 6 3 8 2" xfId="51077"/>
    <cellStyle name="FormlaBold 10 6 3 9" xfId="22751"/>
    <cellStyle name="FormlaBold 10 6 3 9 2" xfId="51078"/>
    <cellStyle name="FormlaBold 10 6 4" xfId="22752"/>
    <cellStyle name="FormlaBold 10 6 4 2" xfId="51079"/>
    <cellStyle name="FormlaBold 10 6 5" xfId="22753"/>
    <cellStyle name="FormlaBold 10 6 5 2" xfId="51080"/>
    <cellStyle name="FormlaBold 10 6 6" xfId="22754"/>
    <cellStyle name="FormlaBold 10 6 6 2" xfId="51081"/>
    <cellStyle name="FormlaBold 10 6 7" xfId="22755"/>
    <cellStyle name="FormlaBold 10 6 7 2" xfId="51082"/>
    <cellStyle name="FormlaBold 10 6 8" xfId="22756"/>
    <cellStyle name="FormlaBold 10 6 8 2" xfId="51083"/>
    <cellStyle name="FormlaBold 10 6 9" xfId="22757"/>
    <cellStyle name="FormlaBold 10 6 9 2" xfId="51084"/>
    <cellStyle name="FormlaBold 10 7" xfId="22758"/>
    <cellStyle name="FormlaBold 10 7 10" xfId="22759"/>
    <cellStyle name="FormlaBold 10 7 10 2" xfId="51086"/>
    <cellStyle name="FormlaBold 10 7 11" xfId="51085"/>
    <cellStyle name="FormlaBold 10 7 2" xfId="22760"/>
    <cellStyle name="FormlaBold 10 7 2 10" xfId="22761"/>
    <cellStyle name="FormlaBold 10 7 2 10 2" xfId="51088"/>
    <cellStyle name="FormlaBold 10 7 2 11" xfId="51087"/>
    <cellStyle name="FormlaBold 10 7 2 2" xfId="22762"/>
    <cellStyle name="FormlaBold 10 7 2 2 2" xfId="51089"/>
    <cellStyle name="FormlaBold 10 7 2 3" xfId="22763"/>
    <cellStyle name="FormlaBold 10 7 2 3 2" xfId="51090"/>
    <cellStyle name="FormlaBold 10 7 2 4" xfId="22764"/>
    <cellStyle name="FormlaBold 10 7 2 4 2" xfId="51091"/>
    <cellStyle name="FormlaBold 10 7 2 5" xfId="22765"/>
    <cellStyle name="FormlaBold 10 7 2 5 2" xfId="51092"/>
    <cellStyle name="FormlaBold 10 7 2 6" xfId="22766"/>
    <cellStyle name="FormlaBold 10 7 2 6 2" xfId="51093"/>
    <cellStyle name="FormlaBold 10 7 2 7" xfId="22767"/>
    <cellStyle name="FormlaBold 10 7 2 7 2" xfId="51094"/>
    <cellStyle name="FormlaBold 10 7 2 8" xfId="22768"/>
    <cellStyle name="FormlaBold 10 7 2 8 2" xfId="51095"/>
    <cellStyle name="FormlaBold 10 7 2 9" xfId="22769"/>
    <cellStyle name="FormlaBold 10 7 2 9 2" xfId="51096"/>
    <cellStyle name="FormlaBold 10 7 3" xfId="22770"/>
    <cellStyle name="FormlaBold 10 7 3 10" xfId="22771"/>
    <cellStyle name="FormlaBold 10 7 3 10 2" xfId="51098"/>
    <cellStyle name="FormlaBold 10 7 3 11" xfId="51097"/>
    <cellStyle name="FormlaBold 10 7 3 2" xfId="22772"/>
    <cellStyle name="FormlaBold 10 7 3 2 2" xfId="51099"/>
    <cellStyle name="FormlaBold 10 7 3 3" xfId="22773"/>
    <cellStyle name="FormlaBold 10 7 3 3 2" xfId="51100"/>
    <cellStyle name="FormlaBold 10 7 3 4" xfId="22774"/>
    <cellStyle name="FormlaBold 10 7 3 4 2" xfId="51101"/>
    <cellStyle name="FormlaBold 10 7 3 5" xfId="22775"/>
    <cellStyle name="FormlaBold 10 7 3 5 2" xfId="51102"/>
    <cellStyle name="FormlaBold 10 7 3 6" xfId="22776"/>
    <cellStyle name="FormlaBold 10 7 3 6 2" xfId="51103"/>
    <cellStyle name="FormlaBold 10 7 3 7" xfId="22777"/>
    <cellStyle name="FormlaBold 10 7 3 7 2" xfId="51104"/>
    <cellStyle name="FormlaBold 10 7 3 8" xfId="22778"/>
    <cellStyle name="FormlaBold 10 7 3 8 2" xfId="51105"/>
    <cellStyle name="FormlaBold 10 7 3 9" xfId="22779"/>
    <cellStyle name="FormlaBold 10 7 3 9 2" xfId="51106"/>
    <cellStyle name="FormlaBold 10 7 4" xfId="22780"/>
    <cellStyle name="FormlaBold 10 7 4 2" xfId="51107"/>
    <cellStyle name="FormlaBold 10 7 5" xfId="22781"/>
    <cellStyle name="FormlaBold 10 7 5 2" xfId="51108"/>
    <cellStyle name="FormlaBold 10 7 6" xfId="22782"/>
    <cellStyle name="FormlaBold 10 7 6 2" xfId="51109"/>
    <cellStyle name="FormlaBold 10 7 7" xfId="22783"/>
    <cellStyle name="FormlaBold 10 7 7 2" xfId="51110"/>
    <cellStyle name="FormlaBold 10 7 8" xfId="22784"/>
    <cellStyle name="FormlaBold 10 7 8 2" xfId="51111"/>
    <cellStyle name="FormlaBold 10 7 9" xfId="22785"/>
    <cellStyle name="FormlaBold 10 7 9 2" xfId="51112"/>
    <cellStyle name="FormlaBold 10 8" xfId="22786"/>
    <cellStyle name="FormlaBold 10 8 10" xfId="22787"/>
    <cellStyle name="FormlaBold 10 8 10 2" xfId="51114"/>
    <cellStyle name="FormlaBold 10 8 11" xfId="51113"/>
    <cellStyle name="FormlaBold 10 8 2" xfId="22788"/>
    <cellStyle name="FormlaBold 10 8 2 2" xfId="51115"/>
    <cellStyle name="FormlaBold 10 8 3" xfId="22789"/>
    <cellStyle name="FormlaBold 10 8 3 2" xfId="51116"/>
    <cellStyle name="FormlaBold 10 8 4" xfId="22790"/>
    <cellStyle name="FormlaBold 10 8 4 2" xfId="51117"/>
    <cellStyle name="FormlaBold 10 8 5" xfId="22791"/>
    <cellStyle name="FormlaBold 10 8 5 2" xfId="51118"/>
    <cellStyle name="FormlaBold 10 8 6" xfId="22792"/>
    <cellStyle name="FormlaBold 10 8 6 2" xfId="51119"/>
    <cellStyle name="FormlaBold 10 8 7" xfId="22793"/>
    <cellStyle name="FormlaBold 10 8 7 2" xfId="51120"/>
    <cellStyle name="FormlaBold 10 8 8" xfId="22794"/>
    <cellStyle name="FormlaBold 10 8 8 2" xfId="51121"/>
    <cellStyle name="FormlaBold 10 8 9" xfId="22795"/>
    <cellStyle name="FormlaBold 10 8 9 2" xfId="51122"/>
    <cellStyle name="FormlaBold 10 9" xfId="22796"/>
    <cellStyle name="FormlaBold 10 9 10" xfId="22797"/>
    <cellStyle name="FormlaBold 10 9 10 2" xfId="51124"/>
    <cellStyle name="FormlaBold 10 9 11" xfId="51123"/>
    <cellStyle name="FormlaBold 10 9 2" xfId="22798"/>
    <cellStyle name="FormlaBold 10 9 2 2" xfId="51125"/>
    <cellStyle name="FormlaBold 10 9 3" xfId="22799"/>
    <cellStyle name="FormlaBold 10 9 3 2" xfId="51126"/>
    <cellStyle name="FormlaBold 10 9 4" xfId="22800"/>
    <cellStyle name="FormlaBold 10 9 4 2" xfId="51127"/>
    <cellStyle name="FormlaBold 10 9 5" xfId="22801"/>
    <cellStyle name="FormlaBold 10 9 5 2" xfId="51128"/>
    <cellStyle name="FormlaBold 10 9 6" xfId="22802"/>
    <cellStyle name="FormlaBold 10 9 6 2" xfId="51129"/>
    <cellStyle name="FormlaBold 10 9 7" xfId="22803"/>
    <cellStyle name="FormlaBold 10 9 7 2" xfId="51130"/>
    <cellStyle name="FormlaBold 10 9 8" xfId="22804"/>
    <cellStyle name="FormlaBold 10 9 8 2" xfId="51131"/>
    <cellStyle name="FormlaBold 10 9 9" xfId="22805"/>
    <cellStyle name="FormlaBold 10 9 9 2" xfId="51132"/>
    <cellStyle name="FormlaBold 11" xfId="602"/>
    <cellStyle name="FormlaBold 11 10" xfId="22806"/>
    <cellStyle name="FormlaBold 11 10 2" xfId="51133"/>
    <cellStyle name="FormlaBold 11 11" xfId="22807"/>
    <cellStyle name="FormlaBold 11 11 2" xfId="51134"/>
    <cellStyle name="FormlaBold 11 12" xfId="22808"/>
    <cellStyle name="FormlaBold 11 12 2" xfId="51135"/>
    <cellStyle name="FormlaBold 11 13" xfId="22809"/>
    <cellStyle name="FormlaBold 11 13 2" xfId="51136"/>
    <cellStyle name="FormlaBold 11 14" xfId="22810"/>
    <cellStyle name="FormlaBold 11 14 2" xfId="51137"/>
    <cellStyle name="FormlaBold 11 15" xfId="22811"/>
    <cellStyle name="FormlaBold 11 15 2" xfId="51138"/>
    <cellStyle name="FormlaBold 11 16" xfId="22812"/>
    <cellStyle name="FormlaBold 11 16 2" xfId="51139"/>
    <cellStyle name="FormlaBold 11 17" xfId="22813"/>
    <cellStyle name="FormlaBold 11 17 2" xfId="51140"/>
    <cellStyle name="FormlaBold 11 18" xfId="22814"/>
    <cellStyle name="FormlaBold 11 18 2" xfId="51141"/>
    <cellStyle name="FormlaBold 11 19" xfId="28933"/>
    <cellStyle name="FormlaBold 11 2" xfId="511"/>
    <cellStyle name="FormlaBold 11 2 10" xfId="22815"/>
    <cellStyle name="FormlaBold 11 2 10 2" xfId="51142"/>
    <cellStyle name="FormlaBold 11 2 11" xfId="22816"/>
    <cellStyle name="FormlaBold 11 2 11 2" xfId="51143"/>
    <cellStyle name="FormlaBold 11 2 12" xfId="22817"/>
    <cellStyle name="FormlaBold 11 2 12 2" xfId="51144"/>
    <cellStyle name="FormlaBold 11 2 13" xfId="22818"/>
    <cellStyle name="FormlaBold 11 2 13 2" xfId="51145"/>
    <cellStyle name="FormlaBold 11 2 14" xfId="22819"/>
    <cellStyle name="FormlaBold 11 2 14 2" xfId="51146"/>
    <cellStyle name="FormlaBold 11 2 15" xfId="28851"/>
    <cellStyle name="FormlaBold 11 2 2" xfId="22820"/>
    <cellStyle name="FormlaBold 11 2 2 10" xfId="22821"/>
    <cellStyle name="FormlaBold 11 2 2 10 2" xfId="51148"/>
    <cellStyle name="FormlaBold 11 2 2 11" xfId="51147"/>
    <cellStyle name="FormlaBold 11 2 2 2" xfId="22822"/>
    <cellStyle name="FormlaBold 11 2 2 2 10" xfId="22823"/>
    <cellStyle name="FormlaBold 11 2 2 2 10 2" xfId="51150"/>
    <cellStyle name="FormlaBold 11 2 2 2 11" xfId="51149"/>
    <cellStyle name="FormlaBold 11 2 2 2 2" xfId="22824"/>
    <cellStyle name="FormlaBold 11 2 2 2 2 2" xfId="51151"/>
    <cellStyle name="FormlaBold 11 2 2 2 3" xfId="22825"/>
    <cellStyle name="FormlaBold 11 2 2 2 3 2" xfId="51152"/>
    <cellStyle name="FormlaBold 11 2 2 2 4" xfId="22826"/>
    <cellStyle name="FormlaBold 11 2 2 2 4 2" xfId="51153"/>
    <cellStyle name="FormlaBold 11 2 2 2 5" xfId="22827"/>
    <cellStyle name="FormlaBold 11 2 2 2 5 2" xfId="51154"/>
    <cellStyle name="FormlaBold 11 2 2 2 6" xfId="22828"/>
    <cellStyle name="FormlaBold 11 2 2 2 6 2" xfId="51155"/>
    <cellStyle name="FormlaBold 11 2 2 2 7" xfId="22829"/>
    <cellStyle name="FormlaBold 11 2 2 2 7 2" xfId="51156"/>
    <cellStyle name="FormlaBold 11 2 2 2 8" xfId="22830"/>
    <cellStyle name="FormlaBold 11 2 2 2 8 2" xfId="51157"/>
    <cellStyle name="FormlaBold 11 2 2 2 9" xfId="22831"/>
    <cellStyle name="FormlaBold 11 2 2 2 9 2" xfId="51158"/>
    <cellStyle name="FormlaBold 11 2 2 3" xfId="22832"/>
    <cellStyle name="FormlaBold 11 2 2 3 10" xfId="22833"/>
    <cellStyle name="FormlaBold 11 2 2 3 10 2" xfId="51160"/>
    <cellStyle name="FormlaBold 11 2 2 3 11" xfId="51159"/>
    <cellStyle name="FormlaBold 11 2 2 3 2" xfId="22834"/>
    <cellStyle name="FormlaBold 11 2 2 3 2 2" xfId="51161"/>
    <cellStyle name="FormlaBold 11 2 2 3 3" xfId="22835"/>
    <cellStyle name="FormlaBold 11 2 2 3 3 2" xfId="51162"/>
    <cellStyle name="FormlaBold 11 2 2 3 4" xfId="22836"/>
    <cellStyle name="FormlaBold 11 2 2 3 4 2" xfId="51163"/>
    <cellStyle name="FormlaBold 11 2 2 3 5" xfId="22837"/>
    <cellStyle name="FormlaBold 11 2 2 3 5 2" xfId="51164"/>
    <cellStyle name="FormlaBold 11 2 2 3 6" xfId="22838"/>
    <cellStyle name="FormlaBold 11 2 2 3 6 2" xfId="51165"/>
    <cellStyle name="FormlaBold 11 2 2 3 7" xfId="22839"/>
    <cellStyle name="FormlaBold 11 2 2 3 7 2" xfId="51166"/>
    <cellStyle name="FormlaBold 11 2 2 3 8" xfId="22840"/>
    <cellStyle name="FormlaBold 11 2 2 3 8 2" xfId="51167"/>
    <cellStyle name="FormlaBold 11 2 2 3 9" xfId="22841"/>
    <cellStyle name="FormlaBold 11 2 2 3 9 2" xfId="51168"/>
    <cellStyle name="FormlaBold 11 2 2 4" xfId="22842"/>
    <cellStyle name="FormlaBold 11 2 2 4 2" xfId="51169"/>
    <cellStyle name="FormlaBold 11 2 2 5" xfId="22843"/>
    <cellStyle name="FormlaBold 11 2 2 5 2" xfId="51170"/>
    <cellStyle name="FormlaBold 11 2 2 6" xfId="22844"/>
    <cellStyle name="FormlaBold 11 2 2 6 2" xfId="51171"/>
    <cellStyle name="FormlaBold 11 2 2 7" xfId="22845"/>
    <cellStyle name="FormlaBold 11 2 2 7 2" xfId="51172"/>
    <cellStyle name="FormlaBold 11 2 2 8" xfId="22846"/>
    <cellStyle name="FormlaBold 11 2 2 8 2" xfId="51173"/>
    <cellStyle name="FormlaBold 11 2 2 9" xfId="22847"/>
    <cellStyle name="FormlaBold 11 2 2 9 2" xfId="51174"/>
    <cellStyle name="FormlaBold 11 2 3" xfId="22848"/>
    <cellStyle name="FormlaBold 11 2 3 10" xfId="22849"/>
    <cellStyle name="FormlaBold 11 2 3 10 2" xfId="51176"/>
    <cellStyle name="FormlaBold 11 2 3 11" xfId="51175"/>
    <cellStyle name="FormlaBold 11 2 3 2" xfId="22850"/>
    <cellStyle name="FormlaBold 11 2 3 2 10" xfId="22851"/>
    <cellStyle name="FormlaBold 11 2 3 2 10 2" xfId="51178"/>
    <cellStyle name="FormlaBold 11 2 3 2 11" xfId="51177"/>
    <cellStyle name="FormlaBold 11 2 3 2 2" xfId="22852"/>
    <cellStyle name="FormlaBold 11 2 3 2 2 2" xfId="51179"/>
    <cellStyle name="FormlaBold 11 2 3 2 3" xfId="22853"/>
    <cellStyle name="FormlaBold 11 2 3 2 3 2" xfId="51180"/>
    <cellStyle name="FormlaBold 11 2 3 2 4" xfId="22854"/>
    <cellStyle name="FormlaBold 11 2 3 2 4 2" xfId="51181"/>
    <cellStyle name="FormlaBold 11 2 3 2 5" xfId="22855"/>
    <cellStyle name="FormlaBold 11 2 3 2 5 2" xfId="51182"/>
    <cellStyle name="FormlaBold 11 2 3 2 6" xfId="22856"/>
    <cellStyle name="FormlaBold 11 2 3 2 6 2" xfId="51183"/>
    <cellStyle name="FormlaBold 11 2 3 2 7" xfId="22857"/>
    <cellStyle name="FormlaBold 11 2 3 2 7 2" xfId="51184"/>
    <cellStyle name="FormlaBold 11 2 3 2 8" xfId="22858"/>
    <cellStyle name="FormlaBold 11 2 3 2 8 2" xfId="51185"/>
    <cellStyle name="FormlaBold 11 2 3 2 9" xfId="22859"/>
    <cellStyle name="FormlaBold 11 2 3 2 9 2" xfId="51186"/>
    <cellStyle name="FormlaBold 11 2 3 3" xfId="22860"/>
    <cellStyle name="FormlaBold 11 2 3 3 10" xfId="22861"/>
    <cellStyle name="FormlaBold 11 2 3 3 10 2" xfId="51188"/>
    <cellStyle name="FormlaBold 11 2 3 3 11" xfId="51187"/>
    <cellStyle name="FormlaBold 11 2 3 3 2" xfId="22862"/>
    <cellStyle name="FormlaBold 11 2 3 3 2 2" xfId="51189"/>
    <cellStyle name="FormlaBold 11 2 3 3 3" xfId="22863"/>
    <cellStyle name="FormlaBold 11 2 3 3 3 2" xfId="51190"/>
    <cellStyle name="FormlaBold 11 2 3 3 4" xfId="22864"/>
    <cellStyle name="FormlaBold 11 2 3 3 4 2" xfId="51191"/>
    <cellStyle name="FormlaBold 11 2 3 3 5" xfId="22865"/>
    <cellStyle name="FormlaBold 11 2 3 3 5 2" xfId="51192"/>
    <cellStyle name="FormlaBold 11 2 3 3 6" xfId="22866"/>
    <cellStyle name="FormlaBold 11 2 3 3 6 2" xfId="51193"/>
    <cellStyle name="FormlaBold 11 2 3 3 7" xfId="22867"/>
    <cellStyle name="FormlaBold 11 2 3 3 7 2" xfId="51194"/>
    <cellStyle name="FormlaBold 11 2 3 3 8" xfId="22868"/>
    <cellStyle name="FormlaBold 11 2 3 3 8 2" xfId="51195"/>
    <cellStyle name="FormlaBold 11 2 3 3 9" xfId="22869"/>
    <cellStyle name="FormlaBold 11 2 3 3 9 2" xfId="51196"/>
    <cellStyle name="FormlaBold 11 2 3 4" xfId="22870"/>
    <cellStyle name="FormlaBold 11 2 3 4 2" xfId="51197"/>
    <cellStyle name="FormlaBold 11 2 3 5" xfId="22871"/>
    <cellStyle name="FormlaBold 11 2 3 5 2" xfId="51198"/>
    <cellStyle name="FormlaBold 11 2 3 6" xfId="22872"/>
    <cellStyle name="FormlaBold 11 2 3 6 2" xfId="51199"/>
    <cellStyle name="FormlaBold 11 2 3 7" xfId="22873"/>
    <cellStyle name="FormlaBold 11 2 3 7 2" xfId="51200"/>
    <cellStyle name="FormlaBold 11 2 3 8" xfId="22874"/>
    <cellStyle name="FormlaBold 11 2 3 8 2" xfId="51201"/>
    <cellStyle name="FormlaBold 11 2 3 9" xfId="22875"/>
    <cellStyle name="FormlaBold 11 2 3 9 2" xfId="51202"/>
    <cellStyle name="FormlaBold 11 2 4" xfId="22876"/>
    <cellStyle name="FormlaBold 11 2 4 10" xfId="22877"/>
    <cellStyle name="FormlaBold 11 2 4 10 2" xfId="51204"/>
    <cellStyle name="FormlaBold 11 2 4 11" xfId="51203"/>
    <cellStyle name="FormlaBold 11 2 4 2" xfId="22878"/>
    <cellStyle name="FormlaBold 11 2 4 2 2" xfId="51205"/>
    <cellStyle name="FormlaBold 11 2 4 3" xfId="22879"/>
    <cellStyle name="FormlaBold 11 2 4 3 2" xfId="51206"/>
    <cellStyle name="FormlaBold 11 2 4 4" xfId="22880"/>
    <cellStyle name="FormlaBold 11 2 4 4 2" xfId="51207"/>
    <cellStyle name="FormlaBold 11 2 4 5" xfId="22881"/>
    <cellStyle name="FormlaBold 11 2 4 5 2" xfId="51208"/>
    <cellStyle name="FormlaBold 11 2 4 6" xfId="22882"/>
    <cellStyle name="FormlaBold 11 2 4 6 2" xfId="51209"/>
    <cellStyle name="FormlaBold 11 2 4 7" xfId="22883"/>
    <cellStyle name="FormlaBold 11 2 4 7 2" xfId="51210"/>
    <cellStyle name="FormlaBold 11 2 4 8" xfId="22884"/>
    <cellStyle name="FormlaBold 11 2 4 8 2" xfId="51211"/>
    <cellStyle name="FormlaBold 11 2 4 9" xfId="22885"/>
    <cellStyle name="FormlaBold 11 2 4 9 2" xfId="51212"/>
    <cellStyle name="FormlaBold 11 2 5" xfId="22886"/>
    <cellStyle name="FormlaBold 11 2 5 10" xfId="22887"/>
    <cellStyle name="FormlaBold 11 2 5 10 2" xfId="51214"/>
    <cellStyle name="FormlaBold 11 2 5 11" xfId="51213"/>
    <cellStyle name="FormlaBold 11 2 5 2" xfId="22888"/>
    <cellStyle name="FormlaBold 11 2 5 2 2" xfId="51215"/>
    <cellStyle name="FormlaBold 11 2 5 3" xfId="22889"/>
    <cellStyle name="FormlaBold 11 2 5 3 2" xfId="51216"/>
    <cellStyle name="FormlaBold 11 2 5 4" xfId="22890"/>
    <cellStyle name="FormlaBold 11 2 5 4 2" xfId="51217"/>
    <cellStyle name="FormlaBold 11 2 5 5" xfId="22891"/>
    <cellStyle name="FormlaBold 11 2 5 5 2" xfId="51218"/>
    <cellStyle name="FormlaBold 11 2 5 6" xfId="22892"/>
    <cellStyle name="FormlaBold 11 2 5 6 2" xfId="51219"/>
    <cellStyle name="FormlaBold 11 2 5 7" xfId="22893"/>
    <cellStyle name="FormlaBold 11 2 5 7 2" xfId="51220"/>
    <cellStyle name="FormlaBold 11 2 5 8" xfId="22894"/>
    <cellStyle name="FormlaBold 11 2 5 8 2" xfId="51221"/>
    <cellStyle name="FormlaBold 11 2 5 9" xfId="22895"/>
    <cellStyle name="FormlaBold 11 2 5 9 2" xfId="51222"/>
    <cellStyle name="FormlaBold 11 2 6" xfId="22896"/>
    <cellStyle name="FormlaBold 11 2 6 2" xfId="51223"/>
    <cellStyle name="FormlaBold 11 2 7" xfId="22897"/>
    <cellStyle name="FormlaBold 11 2 7 2" xfId="51224"/>
    <cellStyle name="FormlaBold 11 2 8" xfId="22898"/>
    <cellStyle name="FormlaBold 11 2 8 2" xfId="51225"/>
    <cellStyle name="FormlaBold 11 2 9" xfId="22899"/>
    <cellStyle name="FormlaBold 11 2 9 2" xfId="51226"/>
    <cellStyle name="FormlaBold 11 3" xfId="22900"/>
    <cellStyle name="FormlaBold 11 3 10" xfId="22901"/>
    <cellStyle name="FormlaBold 11 3 10 2" xfId="51228"/>
    <cellStyle name="FormlaBold 11 3 11" xfId="22902"/>
    <cellStyle name="FormlaBold 11 3 11 2" xfId="51229"/>
    <cellStyle name="FormlaBold 11 3 12" xfId="22903"/>
    <cellStyle name="FormlaBold 11 3 12 2" xfId="51230"/>
    <cellStyle name="FormlaBold 11 3 13" xfId="22904"/>
    <cellStyle name="FormlaBold 11 3 13 2" xfId="51231"/>
    <cellStyle name="FormlaBold 11 3 14" xfId="22905"/>
    <cellStyle name="FormlaBold 11 3 14 2" xfId="51232"/>
    <cellStyle name="FormlaBold 11 3 15" xfId="51227"/>
    <cellStyle name="FormlaBold 11 3 2" xfId="22906"/>
    <cellStyle name="FormlaBold 11 3 2 10" xfId="22907"/>
    <cellStyle name="FormlaBold 11 3 2 10 2" xfId="51234"/>
    <cellStyle name="FormlaBold 11 3 2 11" xfId="51233"/>
    <cellStyle name="FormlaBold 11 3 2 2" xfId="22908"/>
    <cellStyle name="FormlaBold 11 3 2 2 10" xfId="22909"/>
    <cellStyle name="FormlaBold 11 3 2 2 10 2" xfId="51236"/>
    <cellStyle name="FormlaBold 11 3 2 2 11" xfId="51235"/>
    <cellStyle name="FormlaBold 11 3 2 2 2" xfId="22910"/>
    <cellStyle name="FormlaBold 11 3 2 2 2 2" xfId="51237"/>
    <cellStyle name="FormlaBold 11 3 2 2 3" xfId="22911"/>
    <cellStyle name="FormlaBold 11 3 2 2 3 2" xfId="51238"/>
    <cellStyle name="FormlaBold 11 3 2 2 4" xfId="22912"/>
    <cellStyle name="FormlaBold 11 3 2 2 4 2" xfId="51239"/>
    <cellStyle name="FormlaBold 11 3 2 2 5" xfId="22913"/>
    <cellStyle name="FormlaBold 11 3 2 2 5 2" xfId="51240"/>
    <cellStyle name="FormlaBold 11 3 2 2 6" xfId="22914"/>
    <cellStyle name="FormlaBold 11 3 2 2 6 2" xfId="51241"/>
    <cellStyle name="FormlaBold 11 3 2 2 7" xfId="22915"/>
    <cellStyle name="FormlaBold 11 3 2 2 7 2" xfId="51242"/>
    <cellStyle name="FormlaBold 11 3 2 2 8" xfId="22916"/>
    <cellStyle name="FormlaBold 11 3 2 2 8 2" xfId="51243"/>
    <cellStyle name="FormlaBold 11 3 2 2 9" xfId="22917"/>
    <cellStyle name="FormlaBold 11 3 2 2 9 2" xfId="51244"/>
    <cellStyle name="FormlaBold 11 3 2 3" xfId="22918"/>
    <cellStyle name="FormlaBold 11 3 2 3 10" xfId="22919"/>
    <cellStyle name="FormlaBold 11 3 2 3 10 2" xfId="51246"/>
    <cellStyle name="FormlaBold 11 3 2 3 11" xfId="51245"/>
    <cellStyle name="FormlaBold 11 3 2 3 2" xfId="22920"/>
    <cellStyle name="FormlaBold 11 3 2 3 2 2" xfId="51247"/>
    <cellStyle name="FormlaBold 11 3 2 3 3" xfId="22921"/>
    <cellStyle name="FormlaBold 11 3 2 3 3 2" xfId="51248"/>
    <cellStyle name="FormlaBold 11 3 2 3 4" xfId="22922"/>
    <cellStyle name="FormlaBold 11 3 2 3 4 2" xfId="51249"/>
    <cellStyle name="FormlaBold 11 3 2 3 5" xfId="22923"/>
    <cellStyle name="FormlaBold 11 3 2 3 5 2" xfId="51250"/>
    <cellStyle name="FormlaBold 11 3 2 3 6" xfId="22924"/>
    <cellStyle name="FormlaBold 11 3 2 3 6 2" xfId="51251"/>
    <cellStyle name="FormlaBold 11 3 2 3 7" xfId="22925"/>
    <cellStyle name="FormlaBold 11 3 2 3 7 2" xfId="51252"/>
    <cellStyle name="FormlaBold 11 3 2 3 8" xfId="22926"/>
    <cellStyle name="FormlaBold 11 3 2 3 8 2" xfId="51253"/>
    <cellStyle name="FormlaBold 11 3 2 3 9" xfId="22927"/>
    <cellStyle name="FormlaBold 11 3 2 3 9 2" xfId="51254"/>
    <cellStyle name="FormlaBold 11 3 2 4" xfId="22928"/>
    <cellStyle name="FormlaBold 11 3 2 4 2" xfId="51255"/>
    <cellStyle name="FormlaBold 11 3 2 5" xfId="22929"/>
    <cellStyle name="FormlaBold 11 3 2 5 2" xfId="51256"/>
    <cellStyle name="FormlaBold 11 3 2 6" xfId="22930"/>
    <cellStyle name="FormlaBold 11 3 2 6 2" xfId="51257"/>
    <cellStyle name="FormlaBold 11 3 2 7" xfId="22931"/>
    <cellStyle name="FormlaBold 11 3 2 7 2" xfId="51258"/>
    <cellStyle name="FormlaBold 11 3 2 8" xfId="22932"/>
    <cellStyle name="FormlaBold 11 3 2 8 2" xfId="51259"/>
    <cellStyle name="FormlaBold 11 3 2 9" xfId="22933"/>
    <cellStyle name="FormlaBold 11 3 2 9 2" xfId="51260"/>
    <cellStyle name="FormlaBold 11 3 3" xfId="22934"/>
    <cellStyle name="FormlaBold 11 3 3 10" xfId="22935"/>
    <cellStyle name="FormlaBold 11 3 3 10 2" xfId="51262"/>
    <cellStyle name="FormlaBold 11 3 3 11" xfId="51261"/>
    <cellStyle name="FormlaBold 11 3 3 2" xfId="22936"/>
    <cellStyle name="FormlaBold 11 3 3 2 10" xfId="22937"/>
    <cellStyle name="FormlaBold 11 3 3 2 10 2" xfId="51264"/>
    <cellStyle name="FormlaBold 11 3 3 2 11" xfId="51263"/>
    <cellStyle name="FormlaBold 11 3 3 2 2" xfId="22938"/>
    <cellStyle name="FormlaBold 11 3 3 2 2 2" xfId="51265"/>
    <cellStyle name="FormlaBold 11 3 3 2 3" xfId="22939"/>
    <cellStyle name="FormlaBold 11 3 3 2 3 2" xfId="51266"/>
    <cellStyle name="FormlaBold 11 3 3 2 4" xfId="22940"/>
    <cellStyle name="FormlaBold 11 3 3 2 4 2" xfId="51267"/>
    <cellStyle name="FormlaBold 11 3 3 2 5" xfId="22941"/>
    <cellStyle name="FormlaBold 11 3 3 2 5 2" xfId="51268"/>
    <cellStyle name="FormlaBold 11 3 3 2 6" xfId="22942"/>
    <cellStyle name="FormlaBold 11 3 3 2 6 2" xfId="51269"/>
    <cellStyle name="FormlaBold 11 3 3 2 7" xfId="22943"/>
    <cellStyle name="FormlaBold 11 3 3 2 7 2" xfId="51270"/>
    <cellStyle name="FormlaBold 11 3 3 2 8" xfId="22944"/>
    <cellStyle name="FormlaBold 11 3 3 2 8 2" xfId="51271"/>
    <cellStyle name="FormlaBold 11 3 3 2 9" xfId="22945"/>
    <cellStyle name="FormlaBold 11 3 3 2 9 2" xfId="51272"/>
    <cellStyle name="FormlaBold 11 3 3 3" xfId="22946"/>
    <cellStyle name="FormlaBold 11 3 3 3 10" xfId="22947"/>
    <cellStyle name="FormlaBold 11 3 3 3 10 2" xfId="51274"/>
    <cellStyle name="FormlaBold 11 3 3 3 11" xfId="51273"/>
    <cellStyle name="FormlaBold 11 3 3 3 2" xfId="22948"/>
    <cellStyle name="FormlaBold 11 3 3 3 2 2" xfId="51275"/>
    <cellStyle name="FormlaBold 11 3 3 3 3" xfId="22949"/>
    <cellStyle name="FormlaBold 11 3 3 3 3 2" xfId="51276"/>
    <cellStyle name="FormlaBold 11 3 3 3 4" xfId="22950"/>
    <cellStyle name="FormlaBold 11 3 3 3 4 2" xfId="51277"/>
    <cellStyle name="FormlaBold 11 3 3 3 5" xfId="22951"/>
    <cellStyle name="FormlaBold 11 3 3 3 5 2" xfId="51278"/>
    <cellStyle name="FormlaBold 11 3 3 3 6" xfId="22952"/>
    <cellStyle name="FormlaBold 11 3 3 3 6 2" xfId="51279"/>
    <cellStyle name="FormlaBold 11 3 3 3 7" xfId="22953"/>
    <cellStyle name="FormlaBold 11 3 3 3 7 2" xfId="51280"/>
    <cellStyle name="FormlaBold 11 3 3 3 8" xfId="22954"/>
    <cellStyle name="FormlaBold 11 3 3 3 8 2" xfId="51281"/>
    <cellStyle name="FormlaBold 11 3 3 3 9" xfId="22955"/>
    <cellStyle name="FormlaBold 11 3 3 3 9 2" xfId="51282"/>
    <cellStyle name="FormlaBold 11 3 3 4" xfId="22956"/>
    <cellStyle name="FormlaBold 11 3 3 4 2" xfId="51283"/>
    <cellStyle name="FormlaBold 11 3 3 5" xfId="22957"/>
    <cellStyle name="FormlaBold 11 3 3 5 2" xfId="51284"/>
    <cellStyle name="FormlaBold 11 3 3 6" xfId="22958"/>
    <cellStyle name="FormlaBold 11 3 3 6 2" xfId="51285"/>
    <cellStyle name="FormlaBold 11 3 3 7" xfId="22959"/>
    <cellStyle name="FormlaBold 11 3 3 7 2" xfId="51286"/>
    <cellStyle name="FormlaBold 11 3 3 8" xfId="22960"/>
    <cellStyle name="FormlaBold 11 3 3 8 2" xfId="51287"/>
    <cellStyle name="FormlaBold 11 3 3 9" xfId="22961"/>
    <cellStyle name="FormlaBold 11 3 3 9 2" xfId="51288"/>
    <cellStyle name="FormlaBold 11 3 4" xfId="22962"/>
    <cellStyle name="FormlaBold 11 3 4 10" xfId="22963"/>
    <cellStyle name="FormlaBold 11 3 4 10 2" xfId="51290"/>
    <cellStyle name="FormlaBold 11 3 4 11" xfId="51289"/>
    <cellStyle name="FormlaBold 11 3 4 2" xfId="22964"/>
    <cellStyle name="FormlaBold 11 3 4 2 2" xfId="51291"/>
    <cellStyle name="FormlaBold 11 3 4 3" xfId="22965"/>
    <cellStyle name="FormlaBold 11 3 4 3 2" xfId="51292"/>
    <cellStyle name="FormlaBold 11 3 4 4" xfId="22966"/>
    <cellStyle name="FormlaBold 11 3 4 4 2" xfId="51293"/>
    <cellStyle name="FormlaBold 11 3 4 5" xfId="22967"/>
    <cellStyle name="FormlaBold 11 3 4 5 2" xfId="51294"/>
    <cellStyle name="FormlaBold 11 3 4 6" xfId="22968"/>
    <cellStyle name="FormlaBold 11 3 4 6 2" xfId="51295"/>
    <cellStyle name="FormlaBold 11 3 4 7" xfId="22969"/>
    <cellStyle name="FormlaBold 11 3 4 7 2" xfId="51296"/>
    <cellStyle name="FormlaBold 11 3 4 8" xfId="22970"/>
    <cellStyle name="FormlaBold 11 3 4 8 2" xfId="51297"/>
    <cellStyle name="FormlaBold 11 3 4 9" xfId="22971"/>
    <cellStyle name="FormlaBold 11 3 4 9 2" xfId="51298"/>
    <cellStyle name="FormlaBold 11 3 5" xfId="22972"/>
    <cellStyle name="FormlaBold 11 3 5 10" xfId="22973"/>
    <cellStyle name="FormlaBold 11 3 5 10 2" xfId="51300"/>
    <cellStyle name="FormlaBold 11 3 5 11" xfId="51299"/>
    <cellStyle name="FormlaBold 11 3 5 2" xfId="22974"/>
    <cellStyle name="FormlaBold 11 3 5 2 2" xfId="51301"/>
    <cellStyle name="FormlaBold 11 3 5 3" xfId="22975"/>
    <cellStyle name="FormlaBold 11 3 5 3 2" xfId="51302"/>
    <cellStyle name="FormlaBold 11 3 5 4" xfId="22976"/>
    <cellStyle name="FormlaBold 11 3 5 4 2" xfId="51303"/>
    <cellStyle name="FormlaBold 11 3 5 5" xfId="22977"/>
    <cellStyle name="FormlaBold 11 3 5 5 2" xfId="51304"/>
    <cellStyle name="FormlaBold 11 3 5 6" xfId="22978"/>
    <cellStyle name="FormlaBold 11 3 5 6 2" xfId="51305"/>
    <cellStyle name="FormlaBold 11 3 5 7" xfId="22979"/>
    <cellStyle name="FormlaBold 11 3 5 7 2" xfId="51306"/>
    <cellStyle name="FormlaBold 11 3 5 8" xfId="22980"/>
    <cellStyle name="FormlaBold 11 3 5 8 2" xfId="51307"/>
    <cellStyle name="FormlaBold 11 3 5 9" xfId="22981"/>
    <cellStyle name="FormlaBold 11 3 5 9 2" xfId="51308"/>
    <cellStyle name="FormlaBold 11 3 6" xfId="22982"/>
    <cellStyle name="FormlaBold 11 3 6 2" xfId="51309"/>
    <cellStyle name="FormlaBold 11 3 7" xfId="22983"/>
    <cellStyle name="FormlaBold 11 3 7 2" xfId="51310"/>
    <cellStyle name="FormlaBold 11 3 8" xfId="22984"/>
    <cellStyle name="FormlaBold 11 3 8 2" xfId="51311"/>
    <cellStyle name="FormlaBold 11 3 9" xfId="22985"/>
    <cellStyle name="FormlaBold 11 3 9 2" xfId="51312"/>
    <cellStyle name="FormlaBold 11 4" xfId="22986"/>
    <cellStyle name="FormlaBold 11 4 10" xfId="22987"/>
    <cellStyle name="FormlaBold 11 4 10 2" xfId="51314"/>
    <cellStyle name="FormlaBold 11 4 11" xfId="22988"/>
    <cellStyle name="FormlaBold 11 4 11 2" xfId="51315"/>
    <cellStyle name="FormlaBold 11 4 12" xfId="22989"/>
    <cellStyle name="FormlaBold 11 4 12 2" xfId="51316"/>
    <cellStyle name="FormlaBold 11 4 13" xfId="22990"/>
    <cellStyle name="FormlaBold 11 4 13 2" xfId="51317"/>
    <cellStyle name="FormlaBold 11 4 14" xfId="22991"/>
    <cellStyle name="FormlaBold 11 4 14 2" xfId="51318"/>
    <cellStyle name="FormlaBold 11 4 15" xfId="51313"/>
    <cellStyle name="FormlaBold 11 4 2" xfId="22992"/>
    <cellStyle name="FormlaBold 11 4 2 10" xfId="22993"/>
    <cellStyle name="FormlaBold 11 4 2 10 2" xfId="51320"/>
    <cellStyle name="FormlaBold 11 4 2 11" xfId="51319"/>
    <cellStyle name="FormlaBold 11 4 2 2" xfId="22994"/>
    <cellStyle name="FormlaBold 11 4 2 2 10" xfId="22995"/>
    <cellStyle name="FormlaBold 11 4 2 2 10 2" xfId="51322"/>
    <cellStyle name="FormlaBold 11 4 2 2 11" xfId="51321"/>
    <cellStyle name="FormlaBold 11 4 2 2 2" xfId="22996"/>
    <cellStyle name="FormlaBold 11 4 2 2 2 2" xfId="51323"/>
    <cellStyle name="FormlaBold 11 4 2 2 3" xfId="22997"/>
    <cellStyle name="FormlaBold 11 4 2 2 3 2" xfId="51324"/>
    <cellStyle name="FormlaBold 11 4 2 2 4" xfId="22998"/>
    <cellStyle name="FormlaBold 11 4 2 2 4 2" xfId="51325"/>
    <cellStyle name="FormlaBold 11 4 2 2 5" xfId="22999"/>
    <cellStyle name="FormlaBold 11 4 2 2 5 2" xfId="51326"/>
    <cellStyle name="FormlaBold 11 4 2 2 6" xfId="23000"/>
    <cellStyle name="FormlaBold 11 4 2 2 6 2" xfId="51327"/>
    <cellStyle name="FormlaBold 11 4 2 2 7" xfId="23001"/>
    <cellStyle name="FormlaBold 11 4 2 2 7 2" xfId="51328"/>
    <cellStyle name="FormlaBold 11 4 2 2 8" xfId="23002"/>
    <cellStyle name="FormlaBold 11 4 2 2 8 2" xfId="51329"/>
    <cellStyle name="FormlaBold 11 4 2 2 9" xfId="23003"/>
    <cellStyle name="FormlaBold 11 4 2 2 9 2" xfId="51330"/>
    <cellStyle name="FormlaBold 11 4 2 3" xfId="23004"/>
    <cellStyle name="FormlaBold 11 4 2 3 10" xfId="23005"/>
    <cellStyle name="FormlaBold 11 4 2 3 10 2" xfId="51332"/>
    <cellStyle name="FormlaBold 11 4 2 3 11" xfId="51331"/>
    <cellStyle name="FormlaBold 11 4 2 3 2" xfId="23006"/>
    <cellStyle name="FormlaBold 11 4 2 3 2 2" xfId="51333"/>
    <cellStyle name="FormlaBold 11 4 2 3 3" xfId="23007"/>
    <cellStyle name="FormlaBold 11 4 2 3 3 2" xfId="51334"/>
    <cellStyle name="FormlaBold 11 4 2 3 4" xfId="23008"/>
    <cellStyle name="FormlaBold 11 4 2 3 4 2" xfId="51335"/>
    <cellStyle name="FormlaBold 11 4 2 3 5" xfId="23009"/>
    <cellStyle name="FormlaBold 11 4 2 3 5 2" xfId="51336"/>
    <cellStyle name="FormlaBold 11 4 2 3 6" xfId="23010"/>
    <cellStyle name="FormlaBold 11 4 2 3 6 2" xfId="51337"/>
    <cellStyle name="FormlaBold 11 4 2 3 7" xfId="23011"/>
    <cellStyle name="FormlaBold 11 4 2 3 7 2" xfId="51338"/>
    <cellStyle name="FormlaBold 11 4 2 3 8" xfId="23012"/>
    <cellStyle name="FormlaBold 11 4 2 3 8 2" xfId="51339"/>
    <cellStyle name="FormlaBold 11 4 2 3 9" xfId="23013"/>
    <cellStyle name="FormlaBold 11 4 2 3 9 2" xfId="51340"/>
    <cellStyle name="FormlaBold 11 4 2 4" xfId="23014"/>
    <cellStyle name="FormlaBold 11 4 2 4 2" xfId="51341"/>
    <cellStyle name="FormlaBold 11 4 2 5" xfId="23015"/>
    <cellStyle name="FormlaBold 11 4 2 5 2" xfId="51342"/>
    <cellStyle name="FormlaBold 11 4 2 6" xfId="23016"/>
    <cellStyle name="FormlaBold 11 4 2 6 2" xfId="51343"/>
    <cellStyle name="FormlaBold 11 4 2 7" xfId="23017"/>
    <cellStyle name="FormlaBold 11 4 2 7 2" xfId="51344"/>
    <cellStyle name="FormlaBold 11 4 2 8" xfId="23018"/>
    <cellStyle name="FormlaBold 11 4 2 8 2" xfId="51345"/>
    <cellStyle name="FormlaBold 11 4 2 9" xfId="23019"/>
    <cellStyle name="FormlaBold 11 4 2 9 2" xfId="51346"/>
    <cellStyle name="FormlaBold 11 4 3" xfId="23020"/>
    <cellStyle name="FormlaBold 11 4 3 10" xfId="23021"/>
    <cellStyle name="FormlaBold 11 4 3 10 2" xfId="51348"/>
    <cellStyle name="FormlaBold 11 4 3 11" xfId="51347"/>
    <cellStyle name="FormlaBold 11 4 3 2" xfId="23022"/>
    <cellStyle name="FormlaBold 11 4 3 2 10" xfId="23023"/>
    <cellStyle name="FormlaBold 11 4 3 2 10 2" xfId="51350"/>
    <cellStyle name="FormlaBold 11 4 3 2 11" xfId="51349"/>
    <cellStyle name="FormlaBold 11 4 3 2 2" xfId="23024"/>
    <cellStyle name="FormlaBold 11 4 3 2 2 2" xfId="51351"/>
    <cellStyle name="FormlaBold 11 4 3 2 3" xfId="23025"/>
    <cellStyle name="FormlaBold 11 4 3 2 3 2" xfId="51352"/>
    <cellStyle name="FormlaBold 11 4 3 2 4" xfId="23026"/>
    <cellStyle name="FormlaBold 11 4 3 2 4 2" xfId="51353"/>
    <cellStyle name="FormlaBold 11 4 3 2 5" xfId="23027"/>
    <cellStyle name="FormlaBold 11 4 3 2 5 2" xfId="51354"/>
    <cellStyle name="FormlaBold 11 4 3 2 6" xfId="23028"/>
    <cellStyle name="FormlaBold 11 4 3 2 6 2" xfId="51355"/>
    <cellStyle name="FormlaBold 11 4 3 2 7" xfId="23029"/>
    <cellStyle name="FormlaBold 11 4 3 2 7 2" xfId="51356"/>
    <cellStyle name="FormlaBold 11 4 3 2 8" xfId="23030"/>
    <cellStyle name="FormlaBold 11 4 3 2 8 2" xfId="51357"/>
    <cellStyle name="FormlaBold 11 4 3 2 9" xfId="23031"/>
    <cellStyle name="FormlaBold 11 4 3 2 9 2" xfId="51358"/>
    <cellStyle name="FormlaBold 11 4 3 3" xfId="23032"/>
    <cellStyle name="FormlaBold 11 4 3 3 10" xfId="23033"/>
    <cellStyle name="FormlaBold 11 4 3 3 10 2" xfId="51360"/>
    <cellStyle name="FormlaBold 11 4 3 3 11" xfId="51359"/>
    <cellStyle name="FormlaBold 11 4 3 3 2" xfId="23034"/>
    <cellStyle name="FormlaBold 11 4 3 3 2 2" xfId="51361"/>
    <cellStyle name="FormlaBold 11 4 3 3 3" xfId="23035"/>
    <cellStyle name="FormlaBold 11 4 3 3 3 2" xfId="51362"/>
    <cellStyle name="FormlaBold 11 4 3 3 4" xfId="23036"/>
    <cellStyle name="FormlaBold 11 4 3 3 4 2" xfId="51363"/>
    <cellStyle name="FormlaBold 11 4 3 3 5" xfId="23037"/>
    <cellStyle name="FormlaBold 11 4 3 3 5 2" xfId="51364"/>
    <cellStyle name="FormlaBold 11 4 3 3 6" xfId="23038"/>
    <cellStyle name="FormlaBold 11 4 3 3 6 2" xfId="51365"/>
    <cellStyle name="FormlaBold 11 4 3 3 7" xfId="23039"/>
    <cellStyle name="FormlaBold 11 4 3 3 7 2" xfId="51366"/>
    <cellStyle name="FormlaBold 11 4 3 3 8" xfId="23040"/>
    <cellStyle name="FormlaBold 11 4 3 3 8 2" xfId="51367"/>
    <cellStyle name="FormlaBold 11 4 3 3 9" xfId="23041"/>
    <cellStyle name="FormlaBold 11 4 3 3 9 2" xfId="51368"/>
    <cellStyle name="FormlaBold 11 4 3 4" xfId="23042"/>
    <cellStyle name="FormlaBold 11 4 3 4 2" xfId="51369"/>
    <cellStyle name="FormlaBold 11 4 3 5" xfId="23043"/>
    <cellStyle name="FormlaBold 11 4 3 5 2" xfId="51370"/>
    <cellStyle name="FormlaBold 11 4 3 6" xfId="23044"/>
    <cellStyle name="FormlaBold 11 4 3 6 2" xfId="51371"/>
    <cellStyle name="FormlaBold 11 4 3 7" xfId="23045"/>
    <cellStyle name="FormlaBold 11 4 3 7 2" xfId="51372"/>
    <cellStyle name="FormlaBold 11 4 3 8" xfId="23046"/>
    <cellStyle name="FormlaBold 11 4 3 8 2" xfId="51373"/>
    <cellStyle name="FormlaBold 11 4 3 9" xfId="23047"/>
    <cellStyle name="FormlaBold 11 4 3 9 2" xfId="51374"/>
    <cellStyle name="FormlaBold 11 4 4" xfId="23048"/>
    <cellStyle name="FormlaBold 11 4 4 10" xfId="23049"/>
    <cellStyle name="FormlaBold 11 4 4 10 2" xfId="51376"/>
    <cellStyle name="FormlaBold 11 4 4 11" xfId="51375"/>
    <cellStyle name="FormlaBold 11 4 4 2" xfId="23050"/>
    <cellStyle name="FormlaBold 11 4 4 2 2" xfId="51377"/>
    <cellStyle name="FormlaBold 11 4 4 3" xfId="23051"/>
    <cellStyle name="FormlaBold 11 4 4 3 2" xfId="51378"/>
    <cellStyle name="FormlaBold 11 4 4 4" xfId="23052"/>
    <cellStyle name="FormlaBold 11 4 4 4 2" xfId="51379"/>
    <cellStyle name="FormlaBold 11 4 4 5" xfId="23053"/>
    <cellStyle name="FormlaBold 11 4 4 5 2" xfId="51380"/>
    <cellStyle name="FormlaBold 11 4 4 6" xfId="23054"/>
    <cellStyle name="FormlaBold 11 4 4 6 2" xfId="51381"/>
    <cellStyle name="FormlaBold 11 4 4 7" xfId="23055"/>
    <cellStyle name="FormlaBold 11 4 4 7 2" xfId="51382"/>
    <cellStyle name="FormlaBold 11 4 4 8" xfId="23056"/>
    <cellStyle name="FormlaBold 11 4 4 8 2" xfId="51383"/>
    <cellStyle name="FormlaBold 11 4 4 9" xfId="23057"/>
    <cellStyle name="FormlaBold 11 4 4 9 2" xfId="51384"/>
    <cellStyle name="FormlaBold 11 4 5" xfId="23058"/>
    <cellStyle name="FormlaBold 11 4 5 10" xfId="23059"/>
    <cellStyle name="FormlaBold 11 4 5 10 2" xfId="51386"/>
    <cellStyle name="FormlaBold 11 4 5 11" xfId="51385"/>
    <cellStyle name="FormlaBold 11 4 5 2" xfId="23060"/>
    <cellStyle name="FormlaBold 11 4 5 2 2" xfId="51387"/>
    <cellStyle name="FormlaBold 11 4 5 3" xfId="23061"/>
    <cellStyle name="FormlaBold 11 4 5 3 2" xfId="51388"/>
    <cellStyle name="FormlaBold 11 4 5 4" xfId="23062"/>
    <cellStyle name="FormlaBold 11 4 5 4 2" xfId="51389"/>
    <cellStyle name="FormlaBold 11 4 5 5" xfId="23063"/>
    <cellStyle name="FormlaBold 11 4 5 5 2" xfId="51390"/>
    <cellStyle name="FormlaBold 11 4 5 6" xfId="23064"/>
    <cellStyle name="FormlaBold 11 4 5 6 2" xfId="51391"/>
    <cellStyle name="FormlaBold 11 4 5 7" xfId="23065"/>
    <cellStyle name="FormlaBold 11 4 5 7 2" xfId="51392"/>
    <cellStyle name="FormlaBold 11 4 5 8" xfId="23066"/>
    <cellStyle name="FormlaBold 11 4 5 8 2" xfId="51393"/>
    <cellStyle name="FormlaBold 11 4 5 9" xfId="23067"/>
    <cellStyle name="FormlaBold 11 4 5 9 2" xfId="51394"/>
    <cellStyle name="FormlaBold 11 4 6" xfId="23068"/>
    <cellStyle name="FormlaBold 11 4 6 2" xfId="51395"/>
    <cellStyle name="FormlaBold 11 4 7" xfId="23069"/>
    <cellStyle name="FormlaBold 11 4 7 2" xfId="51396"/>
    <cellStyle name="FormlaBold 11 4 8" xfId="23070"/>
    <cellStyle name="FormlaBold 11 4 8 2" xfId="51397"/>
    <cellStyle name="FormlaBold 11 4 9" xfId="23071"/>
    <cellStyle name="FormlaBold 11 4 9 2" xfId="51398"/>
    <cellStyle name="FormlaBold 11 5" xfId="23072"/>
    <cellStyle name="FormlaBold 11 5 10" xfId="23073"/>
    <cellStyle name="FormlaBold 11 5 10 2" xfId="51400"/>
    <cellStyle name="FormlaBold 11 5 11" xfId="23074"/>
    <cellStyle name="FormlaBold 11 5 11 2" xfId="51401"/>
    <cellStyle name="FormlaBold 11 5 12" xfId="23075"/>
    <cellStyle name="FormlaBold 11 5 12 2" xfId="51402"/>
    <cellStyle name="FormlaBold 11 5 13" xfId="23076"/>
    <cellStyle name="FormlaBold 11 5 13 2" xfId="51403"/>
    <cellStyle name="FormlaBold 11 5 14" xfId="23077"/>
    <cellStyle name="FormlaBold 11 5 14 2" xfId="51404"/>
    <cellStyle name="FormlaBold 11 5 15" xfId="51399"/>
    <cellStyle name="FormlaBold 11 5 2" xfId="23078"/>
    <cellStyle name="FormlaBold 11 5 2 10" xfId="23079"/>
    <cellStyle name="FormlaBold 11 5 2 10 2" xfId="51406"/>
    <cellStyle name="FormlaBold 11 5 2 11" xfId="51405"/>
    <cellStyle name="FormlaBold 11 5 2 2" xfId="23080"/>
    <cellStyle name="FormlaBold 11 5 2 2 10" xfId="23081"/>
    <cellStyle name="FormlaBold 11 5 2 2 10 2" xfId="51408"/>
    <cellStyle name="FormlaBold 11 5 2 2 11" xfId="51407"/>
    <cellStyle name="FormlaBold 11 5 2 2 2" xfId="23082"/>
    <cellStyle name="FormlaBold 11 5 2 2 2 2" xfId="51409"/>
    <cellStyle name="FormlaBold 11 5 2 2 3" xfId="23083"/>
    <cellStyle name="FormlaBold 11 5 2 2 3 2" xfId="51410"/>
    <cellStyle name="FormlaBold 11 5 2 2 4" xfId="23084"/>
    <cellStyle name="FormlaBold 11 5 2 2 4 2" xfId="51411"/>
    <cellStyle name="FormlaBold 11 5 2 2 5" xfId="23085"/>
    <cellStyle name="FormlaBold 11 5 2 2 5 2" xfId="51412"/>
    <cellStyle name="FormlaBold 11 5 2 2 6" xfId="23086"/>
    <cellStyle name="FormlaBold 11 5 2 2 6 2" xfId="51413"/>
    <cellStyle name="FormlaBold 11 5 2 2 7" xfId="23087"/>
    <cellStyle name="FormlaBold 11 5 2 2 7 2" xfId="51414"/>
    <cellStyle name="FormlaBold 11 5 2 2 8" xfId="23088"/>
    <cellStyle name="FormlaBold 11 5 2 2 8 2" xfId="51415"/>
    <cellStyle name="FormlaBold 11 5 2 2 9" xfId="23089"/>
    <cellStyle name="FormlaBold 11 5 2 2 9 2" xfId="51416"/>
    <cellStyle name="FormlaBold 11 5 2 3" xfId="23090"/>
    <cellStyle name="FormlaBold 11 5 2 3 10" xfId="23091"/>
    <cellStyle name="FormlaBold 11 5 2 3 10 2" xfId="51418"/>
    <cellStyle name="FormlaBold 11 5 2 3 11" xfId="51417"/>
    <cellStyle name="FormlaBold 11 5 2 3 2" xfId="23092"/>
    <cellStyle name="FormlaBold 11 5 2 3 2 2" xfId="51419"/>
    <cellStyle name="FormlaBold 11 5 2 3 3" xfId="23093"/>
    <cellStyle name="FormlaBold 11 5 2 3 3 2" xfId="51420"/>
    <cellStyle name="FormlaBold 11 5 2 3 4" xfId="23094"/>
    <cellStyle name="FormlaBold 11 5 2 3 4 2" xfId="51421"/>
    <cellStyle name="FormlaBold 11 5 2 3 5" xfId="23095"/>
    <cellStyle name="FormlaBold 11 5 2 3 5 2" xfId="51422"/>
    <cellStyle name="FormlaBold 11 5 2 3 6" xfId="23096"/>
    <cellStyle name="FormlaBold 11 5 2 3 6 2" xfId="51423"/>
    <cellStyle name="FormlaBold 11 5 2 3 7" xfId="23097"/>
    <cellStyle name="FormlaBold 11 5 2 3 7 2" xfId="51424"/>
    <cellStyle name="FormlaBold 11 5 2 3 8" xfId="23098"/>
    <cellStyle name="FormlaBold 11 5 2 3 8 2" xfId="51425"/>
    <cellStyle name="FormlaBold 11 5 2 3 9" xfId="23099"/>
    <cellStyle name="FormlaBold 11 5 2 3 9 2" xfId="51426"/>
    <cellStyle name="FormlaBold 11 5 2 4" xfId="23100"/>
    <cellStyle name="FormlaBold 11 5 2 4 2" xfId="51427"/>
    <cellStyle name="FormlaBold 11 5 2 5" xfId="23101"/>
    <cellStyle name="FormlaBold 11 5 2 5 2" xfId="51428"/>
    <cellStyle name="FormlaBold 11 5 2 6" xfId="23102"/>
    <cellStyle name="FormlaBold 11 5 2 6 2" xfId="51429"/>
    <cellStyle name="FormlaBold 11 5 2 7" xfId="23103"/>
    <cellStyle name="FormlaBold 11 5 2 7 2" xfId="51430"/>
    <cellStyle name="FormlaBold 11 5 2 8" xfId="23104"/>
    <cellStyle name="FormlaBold 11 5 2 8 2" xfId="51431"/>
    <cellStyle name="FormlaBold 11 5 2 9" xfId="23105"/>
    <cellStyle name="FormlaBold 11 5 2 9 2" xfId="51432"/>
    <cellStyle name="FormlaBold 11 5 3" xfId="23106"/>
    <cellStyle name="FormlaBold 11 5 3 10" xfId="23107"/>
    <cellStyle name="FormlaBold 11 5 3 10 2" xfId="51434"/>
    <cellStyle name="FormlaBold 11 5 3 11" xfId="51433"/>
    <cellStyle name="FormlaBold 11 5 3 2" xfId="23108"/>
    <cellStyle name="FormlaBold 11 5 3 2 10" xfId="23109"/>
    <cellStyle name="FormlaBold 11 5 3 2 10 2" xfId="51436"/>
    <cellStyle name="FormlaBold 11 5 3 2 11" xfId="51435"/>
    <cellStyle name="FormlaBold 11 5 3 2 2" xfId="23110"/>
    <cellStyle name="FormlaBold 11 5 3 2 2 2" xfId="51437"/>
    <cellStyle name="FormlaBold 11 5 3 2 3" xfId="23111"/>
    <cellStyle name="FormlaBold 11 5 3 2 3 2" xfId="51438"/>
    <cellStyle name="FormlaBold 11 5 3 2 4" xfId="23112"/>
    <cellStyle name="FormlaBold 11 5 3 2 4 2" xfId="51439"/>
    <cellStyle name="FormlaBold 11 5 3 2 5" xfId="23113"/>
    <cellStyle name="FormlaBold 11 5 3 2 5 2" xfId="51440"/>
    <cellStyle name="FormlaBold 11 5 3 2 6" xfId="23114"/>
    <cellStyle name="FormlaBold 11 5 3 2 6 2" xfId="51441"/>
    <cellStyle name="FormlaBold 11 5 3 2 7" xfId="23115"/>
    <cellStyle name="FormlaBold 11 5 3 2 7 2" xfId="51442"/>
    <cellStyle name="FormlaBold 11 5 3 2 8" xfId="23116"/>
    <cellStyle name="FormlaBold 11 5 3 2 8 2" xfId="51443"/>
    <cellStyle name="FormlaBold 11 5 3 2 9" xfId="23117"/>
    <cellStyle name="FormlaBold 11 5 3 2 9 2" xfId="51444"/>
    <cellStyle name="FormlaBold 11 5 3 3" xfId="23118"/>
    <cellStyle name="FormlaBold 11 5 3 3 10" xfId="23119"/>
    <cellStyle name="FormlaBold 11 5 3 3 10 2" xfId="51446"/>
    <cellStyle name="FormlaBold 11 5 3 3 11" xfId="51445"/>
    <cellStyle name="FormlaBold 11 5 3 3 2" xfId="23120"/>
    <cellStyle name="FormlaBold 11 5 3 3 2 2" xfId="51447"/>
    <cellStyle name="FormlaBold 11 5 3 3 3" xfId="23121"/>
    <cellStyle name="FormlaBold 11 5 3 3 3 2" xfId="51448"/>
    <cellStyle name="FormlaBold 11 5 3 3 4" xfId="23122"/>
    <cellStyle name="FormlaBold 11 5 3 3 4 2" xfId="51449"/>
    <cellStyle name="FormlaBold 11 5 3 3 5" xfId="23123"/>
    <cellStyle name="FormlaBold 11 5 3 3 5 2" xfId="51450"/>
    <cellStyle name="FormlaBold 11 5 3 3 6" xfId="23124"/>
    <cellStyle name="FormlaBold 11 5 3 3 6 2" xfId="51451"/>
    <cellStyle name="FormlaBold 11 5 3 3 7" xfId="23125"/>
    <cellStyle name="FormlaBold 11 5 3 3 7 2" xfId="51452"/>
    <cellStyle name="FormlaBold 11 5 3 3 8" xfId="23126"/>
    <cellStyle name="FormlaBold 11 5 3 3 8 2" xfId="51453"/>
    <cellStyle name="FormlaBold 11 5 3 3 9" xfId="23127"/>
    <cellStyle name="FormlaBold 11 5 3 3 9 2" xfId="51454"/>
    <cellStyle name="FormlaBold 11 5 3 4" xfId="23128"/>
    <cellStyle name="FormlaBold 11 5 3 4 2" xfId="51455"/>
    <cellStyle name="FormlaBold 11 5 3 5" xfId="23129"/>
    <cellStyle name="FormlaBold 11 5 3 5 2" xfId="51456"/>
    <cellStyle name="FormlaBold 11 5 3 6" xfId="23130"/>
    <cellStyle name="FormlaBold 11 5 3 6 2" xfId="51457"/>
    <cellStyle name="FormlaBold 11 5 3 7" xfId="23131"/>
    <cellStyle name="FormlaBold 11 5 3 7 2" xfId="51458"/>
    <cellStyle name="FormlaBold 11 5 3 8" xfId="23132"/>
    <cellStyle name="FormlaBold 11 5 3 8 2" xfId="51459"/>
    <cellStyle name="FormlaBold 11 5 3 9" xfId="23133"/>
    <cellStyle name="FormlaBold 11 5 3 9 2" xfId="51460"/>
    <cellStyle name="FormlaBold 11 5 4" xfId="23134"/>
    <cellStyle name="FormlaBold 11 5 4 10" xfId="23135"/>
    <cellStyle name="FormlaBold 11 5 4 10 2" xfId="51462"/>
    <cellStyle name="FormlaBold 11 5 4 11" xfId="51461"/>
    <cellStyle name="FormlaBold 11 5 4 2" xfId="23136"/>
    <cellStyle name="FormlaBold 11 5 4 2 2" xfId="51463"/>
    <cellStyle name="FormlaBold 11 5 4 3" xfId="23137"/>
    <cellStyle name="FormlaBold 11 5 4 3 2" xfId="51464"/>
    <cellStyle name="FormlaBold 11 5 4 4" xfId="23138"/>
    <cellStyle name="FormlaBold 11 5 4 4 2" xfId="51465"/>
    <cellStyle name="FormlaBold 11 5 4 5" xfId="23139"/>
    <cellStyle name="FormlaBold 11 5 4 5 2" xfId="51466"/>
    <cellStyle name="FormlaBold 11 5 4 6" xfId="23140"/>
    <cellStyle name="FormlaBold 11 5 4 6 2" xfId="51467"/>
    <cellStyle name="FormlaBold 11 5 4 7" xfId="23141"/>
    <cellStyle name="FormlaBold 11 5 4 7 2" xfId="51468"/>
    <cellStyle name="FormlaBold 11 5 4 8" xfId="23142"/>
    <cellStyle name="FormlaBold 11 5 4 8 2" xfId="51469"/>
    <cellStyle name="FormlaBold 11 5 4 9" xfId="23143"/>
    <cellStyle name="FormlaBold 11 5 4 9 2" xfId="51470"/>
    <cellStyle name="FormlaBold 11 5 5" xfId="23144"/>
    <cellStyle name="FormlaBold 11 5 5 10" xfId="23145"/>
    <cellStyle name="FormlaBold 11 5 5 10 2" xfId="51472"/>
    <cellStyle name="FormlaBold 11 5 5 11" xfId="51471"/>
    <cellStyle name="FormlaBold 11 5 5 2" xfId="23146"/>
    <cellStyle name="FormlaBold 11 5 5 2 2" xfId="51473"/>
    <cellStyle name="FormlaBold 11 5 5 3" xfId="23147"/>
    <cellStyle name="FormlaBold 11 5 5 3 2" xfId="51474"/>
    <cellStyle name="FormlaBold 11 5 5 4" xfId="23148"/>
    <cellStyle name="FormlaBold 11 5 5 4 2" xfId="51475"/>
    <cellStyle name="FormlaBold 11 5 5 5" xfId="23149"/>
    <cellStyle name="FormlaBold 11 5 5 5 2" xfId="51476"/>
    <cellStyle name="FormlaBold 11 5 5 6" xfId="23150"/>
    <cellStyle name="FormlaBold 11 5 5 6 2" xfId="51477"/>
    <cellStyle name="FormlaBold 11 5 5 7" xfId="23151"/>
    <cellStyle name="FormlaBold 11 5 5 7 2" xfId="51478"/>
    <cellStyle name="FormlaBold 11 5 5 8" xfId="23152"/>
    <cellStyle name="FormlaBold 11 5 5 8 2" xfId="51479"/>
    <cellStyle name="FormlaBold 11 5 5 9" xfId="23153"/>
    <cellStyle name="FormlaBold 11 5 5 9 2" xfId="51480"/>
    <cellStyle name="FormlaBold 11 5 6" xfId="23154"/>
    <cellStyle name="FormlaBold 11 5 6 2" xfId="51481"/>
    <cellStyle name="FormlaBold 11 5 7" xfId="23155"/>
    <cellStyle name="FormlaBold 11 5 7 2" xfId="51482"/>
    <cellStyle name="FormlaBold 11 5 8" xfId="23156"/>
    <cellStyle name="FormlaBold 11 5 8 2" xfId="51483"/>
    <cellStyle name="FormlaBold 11 5 9" xfId="23157"/>
    <cellStyle name="FormlaBold 11 5 9 2" xfId="51484"/>
    <cellStyle name="FormlaBold 11 6" xfId="23158"/>
    <cellStyle name="FormlaBold 11 6 10" xfId="23159"/>
    <cellStyle name="FormlaBold 11 6 10 2" xfId="51486"/>
    <cellStyle name="FormlaBold 11 6 11" xfId="51485"/>
    <cellStyle name="FormlaBold 11 6 2" xfId="23160"/>
    <cellStyle name="FormlaBold 11 6 2 10" xfId="23161"/>
    <cellStyle name="FormlaBold 11 6 2 10 2" xfId="51488"/>
    <cellStyle name="FormlaBold 11 6 2 11" xfId="51487"/>
    <cellStyle name="FormlaBold 11 6 2 2" xfId="23162"/>
    <cellStyle name="FormlaBold 11 6 2 2 2" xfId="51489"/>
    <cellStyle name="FormlaBold 11 6 2 3" xfId="23163"/>
    <cellStyle name="FormlaBold 11 6 2 3 2" xfId="51490"/>
    <cellStyle name="FormlaBold 11 6 2 4" xfId="23164"/>
    <cellStyle name="FormlaBold 11 6 2 4 2" xfId="51491"/>
    <cellStyle name="FormlaBold 11 6 2 5" xfId="23165"/>
    <cellStyle name="FormlaBold 11 6 2 5 2" xfId="51492"/>
    <cellStyle name="FormlaBold 11 6 2 6" xfId="23166"/>
    <cellStyle name="FormlaBold 11 6 2 6 2" xfId="51493"/>
    <cellStyle name="FormlaBold 11 6 2 7" xfId="23167"/>
    <cellStyle name="FormlaBold 11 6 2 7 2" xfId="51494"/>
    <cellStyle name="FormlaBold 11 6 2 8" xfId="23168"/>
    <cellStyle name="FormlaBold 11 6 2 8 2" xfId="51495"/>
    <cellStyle name="FormlaBold 11 6 2 9" xfId="23169"/>
    <cellStyle name="FormlaBold 11 6 2 9 2" xfId="51496"/>
    <cellStyle name="FormlaBold 11 6 3" xfId="23170"/>
    <cellStyle name="FormlaBold 11 6 3 10" xfId="23171"/>
    <cellStyle name="FormlaBold 11 6 3 10 2" xfId="51498"/>
    <cellStyle name="FormlaBold 11 6 3 11" xfId="51497"/>
    <cellStyle name="FormlaBold 11 6 3 2" xfId="23172"/>
    <cellStyle name="FormlaBold 11 6 3 2 2" xfId="51499"/>
    <cellStyle name="FormlaBold 11 6 3 3" xfId="23173"/>
    <cellStyle name="FormlaBold 11 6 3 3 2" xfId="51500"/>
    <cellStyle name="FormlaBold 11 6 3 4" xfId="23174"/>
    <cellStyle name="FormlaBold 11 6 3 4 2" xfId="51501"/>
    <cellStyle name="FormlaBold 11 6 3 5" xfId="23175"/>
    <cellStyle name="FormlaBold 11 6 3 5 2" xfId="51502"/>
    <cellStyle name="FormlaBold 11 6 3 6" xfId="23176"/>
    <cellStyle name="FormlaBold 11 6 3 6 2" xfId="51503"/>
    <cellStyle name="FormlaBold 11 6 3 7" xfId="23177"/>
    <cellStyle name="FormlaBold 11 6 3 7 2" xfId="51504"/>
    <cellStyle name="FormlaBold 11 6 3 8" xfId="23178"/>
    <cellStyle name="FormlaBold 11 6 3 8 2" xfId="51505"/>
    <cellStyle name="FormlaBold 11 6 3 9" xfId="23179"/>
    <cellStyle name="FormlaBold 11 6 3 9 2" xfId="51506"/>
    <cellStyle name="FormlaBold 11 6 4" xfId="23180"/>
    <cellStyle name="FormlaBold 11 6 4 2" xfId="51507"/>
    <cellStyle name="FormlaBold 11 6 5" xfId="23181"/>
    <cellStyle name="FormlaBold 11 6 5 2" xfId="51508"/>
    <cellStyle name="FormlaBold 11 6 6" xfId="23182"/>
    <cellStyle name="FormlaBold 11 6 6 2" xfId="51509"/>
    <cellStyle name="FormlaBold 11 6 7" xfId="23183"/>
    <cellStyle name="FormlaBold 11 6 7 2" xfId="51510"/>
    <cellStyle name="FormlaBold 11 6 8" xfId="23184"/>
    <cellStyle name="FormlaBold 11 6 8 2" xfId="51511"/>
    <cellStyle name="FormlaBold 11 6 9" xfId="23185"/>
    <cellStyle name="FormlaBold 11 6 9 2" xfId="51512"/>
    <cellStyle name="FormlaBold 11 7" xfId="23186"/>
    <cellStyle name="FormlaBold 11 7 10" xfId="23187"/>
    <cellStyle name="FormlaBold 11 7 10 2" xfId="51514"/>
    <cellStyle name="FormlaBold 11 7 11" xfId="51513"/>
    <cellStyle name="FormlaBold 11 7 2" xfId="23188"/>
    <cellStyle name="FormlaBold 11 7 2 10" xfId="23189"/>
    <cellStyle name="FormlaBold 11 7 2 10 2" xfId="51516"/>
    <cellStyle name="FormlaBold 11 7 2 11" xfId="51515"/>
    <cellStyle name="FormlaBold 11 7 2 2" xfId="23190"/>
    <cellStyle name="FormlaBold 11 7 2 2 2" xfId="51517"/>
    <cellStyle name="FormlaBold 11 7 2 3" xfId="23191"/>
    <cellStyle name="FormlaBold 11 7 2 3 2" xfId="51518"/>
    <cellStyle name="FormlaBold 11 7 2 4" xfId="23192"/>
    <cellStyle name="FormlaBold 11 7 2 4 2" xfId="51519"/>
    <cellStyle name="FormlaBold 11 7 2 5" xfId="23193"/>
    <cellStyle name="FormlaBold 11 7 2 5 2" xfId="51520"/>
    <cellStyle name="FormlaBold 11 7 2 6" xfId="23194"/>
    <cellStyle name="FormlaBold 11 7 2 6 2" xfId="51521"/>
    <cellStyle name="FormlaBold 11 7 2 7" xfId="23195"/>
    <cellStyle name="FormlaBold 11 7 2 7 2" xfId="51522"/>
    <cellStyle name="FormlaBold 11 7 2 8" xfId="23196"/>
    <cellStyle name="FormlaBold 11 7 2 8 2" xfId="51523"/>
    <cellStyle name="FormlaBold 11 7 2 9" xfId="23197"/>
    <cellStyle name="FormlaBold 11 7 2 9 2" xfId="51524"/>
    <cellStyle name="FormlaBold 11 7 3" xfId="23198"/>
    <cellStyle name="FormlaBold 11 7 3 10" xfId="23199"/>
    <cellStyle name="FormlaBold 11 7 3 10 2" xfId="51526"/>
    <cellStyle name="FormlaBold 11 7 3 11" xfId="51525"/>
    <cellStyle name="FormlaBold 11 7 3 2" xfId="23200"/>
    <cellStyle name="FormlaBold 11 7 3 2 2" xfId="51527"/>
    <cellStyle name="FormlaBold 11 7 3 3" xfId="23201"/>
    <cellStyle name="FormlaBold 11 7 3 3 2" xfId="51528"/>
    <cellStyle name="FormlaBold 11 7 3 4" xfId="23202"/>
    <cellStyle name="FormlaBold 11 7 3 4 2" xfId="51529"/>
    <cellStyle name="FormlaBold 11 7 3 5" xfId="23203"/>
    <cellStyle name="FormlaBold 11 7 3 5 2" xfId="51530"/>
    <cellStyle name="FormlaBold 11 7 3 6" xfId="23204"/>
    <cellStyle name="FormlaBold 11 7 3 6 2" xfId="51531"/>
    <cellStyle name="FormlaBold 11 7 3 7" xfId="23205"/>
    <cellStyle name="FormlaBold 11 7 3 7 2" xfId="51532"/>
    <cellStyle name="FormlaBold 11 7 3 8" xfId="23206"/>
    <cellStyle name="FormlaBold 11 7 3 8 2" xfId="51533"/>
    <cellStyle name="FormlaBold 11 7 3 9" xfId="23207"/>
    <cellStyle name="FormlaBold 11 7 3 9 2" xfId="51534"/>
    <cellStyle name="FormlaBold 11 7 4" xfId="23208"/>
    <cellStyle name="FormlaBold 11 7 4 2" xfId="51535"/>
    <cellStyle name="FormlaBold 11 7 5" xfId="23209"/>
    <cellStyle name="FormlaBold 11 7 5 2" xfId="51536"/>
    <cellStyle name="FormlaBold 11 7 6" xfId="23210"/>
    <cellStyle name="FormlaBold 11 7 6 2" xfId="51537"/>
    <cellStyle name="FormlaBold 11 7 7" xfId="23211"/>
    <cellStyle name="FormlaBold 11 7 7 2" xfId="51538"/>
    <cellStyle name="FormlaBold 11 7 8" xfId="23212"/>
    <cellStyle name="FormlaBold 11 7 8 2" xfId="51539"/>
    <cellStyle name="FormlaBold 11 7 9" xfId="23213"/>
    <cellStyle name="FormlaBold 11 7 9 2" xfId="51540"/>
    <cellStyle name="FormlaBold 11 8" xfId="23214"/>
    <cellStyle name="FormlaBold 11 8 10" xfId="23215"/>
    <cellStyle name="FormlaBold 11 8 10 2" xfId="51542"/>
    <cellStyle name="FormlaBold 11 8 11" xfId="51541"/>
    <cellStyle name="FormlaBold 11 8 2" xfId="23216"/>
    <cellStyle name="FormlaBold 11 8 2 2" xfId="51543"/>
    <cellStyle name="FormlaBold 11 8 3" xfId="23217"/>
    <cellStyle name="FormlaBold 11 8 3 2" xfId="51544"/>
    <cellStyle name="FormlaBold 11 8 4" xfId="23218"/>
    <cellStyle name="FormlaBold 11 8 4 2" xfId="51545"/>
    <cellStyle name="FormlaBold 11 8 5" xfId="23219"/>
    <cellStyle name="FormlaBold 11 8 5 2" xfId="51546"/>
    <cellStyle name="FormlaBold 11 8 6" xfId="23220"/>
    <cellStyle name="FormlaBold 11 8 6 2" xfId="51547"/>
    <cellStyle name="FormlaBold 11 8 7" xfId="23221"/>
    <cellStyle name="FormlaBold 11 8 7 2" xfId="51548"/>
    <cellStyle name="FormlaBold 11 8 8" xfId="23222"/>
    <cellStyle name="FormlaBold 11 8 8 2" xfId="51549"/>
    <cellStyle name="FormlaBold 11 8 9" xfId="23223"/>
    <cellStyle name="FormlaBold 11 8 9 2" xfId="51550"/>
    <cellStyle name="FormlaBold 11 9" xfId="23224"/>
    <cellStyle name="FormlaBold 11 9 10" xfId="23225"/>
    <cellStyle name="FormlaBold 11 9 10 2" xfId="51552"/>
    <cellStyle name="FormlaBold 11 9 11" xfId="51551"/>
    <cellStyle name="FormlaBold 11 9 2" xfId="23226"/>
    <cellStyle name="FormlaBold 11 9 2 2" xfId="51553"/>
    <cellStyle name="FormlaBold 11 9 3" xfId="23227"/>
    <cellStyle name="FormlaBold 11 9 3 2" xfId="51554"/>
    <cellStyle name="FormlaBold 11 9 4" xfId="23228"/>
    <cellStyle name="FormlaBold 11 9 4 2" xfId="51555"/>
    <cellStyle name="FormlaBold 11 9 5" xfId="23229"/>
    <cellStyle name="FormlaBold 11 9 5 2" xfId="51556"/>
    <cellStyle name="FormlaBold 11 9 6" xfId="23230"/>
    <cellStyle name="FormlaBold 11 9 6 2" xfId="51557"/>
    <cellStyle name="FormlaBold 11 9 7" xfId="23231"/>
    <cellStyle name="FormlaBold 11 9 7 2" xfId="51558"/>
    <cellStyle name="FormlaBold 11 9 8" xfId="23232"/>
    <cellStyle name="FormlaBold 11 9 8 2" xfId="51559"/>
    <cellStyle name="FormlaBold 11 9 9" xfId="23233"/>
    <cellStyle name="FormlaBold 11 9 9 2" xfId="51560"/>
    <cellStyle name="FormlaBold 12" xfId="488"/>
    <cellStyle name="FormlaBold 12 10" xfId="23234"/>
    <cellStyle name="FormlaBold 12 10 2" xfId="51561"/>
    <cellStyle name="FormlaBold 12 11" xfId="23235"/>
    <cellStyle name="FormlaBold 12 11 2" xfId="51562"/>
    <cellStyle name="FormlaBold 12 12" xfId="23236"/>
    <cellStyle name="FormlaBold 12 12 2" xfId="51563"/>
    <cellStyle name="FormlaBold 12 13" xfId="28828"/>
    <cellStyle name="FormlaBold 12 2" xfId="23237"/>
    <cellStyle name="FormlaBold 12 2 10" xfId="23238"/>
    <cellStyle name="FormlaBold 12 2 10 2" xfId="51565"/>
    <cellStyle name="FormlaBold 12 2 11" xfId="51564"/>
    <cellStyle name="FormlaBold 12 2 2" xfId="23239"/>
    <cellStyle name="FormlaBold 12 2 2 10" xfId="23240"/>
    <cellStyle name="FormlaBold 12 2 2 10 2" xfId="51567"/>
    <cellStyle name="FormlaBold 12 2 2 11" xfId="51566"/>
    <cellStyle name="FormlaBold 12 2 2 2" xfId="23241"/>
    <cellStyle name="FormlaBold 12 2 2 2 2" xfId="51568"/>
    <cellStyle name="FormlaBold 12 2 2 3" xfId="23242"/>
    <cellStyle name="FormlaBold 12 2 2 3 2" xfId="51569"/>
    <cellStyle name="FormlaBold 12 2 2 4" xfId="23243"/>
    <cellStyle name="FormlaBold 12 2 2 4 2" xfId="51570"/>
    <cellStyle name="FormlaBold 12 2 2 5" xfId="23244"/>
    <cellStyle name="FormlaBold 12 2 2 5 2" xfId="51571"/>
    <cellStyle name="FormlaBold 12 2 2 6" xfId="23245"/>
    <cellStyle name="FormlaBold 12 2 2 6 2" xfId="51572"/>
    <cellStyle name="FormlaBold 12 2 2 7" xfId="23246"/>
    <cellStyle name="FormlaBold 12 2 2 7 2" xfId="51573"/>
    <cellStyle name="FormlaBold 12 2 2 8" xfId="23247"/>
    <cellStyle name="FormlaBold 12 2 2 8 2" xfId="51574"/>
    <cellStyle name="FormlaBold 12 2 2 9" xfId="23248"/>
    <cellStyle name="FormlaBold 12 2 2 9 2" xfId="51575"/>
    <cellStyle name="FormlaBold 12 2 3" xfId="23249"/>
    <cellStyle name="FormlaBold 12 2 3 10" xfId="23250"/>
    <cellStyle name="FormlaBold 12 2 3 10 2" xfId="51577"/>
    <cellStyle name="FormlaBold 12 2 3 11" xfId="51576"/>
    <cellStyle name="FormlaBold 12 2 3 2" xfId="23251"/>
    <cellStyle name="FormlaBold 12 2 3 2 2" xfId="51578"/>
    <cellStyle name="FormlaBold 12 2 3 3" xfId="23252"/>
    <cellStyle name="FormlaBold 12 2 3 3 2" xfId="51579"/>
    <cellStyle name="FormlaBold 12 2 3 4" xfId="23253"/>
    <cellStyle name="FormlaBold 12 2 3 4 2" xfId="51580"/>
    <cellStyle name="FormlaBold 12 2 3 5" xfId="23254"/>
    <cellStyle name="FormlaBold 12 2 3 5 2" xfId="51581"/>
    <cellStyle name="FormlaBold 12 2 3 6" xfId="23255"/>
    <cellStyle name="FormlaBold 12 2 3 6 2" xfId="51582"/>
    <cellStyle name="FormlaBold 12 2 3 7" xfId="23256"/>
    <cellStyle name="FormlaBold 12 2 3 7 2" xfId="51583"/>
    <cellStyle name="FormlaBold 12 2 3 8" xfId="23257"/>
    <cellStyle name="FormlaBold 12 2 3 8 2" xfId="51584"/>
    <cellStyle name="FormlaBold 12 2 3 9" xfId="23258"/>
    <cellStyle name="FormlaBold 12 2 3 9 2" xfId="51585"/>
    <cellStyle name="FormlaBold 12 2 4" xfId="23259"/>
    <cellStyle name="FormlaBold 12 2 4 2" xfId="51586"/>
    <cellStyle name="FormlaBold 12 2 5" xfId="23260"/>
    <cellStyle name="FormlaBold 12 2 5 2" xfId="51587"/>
    <cellStyle name="FormlaBold 12 2 6" xfId="23261"/>
    <cellStyle name="FormlaBold 12 2 6 2" xfId="51588"/>
    <cellStyle name="FormlaBold 12 2 7" xfId="23262"/>
    <cellStyle name="FormlaBold 12 2 7 2" xfId="51589"/>
    <cellStyle name="FormlaBold 12 2 8" xfId="23263"/>
    <cellStyle name="FormlaBold 12 2 8 2" xfId="51590"/>
    <cellStyle name="FormlaBold 12 2 9" xfId="23264"/>
    <cellStyle name="FormlaBold 12 2 9 2" xfId="51591"/>
    <cellStyle name="FormlaBold 12 3" xfId="23265"/>
    <cellStyle name="FormlaBold 12 3 10" xfId="23266"/>
    <cellStyle name="FormlaBold 12 3 10 2" xfId="51593"/>
    <cellStyle name="FormlaBold 12 3 11" xfId="51592"/>
    <cellStyle name="FormlaBold 12 3 2" xfId="23267"/>
    <cellStyle name="FormlaBold 12 3 2 10" xfId="23268"/>
    <cellStyle name="FormlaBold 12 3 2 10 2" xfId="51595"/>
    <cellStyle name="FormlaBold 12 3 2 11" xfId="51594"/>
    <cellStyle name="FormlaBold 12 3 2 2" xfId="23269"/>
    <cellStyle name="FormlaBold 12 3 2 2 2" xfId="51596"/>
    <cellStyle name="FormlaBold 12 3 2 3" xfId="23270"/>
    <cellStyle name="FormlaBold 12 3 2 3 2" xfId="51597"/>
    <cellStyle name="FormlaBold 12 3 2 4" xfId="23271"/>
    <cellStyle name="FormlaBold 12 3 2 4 2" xfId="51598"/>
    <cellStyle name="FormlaBold 12 3 2 5" xfId="23272"/>
    <cellStyle name="FormlaBold 12 3 2 5 2" xfId="51599"/>
    <cellStyle name="FormlaBold 12 3 2 6" xfId="23273"/>
    <cellStyle name="FormlaBold 12 3 2 6 2" xfId="51600"/>
    <cellStyle name="FormlaBold 12 3 2 7" xfId="23274"/>
    <cellStyle name="FormlaBold 12 3 2 7 2" xfId="51601"/>
    <cellStyle name="FormlaBold 12 3 2 8" xfId="23275"/>
    <cellStyle name="FormlaBold 12 3 2 8 2" xfId="51602"/>
    <cellStyle name="FormlaBold 12 3 2 9" xfId="23276"/>
    <cellStyle name="FormlaBold 12 3 2 9 2" xfId="51603"/>
    <cellStyle name="FormlaBold 12 3 3" xfId="23277"/>
    <cellStyle name="FormlaBold 12 3 3 10" xfId="23278"/>
    <cellStyle name="FormlaBold 12 3 3 10 2" xfId="51605"/>
    <cellStyle name="FormlaBold 12 3 3 11" xfId="51604"/>
    <cellStyle name="FormlaBold 12 3 3 2" xfId="23279"/>
    <cellStyle name="FormlaBold 12 3 3 2 2" xfId="51606"/>
    <cellStyle name="FormlaBold 12 3 3 3" xfId="23280"/>
    <cellStyle name="FormlaBold 12 3 3 3 2" xfId="51607"/>
    <cellStyle name="FormlaBold 12 3 3 4" xfId="23281"/>
    <cellStyle name="FormlaBold 12 3 3 4 2" xfId="51608"/>
    <cellStyle name="FormlaBold 12 3 3 5" xfId="23282"/>
    <cellStyle name="FormlaBold 12 3 3 5 2" xfId="51609"/>
    <cellStyle name="FormlaBold 12 3 3 6" xfId="23283"/>
    <cellStyle name="FormlaBold 12 3 3 6 2" xfId="51610"/>
    <cellStyle name="FormlaBold 12 3 3 7" xfId="23284"/>
    <cellStyle name="FormlaBold 12 3 3 7 2" xfId="51611"/>
    <cellStyle name="FormlaBold 12 3 3 8" xfId="23285"/>
    <cellStyle name="FormlaBold 12 3 3 8 2" xfId="51612"/>
    <cellStyle name="FormlaBold 12 3 3 9" xfId="23286"/>
    <cellStyle name="FormlaBold 12 3 3 9 2" xfId="51613"/>
    <cellStyle name="FormlaBold 12 3 4" xfId="23287"/>
    <cellStyle name="FormlaBold 12 3 4 2" xfId="51614"/>
    <cellStyle name="FormlaBold 12 3 5" xfId="23288"/>
    <cellStyle name="FormlaBold 12 3 5 2" xfId="51615"/>
    <cellStyle name="FormlaBold 12 3 6" xfId="23289"/>
    <cellStyle name="FormlaBold 12 3 6 2" xfId="51616"/>
    <cellStyle name="FormlaBold 12 3 7" xfId="23290"/>
    <cellStyle name="FormlaBold 12 3 7 2" xfId="51617"/>
    <cellStyle name="FormlaBold 12 3 8" xfId="23291"/>
    <cellStyle name="FormlaBold 12 3 8 2" xfId="51618"/>
    <cellStyle name="FormlaBold 12 3 9" xfId="23292"/>
    <cellStyle name="FormlaBold 12 3 9 2" xfId="51619"/>
    <cellStyle name="FormlaBold 12 4" xfId="23293"/>
    <cellStyle name="FormlaBold 12 4 10" xfId="23294"/>
    <cellStyle name="FormlaBold 12 4 10 2" xfId="51621"/>
    <cellStyle name="FormlaBold 12 4 11" xfId="51620"/>
    <cellStyle name="FormlaBold 12 4 2" xfId="23295"/>
    <cellStyle name="FormlaBold 12 4 2 2" xfId="51622"/>
    <cellStyle name="FormlaBold 12 4 3" xfId="23296"/>
    <cellStyle name="FormlaBold 12 4 3 2" xfId="51623"/>
    <cellStyle name="FormlaBold 12 4 4" xfId="23297"/>
    <cellStyle name="FormlaBold 12 4 4 2" xfId="51624"/>
    <cellStyle name="FormlaBold 12 4 5" xfId="23298"/>
    <cellStyle name="FormlaBold 12 4 5 2" xfId="51625"/>
    <cellStyle name="FormlaBold 12 4 6" xfId="23299"/>
    <cellStyle name="FormlaBold 12 4 6 2" xfId="51626"/>
    <cellStyle name="FormlaBold 12 4 7" xfId="23300"/>
    <cellStyle name="FormlaBold 12 4 7 2" xfId="51627"/>
    <cellStyle name="FormlaBold 12 4 8" xfId="23301"/>
    <cellStyle name="FormlaBold 12 4 8 2" xfId="51628"/>
    <cellStyle name="FormlaBold 12 4 9" xfId="23302"/>
    <cellStyle name="FormlaBold 12 4 9 2" xfId="51629"/>
    <cellStyle name="FormlaBold 12 5" xfId="23303"/>
    <cellStyle name="FormlaBold 12 5 10" xfId="23304"/>
    <cellStyle name="FormlaBold 12 5 10 2" xfId="51631"/>
    <cellStyle name="FormlaBold 12 5 11" xfId="51630"/>
    <cellStyle name="FormlaBold 12 5 2" xfId="23305"/>
    <cellStyle name="FormlaBold 12 5 2 2" xfId="51632"/>
    <cellStyle name="FormlaBold 12 5 3" xfId="23306"/>
    <cellStyle name="FormlaBold 12 5 3 2" xfId="51633"/>
    <cellStyle name="FormlaBold 12 5 4" xfId="23307"/>
    <cellStyle name="FormlaBold 12 5 4 2" xfId="51634"/>
    <cellStyle name="FormlaBold 12 5 5" xfId="23308"/>
    <cellStyle name="FormlaBold 12 5 5 2" xfId="51635"/>
    <cellStyle name="FormlaBold 12 5 6" xfId="23309"/>
    <cellStyle name="FormlaBold 12 5 6 2" xfId="51636"/>
    <cellStyle name="FormlaBold 12 5 7" xfId="23310"/>
    <cellStyle name="FormlaBold 12 5 7 2" xfId="51637"/>
    <cellStyle name="FormlaBold 12 5 8" xfId="23311"/>
    <cellStyle name="FormlaBold 12 5 8 2" xfId="51638"/>
    <cellStyle name="FormlaBold 12 5 9" xfId="23312"/>
    <cellStyle name="FormlaBold 12 5 9 2" xfId="51639"/>
    <cellStyle name="FormlaBold 12 6" xfId="23313"/>
    <cellStyle name="FormlaBold 12 6 2" xfId="51640"/>
    <cellStyle name="FormlaBold 12 7" xfId="23314"/>
    <cellStyle name="FormlaBold 12 7 2" xfId="51641"/>
    <cellStyle name="FormlaBold 12 8" xfId="23315"/>
    <cellStyle name="FormlaBold 12 8 2" xfId="51642"/>
    <cellStyle name="FormlaBold 12 9" xfId="23316"/>
    <cellStyle name="FormlaBold 12 9 2" xfId="51643"/>
    <cellStyle name="FormlaBold 13" xfId="452"/>
    <cellStyle name="FormlaBold 13 10" xfId="23317"/>
    <cellStyle name="FormlaBold 13 10 2" xfId="51644"/>
    <cellStyle name="FormlaBold 13 11" xfId="23318"/>
    <cellStyle name="FormlaBold 13 11 2" xfId="51645"/>
    <cellStyle name="FormlaBold 13 12" xfId="23319"/>
    <cellStyle name="FormlaBold 13 12 2" xfId="51646"/>
    <cellStyle name="FormlaBold 13 13" xfId="28793"/>
    <cellStyle name="FormlaBold 13 2" xfId="23320"/>
    <cellStyle name="FormlaBold 13 2 10" xfId="23321"/>
    <cellStyle name="FormlaBold 13 2 10 2" xfId="51648"/>
    <cellStyle name="FormlaBold 13 2 11" xfId="51647"/>
    <cellStyle name="FormlaBold 13 2 2" xfId="23322"/>
    <cellStyle name="FormlaBold 13 2 2 10" xfId="23323"/>
    <cellStyle name="FormlaBold 13 2 2 10 2" xfId="51650"/>
    <cellStyle name="FormlaBold 13 2 2 11" xfId="51649"/>
    <cellStyle name="FormlaBold 13 2 2 2" xfId="23324"/>
    <cellStyle name="FormlaBold 13 2 2 2 2" xfId="51651"/>
    <cellStyle name="FormlaBold 13 2 2 3" xfId="23325"/>
    <cellStyle name="FormlaBold 13 2 2 3 2" xfId="51652"/>
    <cellStyle name="FormlaBold 13 2 2 4" xfId="23326"/>
    <cellStyle name="FormlaBold 13 2 2 4 2" xfId="51653"/>
    <cellStyle name="FormlaBold 13 2 2 5" xfId="23327"/>
    <cellStyle name="FormlaBold 13 2 2 5 2" xfId="51654"/>
    <cellStyle name="FormlaBold 13 2 2 6" xfId="23328"/>
    <cellStyle name="FormlaBold 13 2 2 6 2" xfId="51655"/>
    <cellStyle name="FormlaBold 13 2 2 7" xfId="23329"/>
    <cellStyle name="FormlaBold 13 2 2 7 2" xfId="51656"/>
    <cellStyle name="FormlaBold 13 2 2 8" xfId="23330"/>
    <cellStyle name="FormlaBold 13 2 2 8 2" xfId="51657"/>
    <cellStyle name="FormlaBold 13 2 2 9" xfId="23331"/>
    <cellStyle name="FormlaBold 13 2 2 9 2" xfId="51658"/>
    <cellStyle name="FormlaBold 13 2 3" xfId="23332"/>
    <cellStyle name="FormlaBold 13 2 3 10" xfId="23333"/>
    <cellStyle name="FormlaBold 13 2 3 10 2" xfId="51660"/>
    <cellStyle name="FormlaBold 13 2 3 11" xfId="51659"/>
    <cellStyle name="FormlaBold 13 2 3 2" xfId="23334"/>
    <cellStyle name="FormlaBold 13 2 3 2 2" xfId="51661"/>
    <cellStyle name="FormlaBold 13 2 3 3" xfId="23335"/>
    <cellStyle name="FormlaBold 13 2 3 3 2" xfId="51662"/>
    <cellStyle name="FormlaBold 13 2 3 4" xfId="23336"/>
    <cellStyle name="FormlaBold 13 2 3 4 2" xfId="51663"/>
    <cellStyle name="FormlaBold 13 2 3 5" xfId="23337"/>
    <cellStyle name="FormlaBold 13 2 3 5 2" xfId="51664"/>
    <cellStyle name="FormlaBold 13 2 3 6" xfId="23338"/>
    <cellStyle name="FormlaBold 13 2 3 6 2" xfId="51665"/>
    <cellStyle name="FormlaBold 13 2 3 7" xfId="23339"/>
    <cellStyle name="FormlaBold 13 2 3 7 2" xfId="51666"/>
    <cellStyle name="FormlaBold 13 2 3 8" xfId="23340"/>
    <cellStyle name="FormlaBold 13 2 3 8 2" xfId="51667"/>
    <cellStyle name="FormlaBold 13 2 3 9" xfId="23341"/>
    <cellStyle name="FormlaBold 13 2 3 9 2" xfId="51668"/>
    <cellStyle name="FormlaBold 13 2 4" xfId="23342"/>
    <cellStyle name="FormlaBold 13 2 4 2" xfId="51669"/>
    <cellStyle name="FormlaBold 13 2 5" xfId="23343"/>
    <cellStyle name="FormlaBold 13 2 5 2" xfId="51670"/>
    <cellStyle name="FormlaBold 13 2 6" xfId="23344"/>
    <cellStyle name="FormlaBold 13 2 6 2" xfId="51671"/>
    <cellStyle name="FormlaBold 13 2 7" xfId="23345"/>
    <cellStyle name="FormlaBold 13 2 7 2" xfId="51672"/>
    <cellStyle name="FormlaBold 13 2 8" xfId="23346"/>
    <cellStyle name="FormlaBold 13 2 8 2" xfId="51673"/>
    <cellStyle name="FormlaBold 13 2 9" xfId="23347"/>
    <cellStyle name="FormlaBold 13 2 9 2" xfId="51674"/>
    <cellStyle name="FormlaBold 13 3" xfId="23348"/>
    <cellStyle name="FormlaBold 13 3 10" xfId="23349"/>
    <cellStyle name="FormlaBold 13 3 10 2" xfId="51676"/>
    <cellStyle name="FormlaBold 13 3 11" xfId="51675"/>
    <cellStyle name="FormlaBold 13 3 2" xfId="23350"/>
    <cellStyle name="FormlaBold 13 3 2 10" xfId="23351"/>
    <cellStyle name="FormlaBold 13 3 2 10 2" xfId="51678"/>
    <cellStyle name="FormlaBold 13 3 2 11" xfId="51677"/>
    <cellStyle name="FormlaBold 13 3 2 2" xfId="23352"/>
    <cellStyle name="FormlaBold 13 3 2 2 2" xfId="51679"/>
    <cellStyle name="FormlaBold 13 3 2 3" xfId="23353"/>
    <cellStyle name="FormlaBold 13 3 2 3 2" xfId="51680"/>
    <cellStyle name="FormlaBold 13 3 2 4" xfId="23354"/>
    <cellStyle name="FormlaBold 13 3 2 4 2" xfId="51681"/>
    <cellStyle name="FormlaBold 13 3 2 5" xfId="23355"/>
    <cellStyle name="FormlaBold 13 3 2 5 2" xfId="51682"/>
    <cellStyle name="FormlaBold 13 3 2 6" xfId="23356"/>
    <cellStyle name="FormlaBold 13 3 2 6 2" xfId="51683"/>
    <cellStyle name="FormlaBold 13 3 2 7" xfId="23357"/>
    <cellStyle name="FormlaBold 13 3 2 7 2" xfId="51684"/>
    <cellStyle name="FormlaBold 13 3 2 8" xfId="23358"/>
    <cellStyle name="FormlaBold 13 3 2 8 2" xfId="51685"/>
    <cellStyle name="FormlaBold 13 3 2 9" xfId="23359"/>
    <cellStyle name="FormlaBold 13 3 2 9 2" xfId="51686"/>
    <cellStyle name="FormlaBold 13 3 3" xfId="23360"/>
    <cellStyle name="FormlaBold 13 3 3 10" xfId="23361"/>
    <cellStyle name="FormlaBold 13 3 3 10 2" xfId="51688"/>
    <cellStyle name="FormlaBold 13 3 3 11" xfId="51687"/>
    <cellStyle name="FormlaBold 13 3 3 2" xfId="23362"/>
    <cellStyle name="FormlaBold 13 3 3 2 2" xfId="51689"/>
    <cellStyle name="FormlaBold 13 3 3 3" xfId="23363"/>
    <cellStyle name="FormlaBold 13 3 3 3 2" xfId="51690"/>
    <cellStyle name="FormlaBold 13 3 3 4" xfId="23364"/>
    <cellStyle name="FormlaBold 13 3 3 4 2" xfId="51691"/>
    <cellStyle name="FormlaBold 13 3 3 5" xfId="23365"/>
    <cellStyle name="FormlaBold 13 3 3 5 2" xfId="51692"/>
    <cellStyle name="FormlaBold 13 3 3 6" xfId="23366"/>
    <cellStyle name="FormlaBold 13 3 3 6 2" xfId="51693"/>
    <cellStyle name="FormlaBold 13 3 3 7" xfId="23367"/>
    <cellStyle name="FormlaBold 13 3 3 7 2" xfId="51694"/>
    <cellStyle name="FormlaBold 13 3 3 8" xfId="23368"/>
    <cellStyle name="FormlaBold 13 3 3 8 2" xfId="51695"/>
    <cellStyle name="FormlaBold 13 3 3 9" xfId="23369"/>
    <cellStyle name="FormlaBold 13 3 3 9 2" xfId="51696"/>
    <cellStyle name="FormlaBold 13 3 4" xfId="23370"/>
    <cellStyle name="FormlaBold 13 3 4 2" xfId="51697"/>
    <cellStyle name="FormlaBold 13 3 5" xfId="23371"/>
    <cellStyle name="FormlaBold 13 3 5 2" xfId="51698"/>
    <cellStyle name="FormlaBold 13 3 6" xfId="23372"/>
    <cellStyle name="FormlaBold 13 3 6 2" xfId="51699"/>
    <cellStyle name="FormlaBold 13 3 7" xfId="23373"/>
    <cellStyle name="FormlaBold 13 3 7 2" xfId="51700"/>
    <cellStyle name="FormlaBold 13 3 8" xfId="23374"/>
    <cellStyle name="FormlaBold 13 3 8 2" xfId="51701"/>
    <cellStyle name="FormlaBold 13 3 9" xfId="23375"/>
    <cellStyle name="FormlaBold 13 3 9 2" xfId="51702"/>
    <cellStyle name="FormlaBold 13 4" xfId="23376"/>
    <cellStyle name="FormlaBold 13 4 10" xfId="23377"/>
    <cellStyle name="FormlaBold 13 4 10 2" xfId="51704"/>
    <cellStyle name="FormlaBold 13 4 11" xfId="51703"/>
    <cellStyle name="FormlaBold 13 4 2" xfId="23378"/>
    <cellStyle name="FormlaBold 13 4 2 2" xfId="51705"/>
    <cellStyle name="FormlaBold 13 4 3" xfId="23379"/>
    <cellStyle name="FormlaBold 13 4 3 2" xfId="51706"/>
    <cellStyle name="FormlaBold 13 4 4" xfId="23380"/>
    <cellStyle name="FormlaBold 13 4 4 2" xfId="51707"/>
    <cellStyle name="FormlaBold 13 4 5" xfId="23381"/>
    <cellStyle name="FormlaBold 13 4 5 2" xfId="51708"/>
    <cellStyle name="FormlaBold 13 4 6" xfId="23382"/>
    <cellStyle name="FormlaBold 13 4 6 2" xfId="51709"/>
    <cellStyle name="FormlaBold 13 4 7" xfId="23383"/>
    <cellStyle name="FormlaBold 13 4 7 2" xfId="51710"/>
    <cellStyle name="FormlaBold 13 4 8" xfId="23384"/>
    <cellStyle name="FormlaBold 13 4 8 2" xfId="51711"/>
    <cellStyle name="FormlaBold 13 4 9" xfId="23385"/>
    <cellStyle name="FormlaBold 13 4 9 2" xfId="51712"/>
    <cellStyle name="FormlaBold 13 5" xfId="23386"/>
    <cellStyle name="FormlaBold 13 5 10" xfId="23387"/>
    <cellStyle name="FormlaBold 13 5 10 2" xfId="51714"/>
    <cellStyle name="FormlaBold 13 5 11" xfId="51713"/>
    <cellStyle name="FormlaBold 13 5 2" xfId="23388"/>
    <cellStyle name="FormlaBold 13 5 2 2" xfId="51715"/>
    <cellStyle name="FormlaBold 13 5 3" xfId="23389"/>
    <cellStyle name="FormlaBold 13 5 3 2" xfId="51716"/>
    <cellStyle name="FormlaBold 13 5 4" xfId="23390"/>
    <cellStyle name="FormlaBold 13 5 4 2" xfId="51717"/>
    <cellStyle name="FormlaBold 13 5 5" xfId="23391"/>
    <cellStyle name="FormlaBold 13 5 5 2" xfId="51718"/>
    <cellStyle name="FormlaBold 13 5 6" xfId="23392"/>
    <cellStyle name="FormlaBold 13 5 6 2" xfId="51719"/>
    <cellStyle name="FormlaBold 13 5 7" xfId="23393"/>
    <cellStyle name="FormlaBold 13 5 7 2" xfId="51720"/>
    <cellStyle name="FormlaBold 13 5 8" xfId="23394"/>
    <cellStyle name="FormlaBold 13 5 8 2" xfId="51721"/>
    <cellStyle name="FormlaBold 13 5 9" xfId="23395"/>
    <cellStyle name="FormlaBold 13 5 9 2" xfId="51722"/>
    <cellStyle name="FormlaBold 13 6" xfId="23396"/>
    <cellStyle name="FormlaBold 13 6 2" xfId="51723"/>
    <cellStyle name="FormlaBold 13 7" xfId="23397"/>
    <cellStyle name="FormlaBold 13 7 2" xfId="51724"/>
    <cellStyle name="FormlaBold 13 8" xfId="23398"/>
    <cellStyle name="FormlaBold 13 8 2" xfId="51725"/>
    <cellStyle name="FormlaBold 13 9" xfId="23399"/>
    <cellStyle name="FormlaBold 13 9 2" xfId="51726"/>
    <cellStyle name="FormlaBold 14" xfId="863"/>
    <cellStyle name="FormlaBold 14 10" xfId="23400"/>
    <cellStyle name="FormlaBold 14 10 2" xfId="51727"/>
    <cellStyle name="FormlaBold 14 11" xfId="23401"/>
    <cellStyle name="FormlaBold 14 11 2" xfId="51728"/>
    <cellStyle name="FormlaBold 14 12" xfId="23402"/>
    <cellStyle name="FormlaBold 14 12 2" xfId="51729"/>
    <cellStyle name="FormlaBold 14 13" xfId="23403"/>
    <cellStyle name="FormlaBold 14 13 2" xfId="51730"/>
    <cellStyle name="FormlaBold 14 14" xfId="23404"/>
    <cellStyle name="FormlaBold 14 14 2" xfId="51731"/>
    <cellStyle name="FormlaBold 14 15" xfId="23405"/>
    <cellStyle name="FormlaBold 14 15 2" xfId="51732"/>
    <cellStyle name="FormlaBold 14 16" xfId="29194"/>
    <cellStyle name="FormlaBold 14 2" xfId="23406"/>
    <cellStyle name="FormlaBold 14 2 10" xfId="23407"/>
    <cellStyle name="FormlaBold 14 2 10 2" xfId="51734"/>
    <cellStyle name="FormlaBold 14 2 11" xfId="51733"/>
    <cellStyle name="FormlaBold 14 2 2" xfId="23408"/>
    <cellStyle name="FormlaBold 14 2 2 10" xfId="23409"/>
    <cellStyle name="FormlaBold 14 2 2 10 2" xfId="51736"/>
    <cellStyle name="FormlaBold 14 2 2 11" xfId="51735"/>
    <cellStyle name="FormlaBold 14 2 2 2" xfId="23410"/>
    <cellStyle name="FormlaBold 14 2 2 2 2" xfId="51737"/>
    <cellStyle name="FormlaBold 14 2 2 3" xfId="23411"/>
    <cellStyle name="FormlaBold 14 2 2 3 2" xfId="51738"/>
    <cellStyle name="FormlaBold 14 2 2 4" xfId="23412"/>
    <cellStyle name="FormlaBold 14 2 2 4 2" xfId="51739"/>
    <cellStyle name="FormlaBold 14 2 2 5" xfId="23413"/>
    <cellStyle name="FormlaBold 14 2 2 5 2" xfId="51740"/>
    <cellStyle name="FormlaBold 14 2 2 6" xfId="23414"/>
    <cellStyle name="FormlaBold 14 2 2 6 2" xfId="51741"/>
    <cellStyle name="FormlaBold 14 2 2 7" xfId="23415"/>
    <cellStyle name="FormlaBold 14 2 2 7 2" xfId="51742"/>
    <cellStyle name="FormlaBold 14 2 2 8" xfId="23416"/>
    <cellStyle name="FormlaBold 14 2 2 8 2" xfId="51743"/>
    <cellStyle name="FormlaBold 14 2 2 9" xfId="23417"/>
    <cellStyle name="FormlaBold 14 2 2 9 2" xfId="51744"/>
    <cellStyle name="FormlaBold 14 2 3" xfId="23418"/>
    <cellStyle name="FormlaBold 14 2 3 10" xfId="23419"/>
    <cellStyle name="FormlaBold 14 2 3 10 2" xfId="51746"/>
    <cellStyle name="FormlaBold 14 2 3 11" xfId="51745"/>
    <cellStyle name="FormlaBold 14 2 3 2" xfId="23420"/>
    <cellStyle name="FormlaBold 14 2 3 2 2" xfId="51747"/>
    <cellStyle name="FormlaBold 14 2 3 3" xfId="23421"/>
    <cellStyle name="FormlaBold 14 2 3 3 2" xfId="51748"/>
    <cellStyle name="FormlaBold 14 2 3 4" xfId="23422"/>
    <cellStyle name="FormlaBold 14 2 3 4 2" xfId="51749"/>
    <cellStyle name="FormlaBold 14 2 3 5" xfId="23423"/>
    <cellStyle name="FormlaBold 14 2 3 5 2" xfId="51750"/>
    <cellStyle name="FormlaBold 14 2 3 6" xfId="23424"/>
    <cellStyle name="FormlaBold 14 2 3 6 2" xfId="51751"/>
    <cellStyle name="FormlaBold 14 2 3 7" xfId="23425"/>
    <cellStyle name="FormlaBold 14 2 3 7 2" xfId="51752"/>
    <cellStyle name="FormlaBold 14 2 3 8" xfId="23426"/>
    <cellStyle name="FormlaBold 14 2 3 8 2" xfId="51753"/>
    <cellStyle name="FormlaBold 14 2 3 9" xfId="23427"/>
    <cellStyle name="FormlaBold 14 2 3 9 2" xfId="51754"/>
    <cellStyle name="FormlaBold 14 2 4" xfId="23428"/>
    <cellStyle name="FormlaBold 14 2 4 2" xfId="51755"/>
    <cellStyle name="FormlaBold 14 2 5" xfId="23429"/>
    <cellStyle name="FormlaBold 14 2 5 2" xfId="51756"/>
    <cellStyle name="FormlaBold 14 2 6" xfId="23430"/>
    <cellStyle name="FormlaBold 14 2 6 2" xfId="51757"/>
    <cellStyle name="FormlaBold 14 2 7" xfId="23431"/>
    <cellStyle name="FormlaBold 14 2 7 2" xfId="51758"/>
    <cellStyle name="FormlaBold 14 2 8" xfId="23432"/>
    <cellStyle name="FormlaBold 14 2 8 2" xfId="51759"/>
    <cellStyle name="FormlaBold 14 2 9" xfId="23433"/>
    <cellStyle name="FormlaBold 14 2 9 2" xfId="51760"/>
    <cellStyle name="FormlaBold 14 3" xfId="23434"/>
    <cellStyle name="FormlaBold 14 3 10" xfId="23435"/>
    <cellStyle name="FormlaBold 14 3 10 2" xfId="51762"/>
    <cellStyle name="FormlaBold 14 3 11" xfId="51761"/>
    <cellStyle name="FormlaBold 14 3 2" xfId="23436"/>
    <cellStyle name="FormlaBold 14 3 2 10" xfId="23437"/>
    <cellStyle name="FormlaBold 14 3 2 10 2" xfId="51764"/>
    <cellStyle name="FormlaBold 14 3 2 11" xfId="51763"/>
    <cellStyle name="FormlaBold 14 3 2 2" xfId="23438"/>
    <cellStyle name="FormlaBold 14 3 2 2 2" xfId="51765"/>
    <cellStyle name="FormlaBold 14 3 2 3" xfId="23439"/>
    <cellStyle name="FormlaBold 14 3 2 3 2" xfId="51766"/>
    <cellStyle name="FormlaBold 14 3 2 4" xfId="23440"/>
    <cellStyle name="FormlaBold 14 3 2 4 2" xfId="51767"/>
    <cellStyle name="FormlaBold 14 3 2 5" xfId="23441"/>
    <cellStyle name="FormlaBold 14 3 2 5 2" xfId="51768"/>
    <cellStyle name="FormlaBold 14 3 2 6" xfId="23442"/>
    <cellStyle name="FormlaBold 14 3 2 6 2" xfId="51769"/>
    <cellStyle name="FormlaBold 14 3 2 7" xfId="23443"/>
    <cellStyle name="FormlaBold 14 3 2 7 2" xfId="51770"/>
    <cellStyle name="FormlaBold 14 3 2 8" xfId="23444"/>
    <cellStyle name="FormlaBold 14 3 2 8 2" xfId="51771"/>
    <cellStyle name="FormlaBold 14 3 2 9" xfId="23445"/>
    <cellStyle name="FormlaBold 14 3 2 9 2" xfId="51772"/>
    <cellStyle name="FormlaBold 14 3 3" xfId="23446"/>
    <cellStyle name="FormlaBold 14 3 3 10" xfId="23447"/>
    <cellStyle name="FormlaBold 14 3 3 10 2" xfId="51774"/>
    <cellStyle name="FormlaBold 14 3 3 11" xfId="51773"/>
    <cellStyle name="FormlaBold 14 3 3 2" xfId="23448"/>
    <cellStyle name="FormlaBold 14 3 3 2 2" xfId="51775"/>
    <cellStyle name="FormlaBold 14 3 3 3" xfId="23449"/>
    <cellStyle name="FormlaBold 14 3 3 3 2" xfId="51776"/>
    <cellStyle name="FormlaBold 14 3 3 4" xfId="23450"/>
    <cellStyle name="FormlaBold 14 3 3 4 2" xfId="51777"/>
    <cellStyle name="FormlaBold 14 3 3 5" xfId="23451"/>
    <cellStyle name="FormlaBold 14 3 3 5 2" xfId="51778"/>
    <cellStyle name="FormlaBold 14 3 3 6" xfId="23452"/>
    <cellStyle name="FormlaBold 14 3 3 6 2" xfId="51779"/>
    <cellStyle name="FormlaBold 14 3 3 7" xfId="23453"/>
    <cellStyle name="FormlaBold 14 3 3 7 2" xfId="51780"/>
    <cellStyle name="FormlaBold 14 3 3 8" xfId="23454"/>
    <cellStyle name="FormlaBold 14 3 3 8 2" xfId="51781"/>
    <cellStyle name="FormlaBold 14 3 3 9" xfId="23455"/>
    <cellStyle name="FormlaBold 14 3 3 9 2" xfId="51782"/>
    <cellStyle name="FormlaBold 14 3 4" xfId="23456"/>
    <cellStyle name="FormlaBold 14 3 4 2" xfId="51783"/>
    <cellStyle name="FormlaBold 14 3 5" xfId="23457"/>
    <cellStyle name="FormlaBold 14 3 5 2" xfId="51784"/>
    <cellStyle name="FormlaBold 14 3 6" xfId="23458"/>
    <cellStyle name="FormlaBold 14 3 6 2" xfId="51785"/>
    <cellStyle name="FormlaBold 14 3 7" xfId="23459"/>
    <cellStyle name="FormlaBold 14 3 7 2" xfId="51786"/>
    <cellStyle name="FormlaBold 14 3 8" xfId="23460"/>
    <cellStyle name="FormlaBold 14 3 8 2" xfId="51787"/>
    <cellStyle name="FormlaBold 14 3 9" xfId="23461"/>
    <cellStyle name="FormlaBold 14 3 9 2" xfId="51788"/>
    <cellStyle name="FormlaBold 14 4" xfId="23462"/>
    <cellStyle name="FormlaBold 14 4 10" xfId="23463"/>
    <cellStyle name="FormlaBold 14 4 10 2" xfId="51790"/>
    <cellStyle name="FormlaBold 14 4 11" xfId="51789"/>
    <cellStyle name="FormlaBold 14 4 2" xfId="23464"/>
    <cellStyle name="FormlaBold 14 4 2 2" xfId="51791"/>
    <cellStyle name="FormlaBold 14 4 3" xfId="23465"/>
    <cellStyle name="FormlaBold 14 4 3 2" xfId="51792"/>
    <cellStyle name="FormlaBold 14 4 4" xfId="23466"/>
    <cellStyle name="FormlaBold 14 4 4 2" xfId="51793"/>
    <cellStyle name="FormlaBold 14 4 5" xfId="23467"/>
    <cellStyle name="FormlaBold 14 4 5 2" xfId="51794"/>
    <cellStyle name="FormlaBold 14 4 6" xfId="23468"/>
    <cellStyle name="FormlaBold 14 4 6 2" xfId="51795"/>
    <cellStyle name="FormlaBold 14 4 7" xfId="23469"/>
    <cellStyle name="FormlaBold 14 4 7 2" xfId="51796"/>
    <cellStyle name="FormlaBold 14 4 8" xfId="23470"/>
    <cellStyle name="FormlaBold 14 4 8 2" xfId="51797"/>
    <cellStyle name="FormlaBold 14 4 9" xfId="23471"/>
    <cellStyle name="FormlaBold 14 4 9 2" xfId="51798"/>
    <cellStyle name="FormlaBold 14 5" xfId="23472"/>
    <cellStyle name="FormlaBold 14 5 10" xfId="23473"/>
    <cellStyle name="FormlaBold 14 5 10 2" xfId="51800"/>
    <cellStyle name="FormlaBold 14 5 11" xfId="51799"/>
    <cellStyle name="FormlaBold 14 5 2" xfId="23474"/>
    <cellStyle name="FormlaBold 14 5 2 2" xfId="51801"/>
    <cellStyle name="FormlaBold 14 5 3" xfId="23475"/>
    <cellStyle name="FormlaBold 14 5 3 2" xfId="51802"/>
    <cellStyle name="FormlaBold 14 5 4" xfId="23476"/>
    <cellStyle name="FormlaBold 14 5 4 2" xfId="51803"/>
    <cellStyle name="FormlaBold 14 5 5" xfId="23477"/>
    <cellStyle name="FormlaBold 14 5 5 2" xfId="51804"/>
    <cellStyle name="FormlaBold 14 5 6" xfId="23478"/>
    <cellStyle name="FormlaBold 14 5 6 2" xfId="51805"/>
    <cellStyle name="FormlaBold 14 5 7" xfId="23479"/>
    <cellStyle name="FormlaBold 14 5 7 2" xfId="51806"/>
    <cellStyle name="FormlaBold 14 5 8" xfId="23480"/>
    <cellStyle name="FormlaBold 14 5 8 2" xfId="51807"/>
    <cellStyle name="FormlaBold 14 5 9" xfId="23481"/>
    <cellStyle name="FormlaBold 14 5 9 2" xfId="51808"/>
    <cellStyle name="FormlaBold 14 6" xfId="23482"/>
    <cellStyle name="FormlaBold 14 6 2" xfId="51809"/>
    <cellStyle name="FormlaBold 14 7" xfId="23483"/>
    <cellStyle name="FormlaBold 14 7 2" xfId="51810"/>
    <cellStyle name="FormlaBold 14 8" xfId="23484"/>
    <cellStyle name="FormlaBold 14 8 2" xfId="51811"/>
    <cellStyle name="FormlaBold 14 9" xfId="23485"/>
    <cellStyle name="FormlaBold 14 9 2" xfId="51812"/>
    <cellStyle name="FormlaBold 15" xfId="806"/>
    <cellStyle name="FormlaBold 15 10" xfId="23486"/>
    <cellStyle name="FormlaBold 15 10 2" xfId="51813"/>
    <cellStyle name="FormlaBold 15 11" xfId="29137"/>
    <cellStyle name="FormlaBold 15 2" xfId="23487"/>
    <cellStyle name="FormlaBold 15 2 10" xfId="23488"/>
    <cellStyle name="FormlaBold 15 2 10 2" xfId="51815"/>
    <cellStyle name="FormlaBold 15 2 11" xfId="51814"/>
    <cellStyle name="FormlaBold 15 2 2" xfId="23489"/>
    <cellStyle name="FormlaBold 15 2 2 2" xfId="51816"/>
    <cellStyle name="FormlaBold 15 2 3" xfId="23490"/>
    <cellStyle name="FormlaBold 15 2 3 2" xfId="51817"/>
    <cellStyle name="FormlaBold 15 2 4" xfId="23491"/>
    <cellStyle name="FormlaBold 15 2 4 2" xfId="51818"/>
    <cellStyle name="FormlaBold 15 2 5" xfId="23492"/>
    <cellStyle name="FormlaBold 15 2 5 2" xfId="51819"/>
    <cellStyle name="FormlaBold 15 2 6" xfId="23493"/>
    <cellStyle name="FormlaBold 15 2 6 2" xfId="51820"/>
    <cellStyle name="FormlaBold 15 2 7" xfId="23494"/>
    <cellStyle name="FormlaBold 15 2 7 2" xfId="51821"/>
    <cellStyle name="FormlaBold 15 2 8" xfId="23495"/>
    <cellStyle name="FormlaBold 15 2 8 2" xfId="51822"/>
    <cellStyle name="FormlaBold 15 2 9" xfId="23496"/>
    <cellStyle name="FormlaBold 15 2 9 2" xfId="51823"/>
    <cellStyle name="FormlaBold 15 3" xfId="23497"/>
    <cellStyle name="FormlaBold 15 3 10" xfId="23498"/>
    <cellStyle name="FormlaBold 15 3 10 2" xfId="51825"/>
    <cellStyle name="FormlaBold 15 3 11" xfId="51824"/>
    <cellStyle name="FormlaBold 15 3 2" xfId="23499"/>
    <cellStyle name="FormlaBold 15 3 2 2" xfId="51826"/>
    <cellStyle name="FormlaBold 15 3 3" xfId="23500"/>
    <cellStyle name="FormlaBold 15 3 3 2" xfId="51827"/>
    <cellStyle name="FormlaBold 15 3 4" xfId="23501"/>
    <cellStyle name="FormlaBold 15 3 4 2" xfId="51828"/>
    <cellStyle name="FormlaBold 15 3 5" xfId="23502"/>
    <cellStyle name="FormlaBold 15 3 5 2" xfId="51829"/>
    <cellStyle name="FormlaBold 15 3 6" xfId="23503"/>
    <cellStyle name="FormlaBold 15 3 6 2" xfId="51830"/>
    <cellStyle name="FormlaBold 15 3 7" xfId="23504"/>
    <cellStyle name="FormlaBold 15 3 7 2" xfId="51831"/>
    <cellStyle name="FormlaBold 15 3 8" xfId="23505"/>
    <cellStyle name="FormlaBold 15 3 8 2" xfId="51832"/>
    <cellStyle name="FormlaBold 15 3 9" xfId="23506"/>
    <cellStyle name="FormlaBold 15 3 9 2" xfId="51833"/>
    <cellStyle name="FormlaBold 15 4" xfId="23507"/>
    <cellStyle name="FormlaBold 15 4 2" xfId="51834"/>
    <cellStyle name="FormlaBold 15 5" xfId="23508"/>
    <cellStyle name="FormlaBold 15 5 2" xfId="51835"/>
    <cellStyle name="FormlaBold 15 6" xfId="23509"/>
    <cellStyle name="FormlaBold 15 6 2" xfId="51836"/>
    <cellStyle name="FormlaBold 15 7" xfId="23510"/>
    <cellStyle name="FormlaBold 15 7 2" xfId="51837"/>
    <cellStyle name="FormlaBold 15 8" xfId="23511"/>
    <cellStyle name="FormlaBold 15 8 2" xfId="51838"/>
    <cellStyle name="FormlaBold 15 9" xfId="23512"/>
    <cellStyle name="FormlaBold 15 9 2" xfId="51839"/>
    <cellStyle name="FormlaBold 16" xfId="955"/>
    <cellStyle name="FormlaBold 16 10" xfId="23513"/>
    <cellStyle name="FormlaBold 16 10 2" xfId="51840"/>
    <cellStyle name="FormlaBold 16 11" xfId="29286"/>
    <cellStyle name="FormlaBold 16 2" xfId="23514"/>
    <cellStyle name="FormlaBold 16 2 10" xfId="23515"/>
    <cellStyle name="FormlaBold 16 2 10 2" xfId="51842"/>
    <cellStyle name="FormlaBold 16 2 11" xfId="51841"/>
    <cellStyle name="FormlaBold 16 2 2" xfId="23516"/>
    <cellStyle name="FormlaBold 16 2 2 2" xfId="51843"/>
    <cellStyle name="FormlaBold 16 2 3" xfId="23517"/>
    <cellStyle name="FormlaBold 16 2 3 2" xfId="51844"/>
    <cellStyle name="FormlaBold 16 2 4" xfId="23518"/>
    <cellStyle name="FormlaBold 16 2 4 2" xfId="51845"/>
    <cellStyle name="FormlaBold 16 2 5" xfId="23519"/>
    <cellStyle name="FormlaBold 16 2 5 2" xfId="51846"/>
    <cellStyle name="FormlaBold 16 2 6" xfId="23520"/>
    <cellStyle name="FormlaBold 16 2 6 2" xfId="51847"/>
    <cellStyle name="FormlaBold 16 2 7" xfId="23521"/>
    <cellStyle name="FormlaBold 16 2 7 2" xfId="51848"/>
    <cellStyle name="FormlaBold 16 2 8" xfId="23522"/>
    <cellStyle name="FormlaBold 16 2 8 2" xfId="51849"/>
    <cellStyle name="FormlaBold 16 2 9" xfId="23523"/>
    <cellStyle name="FormlaBold 16 2 9 2" xfId="51850"/>
    <cellStyle name="FormlaBold 16 3" xfId="23524"/>
    <cellStyle name="FormlaBold 16 3 10" xfId="23525"/>
    <cellStyle name="FormlaBold 16 3 10 2" xfId="51852"/>
    <cellStyle name="FormlaBold 16 3 11" xfId="51851"/>
    <cellStyle name="FormlaBold 16 3 2" xfId="23526"/>
    <cellStyle name="FormlaBold 16 3 2 2" xfId="51853"/>
    <cellStyle name="FormlaBold 16 3 3" xfId="23527"/>
    <cellStyle name="FormlaBold 16 3 3 2" xfId="51854"/>
    <cellStyle name="FormlaBold 16 3 4" xfId="23528"/>
    <cellStyle name="FormlaBold 16 3 4 2" xfId="51855"/>
    <cellStyle name="FormlaBold 16 3 5" xfId="23529"/>
    <cellStyle name="FormlaBold 16 3 5 2" xfId="51856"/>
    <cellStyle name="FormlaBold 16 3 6" xfId="23530"/>
    <cellStyle name="FormlaBold 16 3 6 2" xfId="51857"/>
    <cellStyle name="FormlaBold 16 3 7" xfId="23531"/>
    <cellStyle name="FormlaBold 16 3 7 2" xfId="51858"/>
    <cellStyle name="FormlaBold 16 3 8" xfId="23532"/>
    <cellStyle name="FormlaBold 16 3 8 2" xfId="51859"/>
    <cellStyle name="FormlaBold 16 3 9" xfId="23533"/>
    <cellStyle name="FormlaBold 16 3 9 2" xfId="51860"/>
    <cellStyle name="FormlaBold 16 4" xfId="23534"/>
    <cellStyle name="FormlaBold 16 4 2" xfId="51861"/>
    <cellStyle name="FormlaBold 16 5" xfId="23535"/>
    <cellStyle name="FormlaBold 16 5 2" xfId="51862"/>
    <cellStyle name="FormlaBold 16 6" xfId="23536"/>
    <cellStyle name="FormlaBold 16 6 2" xfId="51863"/>
    <cellStyle name="FormlaBold 16 7" xfId="23537"/>
    <cellStyle name="FormlaBold 16 7 2" xfId="51864"/>
    <cellStyle name="FormlaBold 16 8" xfId="23538"/>
    <cellStyle name="FormlaBold 16 8 2" xfId="51865"/>
    <cellStyle name="FormlaBold 16 9" xfId="23539"/>
    <cellStyle name="FormlaBold 16 9 2" xfId="51866"/>
    <cellStyle name="FormlaBold 17" xfId="827"/>
    <cellStyle name="FormlaBold 17 10" xfId="23540"/>
    <cellStyle name="FormlaBold 17 10 2" xfId="51867"/>
    <cellStyle name="FormlaBold 17 11" xfId="29158"/>
    <cellStyle name="FormlaBold 17 2" xfId="23541"/>
    <cellStyle name="FormlaBold 17 2 2" xfId="51868"/>
    <cellStyle name="FormlaBold 17 3" xfId="23542"/>
    <cellStyle name="FormlaBold 17 3 2" xfId="51869"/>
    <cellStyle name="FormlaBold 17 4" xfId="23543"/>
    <cellStyle name="FormlaBold 17 4 2" xfId="51870"/>
    <cellStyle name="FormlaBold 17 5" xfId="23544"/>
    <cellStyle name="FormlaBold 17 5 2" xfId="51871"/>
    <cellStyle name="FormlaBold 17 6" xfId="23545"/>
    <cellStyle name="FormlaBold 17 6 2" xfId="51872"/>
    <cellStyle name="FormlaBold 17 7" xfId="23546"/>
    <cellStyle name="FormlaBold 17 7 2" xfId="51873"/>
    <cellStyle name="FormlaBold 17 8" xfId="23547"/>
    <cellStyle name="FormlaBold 17 8 2" xfId="51874"/>
    <cellStyle name="FormlaBold 17 9" xfId="23548"/>
    <cellStyle name="FormlaBold 17 9 2" xfId="51875"/>
    <cellStyle name="FormlaBold 18" xfId="805"/>
    <cellStyle name="FormlaBold 18 2" xfId="29136"/>
    <cellStyle name="FormlaBold 19" xfId="821"/>
    <cellStyle name="FormlaBold 19 2" xfId="29152"/>
    <cellStyle name="FormlaBold 2" xfId="336"/>
    <cellStyle name="FormlaBold 2 10" xfId="23549"/>
    <cellStyle name="FormlaBold 2 10 2" xfId="51876"/>
    <cellStyle name="FormlaBold 2 11" xfId="23550"/>
    <cellStyle name="FormlaBold 2 11 2" xfId="51877"/>
    <cellStyle name="FormlaBold 2 12" xfId="23551"/>
    <cellStyle name="FormlaBold 2 12 2" xfId="51878"/>
    <cellStyle name="FormlaBold 2 13" xfId="23552"/>
    <cellStyle name="FormlaBold 2 13 2" xfId="51879"/>
    <cellStyle name="FormlaBold 2 14" xfId="23553"/>
    <cellStyle name="FormlaBold 2 14 2" xfId="51880"/>
    <cellStyle name="FormlaBold 2 15" xfId="23554"/>
    <cellStyle name="FormlaBold 2 15 2" xfId="51881"/>
    <cellStyle name="FormlaBold 2 16" xfId="23555"/>
    <cellStyle name="FormlaBold 2 16 2" xfId="51882"/>
    <cellStyle name="FormlaBold 2 17" xfId="28678"/>
    <cellStyle name="FormlaBold 2 2" xfId="618"/>
    <cellStyle name="FormlaBold 2 2 10" xfId="23556"/>
    <cellStyle name="FormlaBold 2 2 10 2" xfId="51883"/>
    <cellStyle name="FormlaBold 2 2 11" xfId="23557"/>
    <cellStyle name="FormlaBold 2 2 11 2" xfId="51884"/>
    <cellStyle name="FormlaBold 2 2 12" xfId="23558"/>
    <cellStyle name="FormlaBold 2 2 12 2" xfId="51885"/>
    <cellStyle name="FormlaBold 2 2 13" xfId="23559"/>
    <cellStyle name="FormlaBold 2 2 13 2" xfId="51886"/>
    <cellStyle name="FormlaBold 2 2 14" xfId="23560"/>
    <cellStyle name="FormlaBold 2 2 14 2" xfId="51887"/>
    <cellStyle name="FormlaBold 2 2 15" xfId="28949"/>
    <cellStyle name="FormlaBold 2 2 2" xfId="755"/>
    <cellStyle name="FormlaBold 2 2 2 10" xfId="23561"/>
    <cellStyle name="FormlaBold 2 2 2 10 2" xfId="51888"/>
    <cellStyle name="FormlaBold 2 2 2 11" xfId="29086"/>
    <cellStyle name="FormlaBold 2 2 2 2" xfId="23562"/>
    <cellStyle name="FormlaBold 2 2 2 2 10" xfId="23563"/>
    <cellStyle name="FormlaBold 2 2 2 2 10 2" xfId="51890"/>
    <cellStyle name="FormlaBold 2 2 2 2 11" xfId="51889"/>
    <cellStyle name="FormlaBold 2 2 2 2 2" xfId="23564"/>
    <cellStyle name="FormlaBold 2 2 2 2 2 2" xfId="51891"/>
    <cellStyle name="FormlaBold 2 2 2 2 3" xfId="23565"/>
    <cellStyle name="FormlaBold 2 2 2 2 3 2" xfId="51892"/>
    <cellStyle name="FormlaBold 2 2 2 2 4" xfId="23566"/>
    <cellStyle name="FormlaBold 2 2 2 2 4 2" xfId="51893"/>
    <cellStyle name="FormlaBold 2 2 2 2 5" xfId="23567"/>
    <cellStyle name="FormlaBold 2 2 2 2 5 2" xfId="51894"/>
    <cellStyle name="FormlaBold 2 2 2 2 6" xfId="23568"/>
    <cellStyle name="FormlaBold 2 2 2 2 6 2" xfId="51895"/>
    <cellStyle name="FormlaBold 2 2 2 2 7" xfId="23569"/>
    <cellStyle name="FormlaBold 2 2 2 2 7 2" xfId="51896"/>
    <cellStyle name="FormlaBold 2 2 2 2 8" xfId="23570"/>
    <cellStyle name="FormlaBold 2 2 2 2 8 2" xfId="51897"/>
    <cellStyle name="FormlaBold 2 2 2 2 9" xfId="23571"/>
    <cellStyle name="FormlaBold 2 2 2 2 9 2" xfId="51898"/>
    <cellStyle name="FormlaBold 2 2 2 3" xfId="23572"/>
    <cellStyle name="FormlaBold 2 2 2 3 10" xfId="23573"/>
    <cellStyle name="FormlaBold 2 2 2 3 10 2" xfId="51900"/>
    <cellStyle name="FormlaBold 2 2 2 3 11" xfId="51899"/>
    <cellStyle name="FormlaBold 2 2 2 3 2" xfId="23574"/>
    <cellStyle name="FormlaBold 2 2 2 3 2 2" xfId="51901"/>
    <cellStyle name="FormlaBold 2 2 2 3 3" xfId="23575"/>
    <cellStyle name="FormlaBold 2 2 2 3 3 2" xfId="51902"/>
    <cellStyle name="FormlaBold 2 2 2 3 4" xfId="23576"/>
    <cellStyle name="FormlaBold 2 2 2 3 4 2" xfId="51903"/>
    <cellStyle name="FormlaBold 2 2 2 3 5" xfId="23577"/>
    <cellStyle name="FormlaBold 2 2 2 3 5 2" xfId="51904"/>
    <cellStyle name="FormlaBold 2 2 2 3 6" xfId="23578"/>
    <cellStyle name="FormlaBold 2 2 2 3 6 2" xfId="51905"/>
    <cellStyle name="FormlaBold 2 2 2 3 7" xfId="23579"/>
    <cellStyle name="FormlaBold 2 2 2 3 7 2" xfId="51906"/>
    <cellStyle name="FormlaBold 2 2 2 3 8" xfId="23580"/>
    <cellStyle name="FormlaBold 2 2 2 3 8 2" xfId="51907"/>
    <cellStyle name="FormlaBold 2 2 2 3 9" xfId="23581"/>
    <cellStyle name="FormlaBold 2 2 2 3 9 2" xfId="51908"/>
    <cellStyle name="FormlaBold 2 2 2 4" xfId="23582"/>
    <cellStyle name="FormlaBold 2 2 2 4 2" xfId="51909"/>
    <cellStyle name="FormlaBold 2 2 2 5" xfId="23583"/>
    <cellStyle name="FormlaBold 2 2 2 5 2" xfId="51910"/>
    <cellStyle name="FormlaBold 2 2 2 6" xfId="23584"/>
    <cellStyle name="FormlaBold 2 2 2 6 2" xfId="51911"/>
    <cellStyle name="FormlaBold 2 2 2 7" xfId="23585"/>
    <cellStyle name="FormlaBold 2 2 2 7 2" xfId="51912"/>
    <cellStyle name="FormlaBold 2 2 2 8" xfId="23586"/>
    <cellStyle name="FormlaBold 2 2 2 8 2" xfId="51913"/>
    <cellStyle name="FormlaBold 2 2 2 9" xfId="23587"/>
    <cellStyle name="FormlaBold 2 2 2 9 2" xfId="51914"/>
    <cellStyle name="FormlaBold 2 2 3" xfId="23588"/>
    <cellStyle name="FormlaBold 2 2 3 10" xfId="23589"/>
    <cellStyle name="FormlaBold 2 2 3 10 2" xfId="51916"/>
    <cellStyle name="FormlaBold 2 2 3 11" xfId="51915"/>
    <cellStyle name="FormlaBold 2 2 3 2" xfId="23590"/>
    <cellStyle name="FormlaBold 2 2 3 2 10" xfId="23591"/>
    <cellStyle name="FormlaBold 2 2 3 2 10 2" xfId="51918"/>
    <cellStyle name="FormlaBold 2 2 3 2 11" xfId="51917"/>
    <cellStyle name="FormlaBold 2 2 3 2 2" xfId="23592"/>
    <cellStyle name="FormlaBold 2 2 3 2 2 2" xfId="51919"/>
    <cellStyle name="FormlaBold 2 2 3 2 3" xfId="23593"/>
    <cellStyle name="FormlaBold 2 2 3 2 3 2" xfId="51920"/>
    <cellStyle name="FormlaBold 2 2 3 2 4" xfId="23594"/>
    <cellStyle name="FormlaBold 2 2 3 2 4 2" xfId="51921"/>
    <cellStyle name="FormlaBold 2 2 3 2 5" xfId="23595"/>
    <cellStyle name="FormlaBold 2 2 3 2 5 2" xfId="51922"/>
    <cellStyle name="FormlaBold 2 2 3 2 6" xfId="23596"/>
    <cellStyle name="FormlaBold 2 2 3 2 6 2" xfId="51923"/>
    <cellStyle name="FormlaBold 2 2 3 2 7" xfId="23597"/>
    <cellStyle name="FormlaBold 2 2 3 2 7 2" xfId="51924"/>
    <cellStyle name="FormlaBold 2 2 3 2 8" xfId="23598"/>
    <cellStyle name="FormlaBold 2 2 3 2 8 2" xfId="51925"/>
    <cellStyle name="FormlaBold 2 2 3 2 9" xfId="23599"/>
    <cellStyle name="FormlaBold 2 2 3 2 9 2" xfId="51926"/>
    <cellStyle name="FormlaBold 2 2 3 3" xfId="23600"/>
    <cellStyle name="FormlaBold 2 2 3 3 10" xfId="23601"/>
    <cellStyle name="FormlaBold 2 2 3 3 10 2" xfId="51928"/>
    <cellStyle name="FormlaBold 2 2 3 3 11" xfId="51927"/>
    <cellStyle name="FormlaBold 2 2 3 3 2" xfId="23602"/>
    <cellStyle name="FormlaBold 2 2 3 3 2 2" xfId="51929"/>
    <cellStyle name="FormlaBold 2 2 3 3 3" xfId="23603"/>
    <cellStyle name="FormlaBold 2 2 3 3 3 2" xfId="51930"/>
    <cellStyle name="FormlaBold 2 2 3 3 4" xfId="23604"/>
    <cellStyle name="FormlaBold 2 2 3 3 4 2" xfId="51931"/>
    <cellStyle name="FormlaBold 2 2 3 3 5" xfId="23605"/>
    <cellStyle name="FormlaBold 2 2 3 3 5 2" xfId="51932"/>
    <cellStyle name="FormlaBold 2 2 3 3 6" xfId="23606"/>
    <cellStyle name="FormlaBold 2 2 3 3 6 2" xfId="51933"/>
    <cellStyle name="FormlaBold 2 2 3 3 7" xfId="23607"/>
    <cellStyle name="FormlaBold 2 2 3 3 7 2" xfId="51934"/>
    <cellStyle name="FormlaBold 2 2 3 3 8" xfId="23608"/>
    <cellStyle name="FormlaBold 2 2 3 3 8 2" xfId="51935"/>
    <cellStyle name="FormlaBold 2 2 3 3 9" xfId="23609"/>
    <cellStyle name="FormlaBold 2 2 3 3 9 2" xfId="51936"/>
    <cellStyle name="FormlaBold 2 2 3 4" xfId="23610"/>
    <cellStyle name="FormlaBold 2 2 3 4 2" xfId="51937"/>
    <cellStyle name="FormlaBold 2 2 3 5" xfId="23611"/>
    <cellStyle name="FormlaBold 2 2 3 5 2" xfId="51938"/>
    <cellStyle name="FormlaBold 2 2 3 6" xfId="23612"/>
    <cellStyle name="FormlaBold 2 2 3 6 2" xfId="51939"/>
    <cellStyle name="FormlaBold 2 2 3 7" xfId="23613"/>
    <cellStyle name="FormlaBold 2 2 3 7 2" xfId="51940"/>
    <cellStyle name="FormlaBold 2 2 3 8" xfId="23614"/>
    <cellStyle name="FormlaBold 2 2 3 8 2" xfId="51941"/>
    <cellStyle name="FormlaBold 2 2 3 9" xfId="23615"/>
    <cellStyle name="FormlaBold 2 2 3 9 2" xfId="51942"/>
    <cellStyle name="FormlaBold 2 2 4" xfId="23616"/>
    <cellStyle name="FormlaBold 2 2 4 10" xfId="23617"/>
    <cellStyle name="FormlaBold 2 2 4 10 2" xfId="51944"/>
    <cellStyle name="FormlaBold 2 2 4 11" xfId="51943"/>
    <cellStyle name="FormlaBold 2 2 4 2" xfId="23618"/>
    <cellStyle name="FormlaBold 2 2 4 2 2" xfId="51945"/>
    <cellStyle name="FormlaBold 2 2 4 3" xfId="23619"/>
    <cellStyle name="FormlaBold 2 2 4 3 2" xfId="51946"/>
    <cellStyle name="FormlaBold 2 2 4 4" xfId="23620"/>
    <cellStyle name="FormlaBold 2 2 4 4 2" xfId="51947"/>
    <cellStyle name="FormlaBold 2 2 4 5" xfId="23621"/>
    <cellStyle name="FormlaBold 2 2 4 5 2" xfId="51948"/>
    <cellStyle name="FormlaBold 2 2 4 6" xfId="23622"/>
    <cellStyle name="FormlaBold 2 2 4 6 2" xfId="51949"/>
    <cellStyle name="FormlaBold 2 2 4 7" xfId="23623"/>
    <cellStyle name="FormlaBold 2 2 4 7 2" xfId="51950"/>
    <cellStyle name="FormlaBold 2 2 4 8" xfId="23624"/>
    <cellStyle name="FormlaBold 2 2 4 8 2" xfId="51951"/>
    <cellStyle name="FormlaBold 2 2 4 9" xfId="23625"/>
    <cellStyle name="FormlaBold 2 2 4 9 2" xfId="51952"/>
    <cellStyle name="FormlaBold 2 2 5" xfId="23626"/>
    <cellStyle name="FormlaBold 2 2 5 10" xfId="23627"/>
    <cellStyle name="FormlaBold 2 2 5 10 2" xfId="51954"/>
    <cellStyle name="FormlaBold 2 2 5 11" xfId="51953"/>
    <cellStyle name="FormlaBold 2 2 5 2" xfId="23628"/>
    <cellStyle name="FormlaBold 2 2 5 2 2" xfId="51955"/>
    <cellStyle name="FormlaBold 2 2 5 3" xfId="23629"/>
    <cellStyle name="FormlaBold 2 2 5 3 2" xfId="51956"/>
    <cellStyle name="FormlaBold 2 2 5 4" xfId="23630"/>
    <cellStyle name="FormlaBold 2 2 5 4 2" xfId="51957"/>
    <cellStyle name="FormlaBold 2 2 5 5" xfId="23631"/>
    <cellStyle name="FormlaBold 2 2 5 5 2" xfId="51958"/>
    <cellStyle name="FormlaBold 2 2 5 6" xfId="23632"/>
    <cellStyle name="FormlaBold 2 2 5 6 2" xfId="51959"/>
    <cellStyle name="FormlaBold 2 2 5 7" xfId="23633"/>
    <cellStyle name="FormlaBold 2 2 5 7 2" xfId="51960"/>
    <cellStyle name="FormlaBold 2 2 5 8" xfId="23634"/>
    <cellStyle name="FormlaBold 2 2 5 8 2" xfId="51961"/>
    <cellStyle name="FormlaBold 2 2 5 9" xfId="23635"/>
    <cellStyle name="FormlaBold 2 2 5 9 2" xfId="51962"/>
    <cellStyle name="FormlaBold 2 2 6" xfId="23636"/>
    <cellStyle name="FormlaBold 2 2 6 2" xfId="51963"/>
    <cellStyle name="FormlaBold 2 2 7" xfId="23637"/>
    <cellStyle name="FormlaBold 2 2 7 2" xfId="51964"/>
    <cellStyle name="FormlaBold 2 2 8" xfId="23638"/>
    <cellStyle name="FormlaBold 2 2 8 2" xfId="51965"/>
    <cellStyle name="FormlaBold 2 2 9" xfId="23639"/>
    <cellStyle name="FormlaBold 2 2 9 2" xfId="51966"/>
    <cellStyle name="FormlaBold 2 3" xfId="490"/>
    <cellStyle name="FormlaBold 2 3 10" xfId="23640"/>
    <cellStyle name="FormlaBold 2 3 10 2" xfId="51967"/>
    <cellStyle name="FormlaBold 2 3 11" xfId="23641"/>
    <cellStyle name="FormlaBold 2 3 11 2" xfId="51968"/>
    <cellStyle name="FormlaBold 2 3 12" xfId="23642"/>
    <cellStyle name="FormlaBold 2 3 12 2" xfId="51969"/>
    <cellStyle name="FormlaBold 2 3 13" xfId="23643"/>
    <cellStyle name="FormlaBold 2 3 13 2" xfId="51970"/>
    <cellStyle name="FormlaBold 2 3 14" xfId="23644"/>
    <cellStyle name="FormlaBold 2 3 14 2" xfId="51971"/>
    <cellStyle name="FormlaBold 2 3 15" xfId="28830"/>
    <cellStyle name="FormlaBold 2 3 2" xfId="23645"/>
    <cellStyle name="FormlaBold 2 3 2 10" xfId="23646"/>
    <cellStyle name="FormlaBold 2 3 2 10 2" xfId="51973"/>
    <cellStyle name="FormlaBold 2 3 2 11" xfId="51972"/>
    <cellStyle name="FormlaBold 2 3 2 2" xfId="23647"/>
    <cellStyle name="FormlaBold 2 3 2 2 10" xfId="23648"/>
    <cellStyle name="FormlaBold 2 3 2 2 10 2" xfId="51975"/>
    <cellStyle name="FormlaBold 2 3 2 2 11" xfId="51974"/>
    <cellStyle name="FormlaBold 2 3 2 2 2" xfId="23649"/>
    <cellStyle name="FormlaBold 2 3 2 2 2 2" xfId="51976"/>
    <cellStyle name="FormlaBold 2 3 2 2 3" xfId="23650"/>
    <cellStyle name="FormlaBold 2 3 2 2 3 2" xfId="51977"/>
    <cellStyle name="FormlaBold 2 3 2 2 4" xfId="23651"/>
    <cellStyle name="FormlaBold 2 3 2 2 4 2" xfId="51978"/>
    <cellStyle name="FormlaBold 2 3 2 2 5" xfId="23652"/>
    <cellStyle name="FormlaBold 2 3 2 2 5 2" xfId="51979"/>
    <cellStyle name="FormlaBold 2 3 2 2 6" xfId="23653"/>
    <cellStyle name="FormlaBold 2 3 2 2 6 2" xfId="51980"/>
    <cellStyle name="FormlaBold 2 3 2 2 7" xfId="23654"/>
    <cellStyle name="FormlaBold 2 3 2 2 7 2" xfId="51981"/>
    <cellStyle name="FormlaBold 2 3 2 2 8" xfId="23655"/>
    <cellStyle name="FormlaBold 2 3 2 2 8 2" xfId="51982"/>
    <cellStyle name="FormlaBold 2 3 2 2 9" xfId="23656"/>
    <cellStyle name="FormlaBold 2 3 2 2 9 2" xfId="51983"/>
    <cellStyle name="FormlaBold 2 3 2 3" xfId="23657"/>
    <cellStyle name="FormlaBold 2 3 2 3 10" xfId="23658"/>
    <cellStyle name="FormlaBold 2 3 2 3 10 2" xfId="51985"/>
    <cellStyle name="FormlaBold 2 3 2 3 11" xfId="51984"/>
    <cellStyle name="FormlaBold 2 3 2 3 2" xfId="23659"/>
    <cellStyle name="FormlaBold 2 3 2 3 2 2" xfId="51986"/>
    <cellStyle name="FormlaBold 2 3 2 3 3" xfId="23660"/>
    <cellStyle name="FormlaBold 2 3 2 3 3 2" xfId="51987"/>
    <cellStyle name="FormlaBold 2 3 2 3 4" xfId="23661"/>
    <cellStyle name="FormlaBold 2 3 2 3 4 2" xfId="51988"/>
    <cellStyle name="FormlaBold 2 3 2 3 5" xfId="23662"/>
    <cellStyle name="FormlaBold 2 3 2 3 5 2" xfId="51989"/>
    <cellStyle name="FormlaBold 2 3 2 3 6" xfId="23663"/>
    <cellStyle name="FormlaBold 2 3 2 3 6 2" xfId="51990"/>
    <cellStyle name="FormlaBold 2 3 2 3 7" xfId="23664"/>
    <cellStyle name="FormlaBold 2 3 2 3 7 2" xfId="51991"/>
    <cellStyle name="FormlaBold 2 3 2 3 8" xfId="23665"/>
    <cellStyle name="FormlaBold 2 3 2 3 8 2" xfId="51992"/>
    <cellStyle name="FormlaBold 2 3 2 3 9" xfId="23666"/>
    <cellStyle name="FormlaBold 2 3 2 3 9 2" xfId="51993"/>
    <cellStyle name="FormlaBold 2 3 2 4" xfId="23667"/>
    <cellStyle name="FormlaBold 2 3 2 4 2" xfId="51994"/>
    <cellStyle name="FormlaBold 2 3 2 5" xfId="23668"/>
    <cellStyle name="FormlaBold 2 3 2 5 2" xfId="51995"/>
    <cellStyle name="FormlaBold 2 3 2 6" xfId="23669"/>
    <cellStyle name="FormlaBold 2 3 2 6 2" xfId="51996"/>
    <cellStyle name="FormlaBold 2 3 2 7" xfId="23670"/>
    <cellStyle name="FormlaBold 2 3 2 7 2" xfId="51997"/>
    <cellStyle name="FormlaBold 2 3 2 8" xfId="23671"/>
    <cellStyle name="FormlaBold 2 3 2 8 2" xfId="51998"/>
    <cellStyle name="FormlaBold 2 3 2 9" xfId="23672"/>
    <cellStyle name="FormlaBold 2 3 2 9 2" xfId="51999"/>
    <cellStyle name="FormlaBold 2 3 3" xfId="23673"/>
    <cellStyle name="FormlaBold 2 3 3 10" xfId="23674"/>
    <cellStyle name="FormlaBold 2 3 3 10 2" xfId="52001"/>
    <cellStyle name="FormlaBold 2 3 3 11" xfId="52000"/>
    <cellStyle name="FormlaBold 2 3 3 2" xfId="23675"/>
    <cellStyle name="FormlaBold 2 3 3 2 10" xfId="23676"/>
    <cellStyle name="FormlaBold 2 3 3 2 10 2" xfId="52003"/>
    <cellStyle name="FormlaBold 2 3 3 2 11" xfId="52002"/>
    <cellStyle name="FormlaBold 2 3 3 2 2" xfId="23677"/>
    <cellStyle name="FormlaBold 2 3 3 2 2 2" xfId="52004"/>
    <cellStyle name="FormlaBold 2 3 3 2 3" xfId="23678"/>
    <cellStyle name="FormlaBold 2 3 3 2 3 2" xfId="52005"/>
    <cellStyle name="FormlaBold 2 3 3 2 4" xfId="23679"/>
    <cellStyle name="FormlaBold 2 3 3 2 4 2" xfId="52006"/>
    <cellStyle name="FormlaBold 2 3 3 2 5" xfId="23680"/>
    <cellStyle name="FormlaBold 2 3 3 2 5 2" xfId="52007"/>
    <cellStyle name="FormlaBold 2 3 3 2 6" xfId="23681"/>
    <cellStyle name="FormlaBold 2 3 3 2 6 2" xfId="52008"/>
    <cellStyle name="FormlaBold 2 3 3 2 7" xfId="23682"/>
    <cellStyle name="FormlaBold 2 3 3 2 7 2" xfId="52009"/>
    <cellStyle name="FormlaBold 2 3 3 2 8" xfId="23683"/>
    <cellStyle name="FormlaBold 2 3 3 2 8 2" xfId="52010"/>
    <cellStyle name="FormlaBold 2 3 3 2 9" xfId="23684"/>
    <cellStyle name="FormlaBold 2 3 3 2 9 2" xfId="52011"/>
    <cellStyle name="FormlaBold 2 3 3 3" xfId="23685"/>
    <cellStyle name="FormlaBold 2 3 3 3 10" xfId="23686"/>
    <cellStyle name="FormlaBold 2 3 3 3 10 2" xfId="52013"/>
    <cellStyle name="FormlaBold 2 3 3 3 11" xfId="52012"/>
    <cellStyle name="FormlaBold 2 3 3 3 2" xfId="23687"/>
    <cellStyle name="FormlaBold 2 3 3 3 2 2" xfId="52014"/>
    <cellStyle name="FormlaBold 2 3 3 3 3" xfId="23688"/>
    <cellStyle name="FormlaBold 2 3 3 3 3 2" xfId="52015"/>
    <cellStyle name="FormlaBold 2 3 3 3 4" xfId="23689"/>
    <cellStyle name="FormlaBold 2 3 3 3 4 2" xfId="52016"/>
    <cellStyle name="FormlaBold 2 3 3 3 5" xfId="23690"/>
    <cellStyle name="FormlaBold 2 3 3 3 5 2" xfId="52017"/>
    <cellStyle name="FormlaBold 2 3 3 3 6" xfId="23691"/>
    <cellStyle name="FormlaBold 2 3 3 3 6 2" xfId="52018"/>
    <cellStyle name="FormlaBold 2 3 3 3 7" xfId="23692"/>
    <cellStyle name="FormlaBold 2 3 3 3 7 2" xfId="52019"/>
    <cellStyle name="FormlaBold 2 3 3 3 8" xfId="23693"/>
    <cellStyle name="FormlaBold 2 3 3 3 8 2" xfId="52020"/>
    <cellStyle name="FormlaBold 2 3 3 3 9" xfId="23694"/>
    <cellStyle name="FormlaBold 2 3 3 3 9 2" xfId="52021"/>
    <cellStyle name="FormlaBold 2 3 3 4" xfId="23695"/>
    <cellStyle name="FormlaBold 2 3 3 4 2" xfId="52022"/>
    <cellStyle name="FormlaBold 2 3 3 5" xfId="23696"/>
    <cellStyle name="FormlaBold 2 3 3 5 2" xfId="52023"/>
    <cellStyle name="FormlaBold 2 3 3 6" xfId="23697"/>
    <cellStyle name="FormlaBold 2 3 3 6 2" xfId="52024"/>
    <cellStyle name="FormlaBold 2 3 3 7" xfId="23698"/>
    <cellStyle name="FormlaBold 2 3 3 7 2" xfId="52025"/>
    <cellStyle name="FormlaBold 2 3 3 8" xfId="23699"/>
    <cellStyle name="FormlaBold 2 3 3 8 2" xfId="52026"/>
    <cellStyle name="FormlaBold 2 3 3 9" xfId="23700"/>
    <cellStyle name="FormlaBold 2 3 3 9 2" xfId="52027"/>
    <cellStyle name="FormlaBold 2 3 4" xfId="23701"/>
    <cellStyle name="FormlaBold 2 3 4 10" xfId="23702"/>
    <cellStyle name="FormlaBold 2 3 4 10 2" xfId="52029"/>
    <cellStyle name="FormlaBold 2 3 4 11" xfId="52028"/>
    <cellStyle name="FormlaBold 2 3 4 2" xfId="23703"/>
    <cellStyle name="FormlaBold 2 3 4 2 2" xfId="52030"/>
    <cellStyle name="FormlaBold 2 3 4 3" xfId="23704"/>
    <cellStyle name="FormlaBold 2 3 4 3 2" xfId="52031"/>
    <cellStyle name="FormlaBold 2 3 4 4" xfId="23705"/>
    <cellStyle name="FormlaBold 2 3 4 4 2" xfId="52032"/>
    <cellStyle name="FormlaBold 2 3 4 5" xfId="23706"/>
    <cellStyle name="FormlaBold 2 3 4 5 2" xfId="52033"/>
    <cellStyle name="FormlaBold 2 3 4 6" xfId="23707"/>
    <cellStyle name="FormlaBold 2 3 4 6 2" xfId="52034"/>
    <cellStyle name="FormlaBold 2 3 4 7" xfId="23708"/>
    <cellStyle name="FormlaBold 2 3 4 7 2" xfId="52035"/>
    <cellStyle name="FormlaBold 2 3 4 8" xfId="23709"/>
    <cellStyle name="FormlaBold 2 3 4 8 2" xfId="52036"/>
    <cellStyle name="FormlaBold 2 3 4 9" xfId="23710"/>
    <cellStyle name="FormlaBold 2 3 4 9 2" xfId="52037"/>
    <cellStyle name="FormlaBold 2 3 5" xfId="23711"/>
    <cellStyle name="FormlaBold 2 3 5 10" xfId="23712"/>
    <cellStyle name="FormlaBold 2 3 5 10 2" xfId="52039"/>
    <cellStyle name="FormlaBold 2 3 5 11" xfId="52038"/>
    <cellStyle name="FormlaBold 2 3 5 2" xfId="23713"/>
    <cellStyle name="FormlaBold 2 3 5 2 2" xfId="52040"/>
    <cellStyle name="FormlaBold 2 3 5 3" xfId="23714"/>
    <cellStyle name="FormlaBold 2 3 5 3 2" xfId="52041"/>
    <cellStyle name="FormlaBold 2 3 5 4" xfId="23715"/>
    <cellStyle name="FormlaBold 2 3 5 4 2" xfId="52042"/>
    <cellStyle name="FormlaBold 2 3 5 5" xfId="23716"/>
    <cellStyle name="FormlaBold 2 3 5 5 2" xfId="52043"/>
    <cellStyle name="FormlaBold 2 3 5 6" xfId="23717"/>
    <cellStyle name="FormlaBold 2 3 5 6 2" xfId="52044"/>
    <cellStyle name="FormlaBold 2 3 5 7" xfId="23718"/>
    <cellStyle name="FormlaBold 2 3 5 7 2" xfId="52045"/>
    <cellStyle name="FormlaBold 2 3 5 8" xfId="23719"/>
    <cellStyle name="FormlaBold 2 3 5 8 2" xfId="52046"/>
    <cellStyle name="FormlaBold 2 3 5 9" xfId="23720"/>
    <cellStyle name="FormlaBold 2 3 5 9 2" xfId="52047"/>
    <cellStyle name="FormlaBold 2 3 6" xfId="23721"/>
    <cellStyle name="FormlaBold 2 3 6 2" xfId="52048"/>
    <cellStyle name="FormlaBold 2 3 7" xfId="23722"/>
    <cellStyle name="FormlaBold 2 3 7 2" xfId="52049"/>
    <cellStyle name="FormlaBold 2 3 8" xfId="23723"/>
    <cellStyle name="FormlaBold 2 3 8 2" xfId="52050"/>
    <cellStyle name="FormlaBold 2 3 9" xfId="23724"/>
    <cellStyle name="FormlaBold 2 3 9 2" xfId="52051"/>
    <cellStyle name="FormlaBold 2 4" xfId="696"/>
    <cellStyle name="FormlaBold 2 4 10" xfId="23725"/>
    <cellStyle name="FormlaBold 2 4 10 2" xfId="52052"/>
    <cellStyle name="FormlaBold 2 4 11" xfId="23726"/>
    <cellStyle name="FormlaBold 2 4 11 2" xfId="52053"/>
    <cellStyle name="FormlaBold 2 4 12" xfId="23727"/>
    <cellStyle name="FormlaBold 2 4 12 2" xfId="52054"/>
    <cellStyle name="FormlaBold 2 4 13" xfId="23728"/>
    <cellStyle name="FormlaBold 2 4 13 2" xfId="52055"/>
    <cellStyle name="FormlaBold 2 4 14" xfId="23729"/>
    <cellStyle name="FormlaBold 2 4 14 2" xfId="52056"/>
    <cellStyle name="FormlaBold 2 4 15" xfId="29027"/>
    <cellStyle name="FormlaBold 2 4 2" xfId="23730"/>
    <cellStyle name="FormlaBold 2 4 2 10" xfId="23731"/>
    <cellStyle name="FormlaBold 2 4 2 10 2" xfId="52058"/>
    <cellStyle name="FormlaBold 2 4 2 11" xfId="52057"/>
    <cellStyle name="FormlaBold 2 4 2 2" xfId="23732"/>
    <cellStyle name="FormlaBold 2 4 2 2 10" xfId="23733"/>
    <cellStyle name="FormlaBold 2 4 2 2 10 2" xfId="52060"/>
    <cellStyle name="FormlaBold 2 4 2 2 11" xfId="52059"/>
    <cellStyle name="FormlaBold 2 4 2 2 2" xfId="23734"/>
    <cellStyle name="FormlaBold 2 4 2 2 2 2" xfId="52061"/>
    <cellStyle name="FormlaBold 2 4 2 2 3" xfId="23735"/>
    <cellStyle name="FormlaBold 2 4 2 2 3 2" xfId="52062"/>
    <cellStyle name="FormlaBold 2 4 2 2 4" xfId="23736"/>
    <cellStyle name="FormlaBold 2 4 2 2 4 2" xfId="52063"/>
    <cellStyle name="FormlaBold 2 4 2 2 5" xfId="23737"/>
    <cellStyle name="FormlaBold 2 4 2 2 5 2" xfId="52064"/>
    <cellStyle name="FormlaBold 2 4 2 2 6" xfId="23738"/>
    <cellStyle name="FormlaBold 2 4 2 2 6 2" xfId="52065"/>
    <cellStyle name="FormlaBold 2 4 2 2 7" xfId="23739"/>
    <cellStyle name="FormlaBold 2 4 2 2 7 2" xfId="52066"/>
    <cellStyle name="FormlaBold 2 4 2 2 8" xfId="23740"/>
    <cellStyle name="FormlaBold 2 4 2 2 8 2" xfId="52067"/>
    <cellStyle name="FormlaBold 2 4 2 2 9" xfId="23741"/>
    <cellStyle name="FormlaBold 2 4 2 2 9 2" xfId="52068"/>
    <cellStyle name="FormlaBold 2 4 2 3" xfId="23742"/>
    <cellStyle name="FormlaBold 2 4 2 3 10" xfId="23743"/>
    <cellStyle name="FormlaBold 2 4 2 3 10 2" xfId="52070"/>
    <cellStyle name="FormlaBold 2 4 2 3 11" xfId="52069"/>
    <cellStyle name="FormlaBold 2 4 2 3 2" xfId="23744"/>
    <cellStyle name="FormlaBold 2 4 2 3 2 2" xfId="52071"/>
    <cellStyle name="FormlaBold 2 4 2 3 3" xfId="23745"/>
    <cellStyle name="FormlaBold 2 4 2 3 3 2" xfId="52072"/>
    <cellStyle name="FormlaBold 2 4 2 3 4" xfId="23746"/>
    <cellStyle name="FormlaBold 2 4 2 3 4 2" xfId="52073"/>
    <cellStyle name="FormlaBold 2 4 2 3 5" xfId="23747"/>
    <cellStyle name="FormlaBold 2 4 2 3 5 2" xfId="52074"/>
    <cellStyle name="FormlaBold 2 4 2 3 6" xfId="23748"/>
    <cellStyle name="FormlaBold 2 4 2 3 6 2" xfId="52075"/>
    <cellStyle name="FormlaBold 2 4 2 3 7" xfId="23749"/>
    <cellStyle name="FormlaBold 2 4 2 3 7 2" xfId="52076"/>
    <cellStyle name="FormlaBold 2 4 2 3 8" xfId="23750"/>
    <cellStyle name="FormlaBold 2 4 2 3 8 2" xfId="52077"/>
    <cellStyle name="FormlaBold 2 4 2 3 9" xfId="23751"/>
    <cellStyle name="FormlaBold 2 4 2 3 9 2" xfId="52078"/>
    <cellStyle name="FormlaBold 2 4 2 4" xfId="23752"/>
    <cellStyle name="FormlaBold 2 4 2 4 2" xfId="52079"/>
    <cellStyle name="FormlaBold 2 4 2 5" xfId="23753"/>
    <cellStyle name="FormlaBold 2 4 2 5 2" xfId="52080"/>
    <cellStyle name="FormlaBold 2 4 2 6" xfId="23754"/>
    <cellStyle name="FormlaBold 2 4 2 6 2" xfId="52081"/>
    <cellStyle name="FormlaBold 2 4 2 7" xfId="23755"/>
    <cellStyle name="FormlaBold 2 4 2 7 2" xfId="52082"/>
    <cellStyle name="FormlaBold 2 4 2 8" xfId="23756"/>
    <cellStyle name="FormlaBold 2 4 2 8 2" xfId="52083"/>
    <cellStyle name="FormlaBold 2 4 2 9" xfId="23757"/>
    <cellStyle name="FormlaBold 2 4 2 9 2" xfId="52084"/>
    <cellStyle name="FormlaBold 2 4 3" xfId="23758"/>
    <cellStyle name="FormlaBold 2 4 3 10" xfId="23759"/>
    <cellStyle name="FormlaBold 2 4 3 10 2" xfId="52086"/>
    <cellStyle name="FormlaBold 2 4 3 11" xfId="52085"/>
    <cellStyle name="FormlaBold 2 4 3 2" xfId="23760"/>
    <cellStyle name="FormlaBold 2 4 3 2 10" xfId="23761"/>
    <cellStyle name="FormlaBold 2 4 3 2 10 2" xfId="52088"/>
    <cellStyle name="FormlaBold 2 4 3 2 11" xfId="52087"/>
    <cellStyle name="FormlaBold 2 4 3 2 2" xfId="23762"/>
    <cellStyle name="FormlaBold 2 4 3 2 2 2" xfId="52089"/>
    <cellStyle name="FormlaBold 2 4 3 2 3" xfId="23763"/>
    <cellStyle name="FormlaBold 2 4 3 2 3 2" xfId="52090"/>
    <cellStyle name="FormlaBold 2 4 3 2 4" xfId="23764"/>
    <cellStyle name="FormlaBold 2 4 3 2 4 2" xfId="52091"/>
    <cellStyle name="FormlaBold 2 4 3 2 5" xfId="23765"/>
    <cellStyle name="FormlaBold 2 4 3 2 5 2" xfId="52092"/>
    <cellStyle name="FormlaBold 2 4 3 2 6" xfId="23766"/>
    <cellStyle name="FormlaBold 2 4 3 2 6 2" xfId="52093"/>
    <cellStyle name="FormlaBold 2 4 3 2 7" xfId="23767"/>
    <cellStyle name="FormlaBold 2 4 3 2 7 2" xfId="52094"/>
    <cellStyle name="FormlaBold 2 4 3 2 8" xfId="23768"/>
    <cellStyle name="FormlaBold 2 4 3 2 8 2" xfId="52095"/>
    <cellStyle name="FormlaBold 2 4 3 2 9" xfId="23769"/>
    <cellStyle name="FormlaBold 2 4 3 2 9 2" xfId="52096"/>
    <cellStyle name="FormlaBold 2 4 3 3" xfId="23770"/>
    <cellStyle name="FormlaBold 2 4 3 3 10" xfId="23771"/>
    <cellStyle name="FormlaBold 2 4 3 3 10 2" xfId="52098"/>
    <cellStyle name="FormlaBold 2 4 3 3 11" xfId="52097"/>
    <cellStyle name="FormlaBold 2 4 3 3 2" xfId="23772"/>
    <cellStyle name="FormlaBold 2 4 3 3 2 2" xfId="52099"/>
    <cellStyle name="FormlaBold 2 4 3 3 3" xfId="23773"/>
    <cellStyle name="FormlaBold 2 4 3 3 3 2" xfId="52100"/>
    <cellStyle name="FormlaBold 2 4 3 3 4" xfId="23774"/>
    <cellStyle name="FormlaBold 2 4 3 3 4 2" xfId="52101"/>
    <cellStyle name="FormlaBold 2 4 3 3 5" xfId="23775"/>
    <cellStyle name="FormlaBold 2 4 3 3 5 2" xfId="52102"/>
    <cellStyle name="FormlaBold 2 4 3 3 6" xfId="23776"/>
    <cellStyle name="FormlaBold 2 4 3 3 6 2" xfId="52103"/>
    <cellStyle name="FormlaBold 2 4 3 3 7" xfId="23777"/>
    <cellStyle name="FormlaBold 2 4 3 3 7 2" xfId="52104"/>
    <cellStyle name="FormlaBold 2 4 3 3 8" xfId="23778"/>
    <cellStyle name="FormlaBold 2 4 3 3 8 2" xfId="52105"/>
    <cellStyle name="FormlaBold 2 4 3 3 9" xfId="23779"/>
    <cellStyle name="FormlaBold 2 4 3 3 9 2" xfId="52106"/>
    <cellStyle name="FormlaBold 2 4 3 4" xfId="23780"/>
    <cellStyle name="FormlaBold 2 4 3 4 2" xfId="52107"/>
    <cellStyle name="FormlaBold 2 4 3 5" xfId="23781"/>
    <cellStyle name="FormlaBold 2 4 3 5 2" xfId="52108"/>
    <cellStyle name="FormlaBold 2 4 3 6" xfId="23782"/>
    <cellStyle name="FormlaBold 2 4 3 6 2" xfId="52109"/>
    <cellStyle name="FormlaBold 2 4 3 7" xfId="23783"/>
    <cellStyle name="FormlaBold 2 4 3 7 2" xfId="52110"/>
    <cellStyle name="FormlaBold 2 4 3 8" xfId="23784"/>
    <cellStyle name="FormlaBold 2 4 3 8 2" xfId="52111"/>
    <cellStyle name="FormlaBold 2 4 3 9" xfId="23785"/>
    <cellStyle name="FormlaBold 2 4 3 9 2" xfId="52112"/>
    <cellStyle name="FormlaBold 2 4 4" xfId="23786"/>
    <cellStyle name="FormlaBold 2 4 4 10" xfId="23787"/>
    <cellStyle name="FormlaBold 2 4 4 10 2" xfId="52114"/>
    <cellStyle name="FormlaBold 2 4 4 11" xfId="52113"/>
    <cellStyle name="FormlaBold 2 4 4 2" xfId="23788"/>
    <cellStyle name="FormlaBold 2 4 4 2 2" xfId="52115"/>
    <cellStyle name="FormlaBold 2 4 4 3" xfId="23789"/>
    <cellStyle name="FormlaBold 2 4 4 3 2" xfId="52116"/>
    <cellStyle name="FormlaBold 2 4 4 4" xfId="23790"/>
    <cellStyle name="FormlaBold 2 4 4 4 2" xfId="52117"/>
    <cellStyle name="FormlaBold 2 4 4 5" xfId="23791"/>
    <cellStyle name="FormlaBold 2 4 4 5 2" xfId="52118"/>
    <cellStyle name="FormlaBold 2 4 4 6" xfId="23792"/>
    <cellStyle name="FormlaBold 2 4 4 6 2" xfId="52119"/>
    <cellStyle name="FormlaBold 2 4 4 7" xfId="23793"/>
    <cellStyle name="FormlaBold 2 4 4 7 2" xfId="52120"/>
    <cellStyle name="FormlaBold 2 4 4 8" xfId="23794"/>
    <cellStyle name="FormlaBold 2 4 4 8 2" xfId="52121"/>
    <cellStyle name="FormlaBold 2 4 4 9" xfId="23795"/>
    <cellStyle name="FormlaBold 2 4 4 9 2" xfId="52122"/>
    <cellStyle name="FormlaBold 2 4 5" xfId="23796"/>
    <cellStyle name="FormlaBold 2 4 5 10" xfId="23797"/>
    <cellStyle name="FormlaBold 2 4 5 10 2" xfId="52124"/>
    <cellStyle name="FormlaBold 2 4 5 11" xfId="52123"/>
    <cellStyle name="FormlaBold 2 4 5 2" xfId="23798"/>
    <cellStyle name="FormlaBold 2 4 5 2 2" xfId="52125"/>
    <cellStyle name="FormlaBold 2 4 5 3" xfId="23799"/>
    <cellStyle name="FormlaBold 2 4 5 3 2" xfId="52126"/>
    <cellStyle name="FormlaBold 2 4 5 4" xfId="23800"/>
    <cellStyle name="FormlaBold 2 4 5 4 2" xfId="52127"/>
    <cellStyle name="FormlaBold 2 4 5 5" xfId="23801"/>
    <cellStyle name="FormlaBold 2 4 5 5 2" xfId="52128"/>
    <cellStyle name="FormlaBold 2 4 5 6" xfId="23802"/>
    <cellStyle name="FormlaBold 2 4 5 6 2" xfId="52129"/>
    <cellStyle name="FormlaBold 2 4 5 7" xfId="23803"/>
    <cellStyle name="FormlaBold 2 4 5 7 2" xfId="52130"/>
    <cellStyle name="FormlaBold 2 4 5 8" xfId="23804"/>
    <cellStyle name="FormlaBold 2 4 5 8 2" xfId="52131"/>
    <cellStyle name="FormlaBold 2 4 5 9" xfId="23805"/>
    <cellStyle name="FormlaBold 2 4 5 9 2" xfId="52132"/>
    <cellStyle name="FormlaBold 2 4 6" xfId="23806"/>
    <cellStyle name="FormlaBold 2 4 6 2" xfId="52133"/>
    <cellStyle name="FormlaBold 2 4 7" xfId="23807"/>
    <cellStyle name="FormlaBold 2 4 7 2" xfId="52134"/>
    <cellStyle name="FormlaBold 2 4 8" xfId="23808"/>
    <cellStyle name="FormlaBold 2 4 8 2" xfId="52135"/>
    <cellStyle name="FormlaBold 2 4 9" xfId="23809"/>
    <cellStyle name="FormlaBold 2 4 9 2" xfId="52136"/>
    <cellStyle name="FormlaBold 2 5" xfId="888"/>
    <cellStyle name="FormlaBold 2 5 10" xfId="23810"/>
    <cellStyle name="FormlaBold 2 5 10 2" xfId="52137"/>
    <cellStyle name="FormlaBold 2 5 11" xfId="23811"/>
    <cellStyle name="FormlaBold 2 5 11 2" xfId="52138"/>
    <cellStyle name="FormlaBold 2 5 12" xfId="23812"/>
    <cellStyle name="FormlaBold 2 5 12 2" xfId="52139"/>
    <cellStyle name="FormlaBold 2 5 13" xfId="23813"/>
    <cellStyle name="FormlaBold 2 5 13 2" xfId="52140"/>
    <cellStyle name="FormlaBold 2 5 14" xfId="23814"/>
    <cellStyle name="FormlaBold 2 5 14 2" xfId="52141"/>
    <cellStyle name="FormlaBold 2 5 15" xfId="29219"/>
    <cellStyle name="FormlaBold 2 5 2" xfId="23815"/>
    <cellStyle name="FormlaBold 2 5 2 10" xfId="23816"/>
    <cellStyle name="FormlaBold 2 5 2 10 2" xfId="52143"/>
    <cellStyle name="FormlaBold 2 5 2 11" xfId="52142"/>
    <cellStyle name="FormlaBold 2 5 2 2" xfId="23817"/>
    <cellStyle name="FormlaBold 2 5 2 2 10" xfId="23818"/>
    <cellStyle name="FormlaBold 2 5 2 2 10 2" xfId="52145"/>
    <cellStyle name="FormlaBold 2 5 2 2 11" xfId="52144"/>
    <cellStyle name="FormlaBold 2 5 2 2 2" xfId="23819"/>
    <cellStyle name="FormlaBold 2 5 2 2 2 2" xfId="52146"/>
    <cellStyle name="FormlaBold 2 5 2 2 3" xfId="23820"/>
    <cellStyle name="FormlaBold 2 5 2 2 3 2" xfId="52147"/>
    <cellStyle name="FormlaBold 2 5 2 2 4" xfId="23821"/>
    <cellStyle name="FormlaBold 2 5 2 2 4 2" xfId="52148"/>
    <cellStyle name="FormlaBold 2 5 2 2 5" xfId="23822"/>
    <cellStyle name="FormlaBold 2 5 2 2 5 2" xfId="52149"/>
    <cellStyle name="FormlaBold 2 5 2 2 6" xfId="23823"/>
    <cellStyle name="FormlaBold 2 5 2 2 6 2" xfId="52150"/>
    <cellStyle name="FormlaBold 2 5 2 2 7" xfId="23824"/>
    <cellStyle name="FormlaBold 2 5 2 2 7 2" xfId="52151"/>
    <cellStyle name="FormlaBold 2 5 2 2 8" xfId="23825"/>
    <cellStyle name="FormlaBold 2 5 2 2 8 2" xfId="52152"/>
    <cellStyle name="FormlaBold 2 5 2 2 9" xfId="23826"/>
    <cellStyle name="FormlaBold 2 5 2 2 9 2" xfId="52153"/>
    <cellStyle name="FormlaBold 2 5 2 3" xfId="23827"/>
    <cellStyle name="FormlaBold 2 5 2 3 10" xfId="23828"/>
    <cellStyle name="FormlaBold 2 5 2 3 10 2" xfId="52155"/>
    <cellStyle name="FormlaBold 2 5 2 3 11" xfId="52154"/>
    <cellStyle name="FormlaBold 2 5 2 3 2" xfId="23829"/>
    <cellStyle name="FormlaBold 2 5 2 3 2 2" xfId="52156"/>
    <cellStyle name="FormlaBold 2 5 2 3 3" xfId="23830"/>
    <cellStyle name="FormlaBold 2 5 2 3 3 2" xfId="52157"/>
    <cellStyle name="FormlaBold 2 5 2 3 4" xfId="23831"/>
    <cellStyle name="FormlaBold 2 5 2 3 4 2" xfId="52158"/>
    <cellStyle name="FormlaBold 2 5 2 3 5" xfId="23832"/>
    <cellStyle name="FormlaBold 2 5 2 3 5 2" xfId="52159"/>
    <cellStyle name="FormlaBold 2 5 2 3 6" xfId="23833"/>
    <cellStyle name="FormlaBold 2 5 2 3 6 2" xfId="52160"/>
    <cellStyle name="FormlaBold 2 5 2 3 7" xfId="23834"/>
    <cellStyle name="FormlaBold 2 5 2 3 7 2" xfId="52161"/>
    <cellStyle name="FormlaBold 2 5 2 3 8" xfId="23835"/>
    <cellStyle name="FormlaBold 2 5 2 3 8 2" xfId="52162"/>
    <cellStyle name="FormlaBold 2 5 2 3 9" xfId="23836"/>
    <cellStyle name="FormlaBold 2 5 2 3 9 2" xfId="52163"/>
    <cellStyle name="FormlaBold 2 5 2 4" xfId="23837"/>
    <cellStyle name="FormlaBold 2 5 2 4 2" xfId="52164"/>
    <cellStyle name="FormlaBold 2 5 2 5" xfId="23838"/>
    <cellStyle name="FormlaBold 2 5 2 5 2" xfId="52165"/>
    <cellStyle name="FormlaBold 2 5 2 6" xfId="23839"/>
    <cellStyle name="FormlaBold 2 5 2 6 2" xfId="52166"/>
    <cellStyle name="FormlaBold 2 5 2 7" xfId="23840"/>
    <cellStyle name="FormlaBold 2 5 2 7 2" xfId="52167"/>
    <cellStyle name="FormlaBold 2 5 2 8" xfId="23841"/>
    <cellStyle name="FormlaBold 2 5 2 8 2" xfId="52168"/>
    <cellStyle name="FormlaBold 2 5 2 9" xfId="23842"/>
    <cellStyle name="FormlaBold 2 5 2 9 2" xfId="52169"/>
    <cellStyle name="FormlaBold 2 5 3" xfId="23843"/>
    <cellStyle name="FormlaBold 2 5 3 10" xfId="23844"/>
    <cellStyle name="FormlaBold 2 5 3 10 2" xfId="52171"/>
    <cellStyle name="FormlaBold 2 5 3 11" xfId="52170"/>
    <cellStyle name="FormlaBold 2 5 3 2" xfId="23845"/>
    <cellStyle name="FormlaBold 2 5 3 2 10" xfId="23846"/>
    <cellStyle name="FormlaBold 2 5 3 2 10 2" xfId="52173"/>
    <cellStyle name="FormlaBold 2 5 3 2 11" xfId="52172"/>
    <cellStyle name="FormlaBold 2 5 3 2 2" xfId="23847"/>
    <cellStyle name="FormlaBold 2 5 3 2 2 2" xfId="52174"/>
    <cellStyle name="FormlaBold 2 5 3 2 3" xfId="23848"/>
    <cellStyle name="FormlaBold 2 5 3 2 3 2" xfId="52175"/>
    <cellStyle name="FormlaBold 2 5 3 2 4" xfId="23849"/>
    <cellStyle name="FormlaBold 2 5 3 2 4 2" xfId="52176"/>
    <cellStyle name="FormlaBold 2 5 3 2 5" xfId="23850"/>
    <cellStyle name="FormlaBold 2 5 3 2 5 2" xfId="52177"/>
    <cellStyle name="FormlaBold 2 5 3 2 6" xfId="23851"/>
    <cellStyle name="FormlaBold 2 5 3 2 6 2" xfId="52178"/>
    <cellStyle name="FormlaBold 2 5 3 2 7" xfId="23852"/>
    <cellStyle name="FormlaBold 2 5 3 2 7 2" xfId="52179"/>
    <cellStyle name="FormlaBold 2 5 3 2 8" xfId="23853"/>
    <cellStyle name="FormlaBold 2 5 3 2 8 2" xfId="52180"/>
    <cellStyle name="FormlaBold 2 5 3 2 9" xfId="23854"/>
    <cellStyle name="FormlaBold 2 5 3 2 9 2" xfId="52181"/>
    <cellStyle name="FormlaBold 2 5 3 3" xfId="23855"/>
    <cellStyle name="FormlaBold 2 5 3 3 10" xfId="23856"/>
    <cellStyle name="FormlaBold 2 5 3 3 10 2" xfId="52183"/>
    <cellStyle name="FormlaBold 2 5 3 3 11" xfId="52182"/>
    <cellStyle name="FormlaBold 2 5 3 3 2" xfId="23857"/>
    <cellStyle name="FormlaBold 2 5 3 3 2 2" xfId="52184"/>
    <cellStyle name="FormlaBold 2 5 3 3 3" xfId="23858"/>
    <cellStyle name="FormlaBold 2 5 3 3 3 2" xfId="52185"/>
    <cellStyle name="FormlaBold 2 5 3 3 4" xfId="23859"/>
    <cellStyle name="FormlaBold 2 5 3 3 4 2" xfId="52186"/>
    <cellStyle name="FormlaBold 2 5 3 3 5" xfId="23860"/>
    <cellStyle name="FormlaBold 2 5 3 3 5 2" xfId="52187"/>
    <cellStyle name="FormlaBold 2 5 3 3 6" xfId="23861"/>
    <cellStyle name="FormlaBold 2 5 3 3 6 2" xfId="52188"/>
    <cellStyle name="FormlaBold 2 5 3 3 7" xfId="23862"/>
    <cellStyle name="FormlaBold 2 5 3 3 7 2" xfId="52189"/>
    <cellStyle name="FormlaBold 2 5 3 3 8" xfId="23863"/>
    <cellStyle name="FormlaBold 2 5 3 3 8 2" xfId="52190"/>
    <cellStyle name="FormlaBold 2 5 3 3 9" xfId="23864"/>
    <cellStyle name="FormlaBold 2 5 3 3 9 2" xfId="52191"/>
    <cellStyle name="FormlaBold 2 5 3 4" xfId="23865"/>
    <cellStyle name="FormlaBold 2 5 3 4 2" xfId="52192"/>
    <cellStyle name="FormlaBold 2 5 3 5" xfId="23866"/>
    <cellStyle name="FormlaBold 2 5 3 5 2" xfId="52193"/>
    <cellStyle name="FormlaBold 2 5 3 6" xfId="23867"/>
    <cellStyle name="FormlaBold 2 5 3 6 2" xfId="52194"/>
    <cellStyle name="FormlaBold 2 5 3 7" xfId="23868"/>
    <cellStyle name="FormlaBold 2 5 3 7 2" xfId="52195"/>
    <cellStyle name="FormlaBold 2 5 3 8" xfId="23869"/>
    <cellStyle name="FormlaBold 2 5 3 8 2" xfId="52196"/>
    <cellStyle name="FormlaBold 2 5 3 9" xfId="23870"/>
    <cellStyle name="FormlaBold 2 5 3 9 2" xfId="52197"/>
    <cellStyle name="FormlaBold 2 5 4" xfId="23871"/>
    <cellStyle name="FormlaBold 2 5 4 10" xfId="23872"/>
    <cellStyle name="FormlaBold 2 5 4 10 2" xfId="52199"/>
    <cellStyle name="FormlaBold 2 5 4 11" xfId="52198"/>
    <cellStyle name="FormlaBold 2 5 4 2" xfId="23873"/>
    <cellStyle name="FormlaBold 2 5 4 2 2" xfId="52200"/>
    <cellStyle name="FormlaBold 2 5 4 3" xfId="23874"/>
    <cellStyle name="FormlaBold 2 5 4 3 2" xfId="52201"/>
    <cellStyle name="FormlaBold 2 5 4 4" xfId="23875"/>
    <cellStyle name="FormlaBold 2 5 4 4 2" xfId="52202"/>
    <cellStyle name="FormlaBold 2 5 4 5" xfId="23876"/>
    <cellStyle name="FormlaBold 2 5 4 5 2" xfId="52203"/>
    <cellStyle name="FormlaBold 2 5 4 6" xfId="23877"/>
    <cellStyle name="FormlaBold 2 5 4 6 2" xfId="52204"/>
    <cellStyle name="FormlaBold 2 5 4 7" xfId="23878"/>
    <cellStyle name="FormlaBold 2 5 4 7 2" xfId="52205"/>
    <cellStyle name="FormlaBold 2 5 4 8" xfId="23879"/>
    <cellStyle name="FormlaBold 2 5 4 8 2" xfId="52206"/>
    <cellStyle name="FormlaBold 2 5 4 9" xfId="23880"/>
    <cellStyle name="FormlaBold 2 5 4 9 2" xfId="52207"/>
    <cellStyle name="FormlaBold 2 5 5" xfId="23881"/>
    <cellStyle name="FormlaBold 2 5 5 10" xfId="23882"/>
    <cellStyle name="FormlaBold 2 5 5 10 2" xfId="52209"/>
    <cellStyle name="FormlaBold 2 5 5 11" xfId="52208"/>
    <cellStyle name="FormlaBold 2 5 5 2" xfId="23883"/>
    <cellStyle name="FormlaBold 2 5 5 2 2" xfId="52210"/>
    <cellStyle name="FormlaBold 2 5 5 3" xfId="23884"/>
    <cellStyle name="FormlaBold 2 5 5 3 2" xfId="52211"/>
    <cellStyle name="FormlaBold 2 5 5 4" xfId="23885"/>
    <cellStyle name="FormlaBold 2 5 5 4 2" xfId="52212"/>
    <cellStyle name="FormlaBold 2 5 5 5" xfId="23886"/>
    <cellStyle name="FormlaBold 2 5 5 5 2" xfId="52213"/>
    <cellStyle name="FormlaBold 2 5 5 6" xfId="23887"/>
    <cellStyle name="FormlaBold 2 5 5 6 2" xfId="52214"/>
    <cellStyle name="FormlaBold 2 5 5 7" xfId="23888"/>
    <cellStyle name="FormlaBold 2 5 5 7 2" xfId="52215"/>
    <cellStyle name="FormlaBold 2 5 5 8" xfId="23889"/>
    <cellStyle name="FormlaBold 2 5 5 8 2" xfId="52216"/>
    <cellStyle name="FormlaBold 2 5 5 9" xfId="23890"/>
    <cellStyle name="FormlaBold 2 5 5 9 2" xfId="52217"/>
    <cellStyle name="FormlaBold 2 5 6" xfId="23891"/>
    <cellStyle name="FormlaBold 2 5 6 2" xfId="52218"/>
    <cellStyle name="FormlaBold 2 5 7" xfId="23892"/>
    <cellStyle name="FormlaBold 2 5 7 2" xfId="52219"/>
    <cellStyle name="FormlaBold 2 5 8" xfId="23893"/>
    <cellStyle name="FormlaBold 2 5 8 2" xfId="52220"/>
    <cellStyle name="FormlaBold 2 5 9" xfId="23894"/>
    <cellStyle name="FormlaBold 2 5 9 2" xfId="52221"/>
    <cellStyle name="FormlaBold 2 6" xfId="1125"/>
    <cellStyle name="FormlaBold 2 6 10" xfId="23895"/>
    <cellStyle name="FormlaBold 2 6 10 2" xfId="52222"/>
    <cellStyle name="FormlaBold 2 6 11" xfId="23896"/>
    <cellStyle name="FormlaBold 2 6 11 2" xfId="52223"/>
    <cellStyle name="FormlaBold 2 6 12" xfId="23897"/>
    <cellStyle name="FormlaBold 2 6 12 2" xfId="52224"/>
    <cellStyle name="FormlaBold 2 6 13" xfId="23898"/>
    <cellStyle name="FormlaBold 2 6 13 2" xfId="52225"/>
    <cellStyle name="FormlaBold 2 6 14" xfId="23899"/>
    <cellStyle name="FormlaBold 2 6 14 2" xfId="52226"/>
    <cellStyle name="FormlaBold 2 6 15" xfId="29456"/>
    <cellStyle name="FormlaBold 2 6 2" xfId="23900"/>
    <cellStyle name="FormlaBold 2 6 2 10" xfId="23901"/>
    <cellStyle name="FormlaBold 2 6 2 10 2" xfId="52228"/>
    <cellStyle name="FormlaBold 2 6 2 11" xfId="52227"/>
    <cellStyle name="FormlaBold 2 6 2 2" xfId="23902"/>
    <cellStyle name="FormlaBold 2 6 2 2 10" xfId="23903"/>
    <cellStyle name="FormlaBold 2 6 2 2 10 2" xfId="52230"/>
    <cellStyle name="FormlaBold 2 6 2 2 11" xfId="52229"/>
    <cellStyle name="FormlaBold 2 6 2 2 2" xfId="23904"/>
    <cellStyle name="FormlaBold 2 6 2 2 2 2" xfId="52231"/>
    <cellStyle name="FormlaBold 2 6 2 2 3" xfId="23905"/>
    <cellStyle name="FormlaBold 2 6 2 2 3 2" xfId="52232"/>
    <cellStyle name="FormlaBold 2 6 2 2 4" xfId="23906"/>
    <cellStyle name="FormlaBold 2 6 2 2 4 2" xfId="52233"/>
    <cellStyle name="FormlaBold 2 6 2 2 5" xfId="23907"/>
    <cellStyle name="FormlaBold 2 6 2 2 5 2" xfId="52234"/>
    <cellStyle name="FormlaBold 2 6 2 2 6" xfId="23908"/>
    <cellStyle name="FormlaBold 2 6 2 2 6 2" xfId="52235"/>
    <cellStyle name="FormlaBold 2 6 2 2 7" xfId="23909"/>
    <cellStyle name="FormlaBold 2 6 2 2 7 2" xfId="52236"/>
    <cellStyle name="FormlaBold 2 6 2 2 8" xfId="23910"/>
    <cellStyle name="FormlaBold 2 6 2 2 8 2" xfId="52237"/>
    <cellStyle name="FormlaBold 2 6 2 2 9" xfId="23911"/>
    <cellStyle name="FormlaBold 2 6 2 2 9 2" xfId="52238"/>
    <cellStyle name="FormlaBold 2 6 2 3" xfId="23912"/>
    <cellStyle name="FormlaBold 2 6 2 3 10" xfId="23913"/>
    <cellStyle name="FormlaBold 2 6 2 3 10 2" xfId="52240"/>
    <cellStyle name="FormlaBold 2 6 2 3 11" xfId="52239"/>
    <cellStyle name="FormlaBold 2 6 2 3 2" xfId="23914"/>
    <cellStyle name="FormlaBold 2 6 2 3 2 2" xfId="52241"/>
    <cellStyle name="FormlaBold 2 6 2 3 3" xfId="23915"/>
    <cellStyle name="FormlaBold 2 6 2 3 3 2" xfId="52242"/>
    <cellStyle name="FormlaBold 2 6 2 3 4" xfId="23916"/>
    <cellStyle name="FormlaBold 2 6 2 3 4 2" xfId="52243"/>
    <cellStyle name="FormlaBold 2 6 2 3 5" xfId="23917"/>
    <cellStyle name="FormlaBold 2 6 2 3 5 2" xfId="52244"/>
    <cellStyle name="FormlaBold 2 6 2 3 6" xfId="23918"/>
    <cellStyle name="FormlaBold 2 6 2 3 6 2" xfId="52245"/>
    <cellStyle name="FormlaBold 2 6 2 3 7" xfId="23919"/>
    <cellStyle name="FormlaBold 2 6 2 3 7 2" xfId="52246"/>
    <cellStyle name="FormlaBold 2 6 2 3 8" xfId="23920"/>
    <cellStyle name="FormlaBold 2 6 2 3 8 2" xfId="52247"/>
    <cellStyle name="FormlaBold 2 6 2 3 9" xfId="23921"/>
    <cellStyle name="FormlaBold 2 6 2 3 9 2" xfId="52248"/>
    <cellStyle name="FormlaBold 2 6 2 4" xfId="23922"/>
    <cellStyle name="FormlaBold 2 6 2 4 2" xfId="52249"/>
    <cellStyle name="FormlaBold 2 6 2 5" xfId="23923"/>
    <cellStyle name="FormlaBold 2 6 2 5 2" xfId="52250"/>
    <cellStyle name="FormlaBold 2 6 2 6" xfId="23924"/>
    <cellStyle name="FormlaBold 2 6 2 6 2" xfId="52251"/>
    <cellStyle name="FormlaBold 2 6 2 7" xfId="23925"/>
    <cellStyle name="FormlaBold 2 6 2 7 2" xfId="52252"/>
    <cellStyle name="FormlaBold 2 6 2 8" xfId="23926"/>
    <cellStyle name="FormlaBold 2 6 2 8 2" xfId="52253"/>
    <cellStyle name="FormlaBold 2 6 2 9" xfId="23927"/>
    <cellStyle name="FormlaBold 2 6 2 9 2" xfId="52254"/>
    <cellStyle name="FormlaBold 2 6 3" xfId="23928"/>
    <cellStyle name="FormlaBold 2 6 3 10" xfId="23929"/>
    <cellStyle name="FormlaBold 2 6 3 10 2" xfId="52256"/>
    <cellStyle name="FormlaBold 2 6 3 11" xfId="52255"/>
    <cellStyle name="FormlaBold 2 6 3 2" xfId="23930"/>
    <cellStyle name="FormlaBold 2 6 3 2 10" xfId="23931"/>
    <cellStyle name="FormlaBold 2 6 3 2 10 2" xfId="52258"/>
    <cellStyle name="FormlaBold 2 6 3 2 11" xfId="52257"/>
    <cellStyle name="FormlaBold 2 6 3 2 2" xfId="23932"/>
    <cellStyle name="FormlaBold 2 6 3 2 2 2" xfId="52259"/>
    <cellStyle name="FormlaBold 2 6 3 2 3" xfId="23933"/>
    <cellStyle name="FormlaBold 2 6 3 2 3 2" xfId="52260"/>
    <cellStyle name="FormlaBold 2 6 3 2 4" xfId="23934"/>
    <cellStyle name="FormlaBold 2 6 3 2 4 2" xfId="52261"/>
    <cellStyle name="FormlaBold 2 6 3 2 5" xfId="23935"/>
    <cellStyle name="FormlaBold 2 6 3 2 5 2" xfId="52262"/>
    <cellStyle name="FormlaBold 2 6 3 2 6" xfId="23936"/>
    <cellStyle name="FormlaBold 2 6 3 2 6 2" xfId="52263"/>
    <cellStyle name="FormlaBold 2 6 3 2 7" xfId="23937"/>
    <cellStyle name="FormlaBold 2 6 3 2 7 2" xfId="52264"/>
    <cellStyle name="FormlaBold 2 6 3 2 8" xfId="23938"/>
    <cellStyle name="FormlaBold 2 6 3 2 8 2" xfId="52265"/>
    <cellStyle name="FormlaBold 2 6 3 2 9" xfId="23939"/>
    <cellStyle name="FormlaBold 2 6 3 2 9 2" xfId="52266"/>
    <cellStyle name="FormlaBold 2 6 3 3" xfId="23940"/>
    <cellStyle name="FormlaBold 2 6 3 3 10" xfId="23941"/>
    <cellStyle name="FormlaBold 2 6 3 3 10 2" xfId="52268"/>
    <cellStyle name="FormlaBold 2 6 3 3 11" xfId="52267"/>
    <cellStyle name="FormlaBold 2 6 3 3 2" xfId="23942"/>
    <cellStyle name="FormlaBold 2 6 3 3 2 2" xfId="52269"/>
    <cellStyle name="FormlaBold 2 6 3 3 3" xfId="23943"/>
    <cellStyle name="FormlaBold 2 6 3 3 3 2" xfId="52270"/>
    <cellStyle name="FormlaBold 2 6 3 3 4" xfId="23944"/>
    <cellStyle name="FormlaBold 2 6 3 3 4 2" xfId="52271"/>
    <cellStyle name="FormlaBold 2 6 3 3 5" xfId="23945"/>
    <cellStyle name="FormlaBold 2 6 3 3 5 2" xfId="52272"/>
    <cellStyle name="FormlaBold 2 6 3 3 6" xfId="23946"/>
    <cellStyle name="FormlaBold 2 6 3 3 6 2" xfId="52273"/>
    <cellStyle name="FormlaBold 2 6 3 3 7" xfId="23947"/>
    <cellStyle name="FormlaBold 2 6 3 3 7 2" xfId="52274"/>
    <cellStyle name="FormlaBold 2 6 3 3 8" xfId="23948"/>
    <cellStyle name="FormlaBold 2 6 3 3 8 2" xfId="52275"/>
    <cellStyle name="FormlaBold 2 6 3 3 9" xfId="23949"/>
    <cellStyle name="FormlaBold 2 6 3 3 9 2" xfId="52276"/>
    <cellStyle name="FormlaBold 2 6 3 4" xfId="23950"/>
    <cellStyle name="FormlaBold 2 6 3 4 2" xfId="52277"/>
    <cellStyle name="FormlaBold 2 6 3 5" xfId="23951"/>
    <cellStyle name="FormlaBold 2 6 3 5 2" xfId="52278"/>
    <cellStyle name="FormlaBold 2 6 3 6" xfId="23952"/>
    <cellStyle name="FormlaBold 2 6 3 6 2" xfId="52279"/>
    <cellStyle name="FormlaBold 2 6 3 7" xfId="23953"/>
    <cellStyle name="FormlaBold 2 6 3 7 2" xfId="52280"/>
    <cellStyle name="FormlaBold 2 6 3 8" xfId="23954"/>
    <cellStyle name="FormlaBold 2 6 3 8 2" xfId="52281"/>
    <cellStyle name="FormlaBold 2 6 3 9" xfId="23955"/>
    <cellStyle name="FormlaBold 2 6 3 9 2" xfId="52282"/>
    <cellStyle name="FormlaBold 2 6 4" xfId="23956"/>
    <cellStyle name="FormlaBold 2 6 4 10" xfId="23957"/>
    <cellStyle name="FormlaBold 2 6 4 10 2" xfId="52284"/>
    <cellStyle name="FormlaBold 2 6 4 11" xfId="52283"/>
    <cellStyle name="FormlaBold 2 6 4 2" xfId="23958"/>
    <cellStyle name="FormlaBold 2 6 4 2 2" xfId="52285"/>
    <cellStyle name="FormlaBold 2 6 4 3" xfId="23959"/>
    <cellStyle name="FormlaBold 2 6 4 3 2" xfId="52286"/>
    <cellStyle name="FormlaBold 2 6 4 4" xfId="23960"/>
    <cellStyle name="FormlaBold 2 6 4 4 2" xfId="52287"/>
    <cellStyle name="FormlaBold 2 6 4 5" xfId="23961"/>
    <cellStyle name="FormlaBold 2 6 4 5 2" xfId="52288"/>
    <cellStyle name="FormlaBold 2 6 4 6" xfId="23962"/>
    <cellStyle name="FormlaBold 2 6 4 6 2" xfId="52289"/>
    <cellStyle name="FormlaBold 2 6 4 7" xfId="23963"/>
    <cellStyle name="FormlaBold 2 6 4 7 2" xfId="52290"/>
    <cellStyle name="FormlaBold 2 6 4 8" xfId="23964"/>
    <cellStyle name="FormlaBold 2 6 4 8 2" xfId="52291"/>
    <cellStyle name="FormlaBold 2 6 4 9" xfId="23965"/>
    <cellStyle name="FormlaBold 2 6 4 9 2" xfId="52292"/>
    <cellStyle name="FormlaBold 2 6 5" xfId="23966"/>
    <cellStyle name="FormlaBold 2 6 5 10" xfId="23967"/>
    <cellStyle name="FormlaBold 2 6 5 10 2" xfId="52294"/>
    <cellStyle name="FormlaBold 2 6 5 11" xfId="52293"/>
    <cellStyle name="FormlaBold 2 6 5 2" xfId="23968"/>
    <cellStyle name="FormlaBold 2 6 5 2 2" xfId="52295"/>
    <cellStyle name="FormlaBold 2 6 5 3" xfId="23969"/>
    <cellStyle name="FormlaBold 2 6 5 3 2" xfId="52296"/>
    <cellStyle name="FormlaBold 2 6 5 4" xfId="23970"/>
    <cellStyle name="FormlaBold 2 6 5 4 2" xfId="52297"/>
    <cellStyle name="FormlaBold 2 6 5 5" xfId="23971"/>
    <cellStyle name="FormlaBold 2 6 5 5 2" xfId="52298"/>
    <cellStyle name="FormlaBold 2 6 5 6" xfId="23972"/>
    <cellStyle name="FormlaBold 2 6 5 6 2" xfId="52299"/>
    <cellStyle name="FormlaBold 2 6 5 7" xfId="23973"/>
    <cellStyle name="FormlaBold 2 6 5 7 2" xfId="52300"/>
    <cellStyle name="FormlaBold 2 6 5 8" xfId="23974"/>
    <cellStyle name="FormlaBold 2 6 5 8 2" xfId="52301"/>
    <cellStyle name="FormlaBold 2 6 5 9" xfId="23975"/>
    <cellStyle name="FormlaBold 2 6 5 9 2" xfId="52302"/>
    <cellStyle name="FormlaBold 2 6 6" xfId="23976"/>
    <cellStyle name="FormlaBold 2 6 6 2" xfId="52303"/>
    <cellStyle name="FormlaBold 2 6 7" xfId="23977"/>
    <cellStyle name="FormlaBold 2 6 7 2" xfId="52304"/>
    <cellStyle name="FormlaBold 2 6 8" xfId="23978"/>
    <cellStyle name="FormlaBold 2 6 8 2" xfId="52305"/>
    <cellStyle name="FormlaBold 2 6 9" xfId="23979"/>
    <cellStyle name="FormlaBold 2 6 9 2" xfId="52306"/>
    <cellStyle name="FormlaBold 2 7" xfId="1197"/>
    <cellStyle name="FormlaBold 2 7 10" xfId="23980"/>
    <cellStyle name="FormlaBold 2 7 10 2" xfId="52307"/>
    <cellStyle name="FormlaBold 2 7 11" xfId="29528"/>
    <cellStyle name="FormlaBold 2 7 2" xfId="23981"/>
    <cellStyle name="FormlaBold 2 7 2 10" xfId="23982"/>
    <cellStyle name="FormlaBold 2 7 2 10 2" xfId="52309"/>
    <cellStyle name="FormlaBold 2 7 2 11" xfId="52308"/>
    <cellStyle name="FormlaBold 2 7 2 2" xfId="23983"/>
    <cellStyle name="FormlaBold 2 7 2 2 2" xfId="52310"/>
    <cellStyle name="FormlaBold 2 7 2 3" xfId="23984"/>
    <cellStyle name="FormlaBold 2 7 2 3 2" xfId="52311"/>
    <cellStyle name="FormlaBold 2 7 2 4" xfId="23985"/>
    <cellStyle name="FormlaBold 2 7 2 4 2" xfId="52312"/>
    <cellStyle name="FormlaBold 2 7 2 5" xfId="23986"/>
    <cellStyle name="FormlaBold 2 7 2 5 2" xfId="52313"/>
    <cellStyle name="FormlaBold 2 7 2 6" xfId="23987"/>
    <cellStyle name="FormlaBold 2 7 2 6 2" xfId="52314"/>
    <cellStyle name="FormlaBold 2 7 2 7" xfId="23988"/>
    <cellStyle name="FormlaBold 2 7 2 7 2" xfId="52315"/>
    <cellStyle name="FormlaBold 2 7 2 8" xfId="23989"/>
    <cellStyle name="FormlaBold 2 7 2 8 2" xfId="52316"/>
    <cellStyle name="FormlaBold 2 7 2 9" xfId="23990"/>
    <cellStyle name="FormlaBold 2 7 2 9 2" xfId="52317"/>
    <cellStyle name="FormlaBold 2 7 3" xfId="23991"/>
    <cellStyle name="FormlaBold 2 7 3 10" xfId="23992"/>
    <cellStyle name="FormlaBold 2 7 3 10 2" xfId="52319"/>
    <cellStyle name="FormlaBold 2 7 3 11" xfId="52318"/>
    <cellStyle name="FormlaBold 2 7 3 2" xfId="23993"/>
    <cellStyle name="FormlaBold 2 7 3 2 2" xfId="52320"/>
    <cellStyle name="FormlaBold 2 7 3 3" xfId="23994"/>
    <cellStyle name="FormlaBold 2 7 3 3 2" xfId="52321"/>
    <cellStyle name="FormlaBold 2 7 3 4" xfId="23995"/>
    <cellStyle name="FormlaBold 2 7 3 4 2" xfId="52322"/>
    <cellStyle name="FormlaBold 2 7 3 5" xfId="23996"/>
    <cellStyle name="FormlaBold 2 7 3 5 2" xfId="52323"/>
    <cellStyle name="FormlaBold 2 7 3 6" xfId="23997"/>
    <cellStyle name="FormlaBold 2 7 3 6 2" xfId="52324"/>
    <cellStyle name="FormlaBold 2 7 3 7" xfId="23998"/>
    <cellStyle name="FormlaBold 2 7 3 7 2" xfId="52325"/>
    <cellStyle name="FormlaBold 2 7 3 8" xfId="23999"/>
    <cellStyle name="FormlaBold 2 7 3 8 2" xfId="52326"/>
    <cellStyle name="FormlaBold 2 7 3 9" xfId="24000"/>
    <cellStyle name="FormlaBold 2 7 3 9 2" xfId="52327"/>
    <cellStyle name="FormlaBold 2 7 4" xfId="24001"/>
    <cellStyle name="FormlaBold 2 7 4 2" xfId="52328"/>
    <cellStyle name="FormlaBold 2 7 5" xfId="24002"/>
    <cellStyle name="FormlaBold 2 7 5 2" xfId="52329"/>
    <cellStyle name="FormlaBold 2 7 6" xfId="24003"/>
    <cellStyle name="FormlaBold 2 7 6 2" xfId="52330"/>
    <cellStyle name="FormlaBold 2 7 7" xfId="24004"/>
    <cellStyle name="FormlaBold 2 7 7 2" xfId="52331"/>
    <cellStyle name="FormlaBold 2 7 8" xfId="24005"/>
    <cellStyle name="FormlaBold 2 7 8 2" xfId="52332"/>
    <cellStyle name="FormlaBold 2 7 9" xfId="24006"/>
    <cellStyle name="FormlaBold 2 7 9 2" xfId="52333"/>
    <cellStyle name="FormlaBold 2 8" xfId="1345"/>
    <cellStyle name="FormlaBold 2 8 10" xfId="24007"/>
    <cellStyle name="FormlaBold 2 8 10 2" xfId="52334"/>
    <cellStyle name="FormlaBold 2 8 11" xfId="29676"/>
    <cellStyle name="FormlaBold 2 8 2" xfId="24008"/>
    <cellStyle name="FormlaBold 2 8 2 10" xfId="24009"/>
    <cellStyle name="FormlaBold 2 8 2 10 2" xfId="52336"/>
    <cellStyle name="FormlaBold 2 8 2 11" xfId="52335"/>
    <cellStyle name="FormlaBold 2 8 2 2" xfId="24010"/>
    <cellStyle name="FormlaBold 2 8 2 2 2" xfId="52337"/>
    <cellStyle name="FormlaBold 2 8 2 3" xfId="24011"/>
    <cellStyle name="FormlaBold 2 8 2 3 2" xfId="52338"/>
    <cellStyle name="FormlaBold 2 8 2 4" xfId="24012"/>
    <cellStyle name="FormlaBold 2 8 2 4 2" xfId="52339"/>
    <cellStyle name="FormlaBold 2 8 2 5" xfId="24013"/>
    <cellStyle name="FormlaBold 2 8 2 5 2" xfId="52340"/>
    <cellStyle name="FormlaBold 2 8 2 6" xfId="24014"/>
    <cellStyle name="FormlaBold 2 8 2 6 2" xfId="52341"/>
    <cellStyle name="FormlaBold 2 8 2 7" xfId="24015"/>
    <cellStyle name="FormlaBold 2 8 2 7 2" xfId="52342"/>
    <cellStyle name="FormlaBold 2 8 2 8" xfId="24016"/>
    <cellStyle name="FormlaBold 2 8 2 8 2" xfId="52343"/>
    <cellStyle name="FormlaBold 2 8 2 9" xfId="24017"/>
    <cellStyle name="FormlaBold 2 8 2 9 2" xfId="52344"/>
    <cellStyle name="FormlaBold 2 8 3" xfId="24018"/>
    <cellStyle name="FormlaBold 2 8 3 10" xfId="24019"/>
    <cellStyle name="FormlaBold 2 8 3 10 2" xfId="52346"/>
    <cellStyle name="FormlaBold 2 8 3 11" xfId="52345"/>
    <cellStyle name="FormlaBold 2 8 3 2" xfId="24020"/>
    <cellStyle name="FormlaBold 2 8 3 2 2" xfId="52347"/>
    <cellStyle name="FormlaBold 2 8 3 3" xfId="24021"/>
    <cellStyle name="FormlaBold 2 8 3 3 2" xfId="52348"/>
    <cellStyle name="FormlaBold 2 8 3 4" xfId="24022"/>
    <cellStyle name="FormlaBold 2 8 3 4 2" xfId="52349"/>
    <cellStyle name="FormlaBold 2 8 3 5" xfId="24023"/>
    <cellStyle name="FormlaBold 2 8 3 5 2" xfId="52350"/>
    <cellStyle name="FormlaBold 2 8 3 6" xfId="24024"/>
    <cellStyle name="FormlaBold 2 8 3 6 2" xfId="52351"/>
    <cellStyle name="FormlaBold 2 8 3 7" xfId="24025"/>
    <cellStyle name="FormlaBold 2 8 3 7 2" xfId="52352"/>
    <cellStyle name="FormlaBold 2 8 3 8" xfId="24026"/>
    <cellStyle name="FormlaBold 2 8 3 8 2" xfId="52353"/>
    <cellStyle name="FormlaBold 2 8 3 9" xfId="24027"/>
    <cellStyle name="FormlaBold 2 8 3 9 2" xfId="52354"/>
    <cellStyle name="FormlaBold 2 8 4" xfId="24028"/>
    <cellStyle name="FormlaBold 2 8 4 2" xfId="52355"/>
    <cellStyle name="FormlaBold 2 8 5" xfId="24029"/>
    <cellStyle name="FormlaBold 2 8 5 2" xfId="52356"/>
    <cellStyle name="FormlaBold 2 8 6" xfId="24030"/>
    <cellStyle name="FormlaBold 2 8 6 2" xfId="52357"/>
    <cellStyle name="FormlaBold 2 8 7" xfId="24031"/>
    <cellStyle name="FormlaBold 2 8 7 2" xfId="52358"/>
    <cellStyle name="FormlaBold 2 8 8" xfId="24032"/>
    <cellStyle name="FormlaBold 2 8 8 2" xfId="52359"/>
    <cellStyle name="FormlaBold 2 8 9" xfId="24033"/>
    <cellStyle name="FormlaBold 2 8 9 2" xfId="52360"/>
    <cellStyle name="FormlaBold 2 9" xfId="1413"/>
    <cellStyle name="FormlaBold 2 9 10" xfId="24034"/>
    <cellStyle name="FormlaBold 2 9 10 2" xfId="52361"/>
    <cellStyle name="FormlaBold 2 9 11" xfId="29744"/>
    <cellStyle name="FormlaBold 2 9 2" xfId="24035"/>
    <cellStyle name="FormlaBold 2 9 2 2" xfId="52362"/>
    <cellStyle name="FormlaBold 2 9 3" xfId="24036"/>
    <cellStyle name="FormlaBold 2 9 3 2" xfId="52363"/>
    <cellStyle name="FormlaBold 2 9 4" xfId="24037"/>
    <cellStyle name="FormlaBold 2 9 4 2" xfId="52364"/>
    <cellStyle name="FormlaBold 2 9 5" xfId="24038"/>
    <cellStyle name="FormlaBold 2 9 5 2" xfId="52365"/>
    <cellStyle name="FormlaBold 2 9 6" xfId="24039"/>
    <cellStyle name="FormlaBold 2 9 6 2" xfId="52366"/>
    <cellStyle name="FormlaBold 2 9 7" xfId="24040"/>
    <cellStyle name="FormlaBold 2 9 7 2" xfId="52367"/>
    <cellStyle name="FormlaBold 2 9 8" xfId="24041"/>
    <cellStyle name="FormlaBold 2 9 8 2" xfId="52368"/>
    <cellStyle name="FormlaBold 2 9 9" xfId="24042"/>
    <cellStyle name="FormlaBold 2 9 9 2" xfId="52369"/>
    <cellStyle name="FormlaBold 20" xfId="1109"/>
    <cellStyle name="FormlaBold 20 2" xfId="29440"/>
    <cellStyle name="FormlaBold 21" xfId="1181"/>
    <cellStyle name="FormlaBold 21 2" xfId="29512"/>
    <cellStyle name="FormlaBold 22" xfId="1329"/>
    <cellStyle name="FormlaBold 22 2" xfId="29660"/>
    <cellStyle name="FormlaBold 23" xfId="1398"/>
    <cellStyle name="FormlaBold 23 2" xfId="29729"/>
    <cellStyle name="FormlaBold 24" xfId="1502"/>
    <cellStyle name="FormlaBold 24 2" xfId="29832"/>
    <cellStyle name="FormlaBold 25" xfId="28677"/>
    <cellStyle name="FormlaBold 3" xfId="337"/>
    <cellStyle name="FormlaBold 3 10" xfId="24043"/>
    <cellStyle name="FormlaBold 3 10 10" xfId="24044"/>
    <cellStyle name="FormlaBold 3 10 10 2" xfId="52371"/>
    <cellStyle name="FormlaBold 3 10 11" xfId="52370"/>
    <cellStyle name="FormlaBold 3 10 2" xfId="24045"/>
    <cellStyle name="FormlaBold 3 10 2 2" xfId="52372"/>
    <cellStyle name="FormlaBold 3 10 3" xfId="24046"/>
    <cellStyle name="FormlaBold 3 10 3 2" xfId="52373"/>
    <cellStyle name="FormlaBold 3 10 4" xfId="24047"/>
    <cellStyle name="FormlaBold 3 10 4 2" xfId="52374"/>
    <cellStyle name="FormlaBold 3 10 5" xfId="24048"/>
    <cellStyle name="FormlaBold 3 10 5 2" xfId="52375"/>
    <cellStyle name="FormlaBold 3 10 6" xfId="24049"/>
    <cellStyle name="FormlaBold 3 10 6 2" xfId="52376"/>
    <cellStyle name="FormlaBold 3 10 7" xfId="24050"/>
    <cellStyle name="FormlaBold 3 10 7 2" xfId="52377"/>
    <cellStyle name="FormlaBold 3 10 8" xfId="24051"/>
    <cellStyle name="FormlaBold 3 10 8 2" xfId="52378"/>
    <cellStyle name="FormlaBold 3 10 9" xfId="24052"/>
    <cellStyle name="FormlaBold 3 10 9 2" xfId="52379"/>
    <cellStyle name="FormlaBold 3 11" xfId="24053"/>
    <cellStyle name="FormlaBold 3 11 2" xfId="52380"/>
    <cellStyle name="FormlaBold 3 12" xfId="24054"/>
    <cellStyle name="FormlaBold 3 12 2" xfId="52381"/>
    <cellStyle name="FormlaBold 3 13" xfId="24055"/>
    <cellStyle name="FormlaBold 3 13 2" xfId="52382"/>
    <cellStyle name="FormlaBold 3 14" xfId="24056"/>
    <cellStyle name="FormlaBold 3 14 2" xfId="52383"/>
    <cellStyle name="FormlaBold 3 15" xfId="24057"/>
    <cellStyle name="FormlaBold 3 15 2" xfId="52384"/>
    <cellStyle name="FormlaBold 3 16" xfId="24058"/>
    <cellStyle name="FormlaBold 3 16 2" xfId="52385"/>
    <cellStyle name="FormlaBold 3 17" xfId="24059"/>
    <cellStyle name="FormlaBold 3 17 2" xfId="52386"/>
    <cellStyle name="FormlaBold 3 18" xfId="24060"/>
    <cellStyle name="FormlaBold 3 18 2" xfId="52387"/>
    <cellStyle name="FormlaBold 3 19" xfId="24061"/>
    <cellStyle name="FormlaBold 3 19 2" xfId="52388"/>
    <cellStyle name="FormlaBold 3 2" xfId="625"/>
    <cellStyle name="FormlaBold 3 2 10" xfId="24062"/>
    <cellStyle name="FormlaBold 3 2 10 2" xfId="52389"/>
    <cellStyle name="FormlaBold 3 2 11" xfId="24063"/>
    <cellStyle name="FormlaBold 3 2 11 2" xfId="52390"/>
    <cellStyle name="FormlaBold 3 2 12" xfId="24064"/>
    <cellStyle name="FormlaBold 3 2 12 2" xfId="52391"/>
    <cellStyle name="FormlaBold 3 2 13" xfId="24065"/>
    <cellStyle name="FormlaBold 3 2 13 2" xfId="52392"/>
    <cellStyle name="FormlaBold 3 2 14" xfId="24066"/>
    <cellStyle name="FormlaBold 3 2 14 2" xfId="52393"/>
    <cellStyle name="FormlaBold 3 2 15" xfId="28956"/>
    <cellStyle name="FormlaBold 3 2 2" xfId="674"/>
    <cellStyle name="FormlaBold 3 2 2 10" xfId="24067"/>
    <cellStyle name="FormlaBold 3 2 2 10 2" xfId="52394"/>
    <cellStyle name="FormlaBold 3 2 2 11" xfId="29005"/>
    <cellStyle name="FormlaBold 3 2 2 2" xfId="24068"/>
    <cellStyle name="FormlaBold 3 2 2 2 10" xfId="24069"/>
    <cellStyle name="FormlaBold 3 2 2 2 10 2" xfId="52396"/>
    <cellStyle name="FormlaBold 3 2 2 2 11" xfId="52395"/>
    <cellStyle name="FormlaBold 3 2 2 2 2" xfId="24070"/>
    <cellStyle name="FormlaBold 3 2 2 2 2 2" xfId="52397"/>
    <cellStyle name="FormlaBold 3 2 2 2 3" xfId="24071"/>
    <cellStyle name="FormlaBold 3 2 2 2 3 2" xfId="52398"/>
    <cellStyle name="FormlaBold 3 2 2 2 4" xfId="24072"/>
    <cellStyle name="FormlaBold 3 2 2 2 4 2" xfId="52399"/>
    <cellStyle name="FormlaBold 3 2 2 2 5" xfId="24073"/>
    <cellStyle name="FormlaBold 3 2 2 2 5 2" xfId="52400"/>
    <cellStyle name="FormlaBold 3 2 2 2 6" xfId="24074"/>
    <cellStyle name="FormlaBold 3 2 2 2 6 2" xfId="52401"/>
    <cellStyle name="FormlaBold 3 2 2 2 7" xfId="24075"/>
    <cellStyle name="FormlaBold 3 2 2 2 7 2" xfId="52402"/>
    <cellStyle name="FormlaBold 3 2 2 2 8" xfId="24076"/>
    <cellStyle name="FormlaBold 3 2 2 2 8 2" xfId="52403"/>
    <cellStyle name="FormlaBold 3 2 2 2 9" xfId="24077"/>
    <cellStyle name="FormlaBold 3 2 2 2 9 2" xfId="52404"/>
    <cellStyle name="FormlaBold 3 2 2 3" xfId="24078"/>
    <cellStyle name="FormlaBold 3 2 2 3 10" xfId="24079"/>
    <cellStyle name="FormlaBold 3 2 2 3 10 2" xfId="52406"/>
    <cellStyle name="FormlaBold 3 2 2 3 11" xfId="52405"/>
    <cellStyle name="FormlaBold 3 2 2 3 2" xfId="24080"/>
    <cellStyle name="FormlaBold 3 2 2 3 2 2" xfId="52407"/>
    <cellStyle name="FormlaBold 3 2 2 3 3" xfId="24081"/>
    <cellStyle name="FormlaBold 3 2 2 3 3 2" xfId="52408"/>
    <cellStyle name="FormlaBold 3 2 2 3 4" xfId="24082"/>
    <cellStyle name="FormlaBold 3 2 2 3 4 2" xfId="52409"/>
    <cellStyle name="FormlaBold 3 2 2 3 5" xfId="24083"/>
    <cellStyle name="FormlaBold 3 2 2 3 5 2" xfId="52410"/>
    <cellStyle name="FormlaBold 3 2 2 3 6" xfId="24084"/>
    <cellStyle name="FormlaBold 3 2 2 3 6 2" xfId="52411"/>
    <cellStyle name="FormlaBold 3 2 2 3 7" xfId="24085"/>
    <cellStyle name="FormlaBold 3 2 2 3 7 2" xfId="52412"/>
    <cellStyle name="FormlaBold 3 2 2 3 8" xfId="24086"/>
    <cellStyle name="FormlaBold 3 2 2 3 8 2" xfId="52413"/>
    <cellStyle name="FormlaBold 3 2 2 3 9" xfId="24087"/>
    <cellStyle name="FormlaBold 3 2 2 3 9 2" xfId="52414"/>
    <cellStyle name="FormlaBold 3 2 2 4" xfId="24088"/>
    <cellStyle name="FormlaBold 3 2 2 4 2" xfId="52415"/>
    <cellStyle name="FormlaBold 3 2 2 5" xfId="24089"/>
    <cellStyle name="FormlaBold 3 2 2 5 2" xfId="52416"/>
    <cellStyle name="FormlaBold 3 2 2 6" xfId="24090"/>
    <cellStyle name="FormlaBold 3 2 2 6 2" xfId="52417"/>
    <cellStyle name="FormlaBold 3 2 2 7" xfId="24091"/>
    <cellStyle name="FormlaBold 3 2 2 7 2" xfId="52418"/>
    <cellStyle name="FormlaBold 3 2 2 8" xfId="24092"/>
    <cellStyle name="FormlaBold 3 2 2 8 2" xfId="52419"/>
    <cellStyle name="FormlaBold 3 2 2 9" xfId="24093"/>
    <cellStyle name="FormlaBold 3 2 2 9 2" xfId="52420"/>
    <cellStyle name="FormlaBold 3 2 3" xfId="24094"/>
    <cellStyle name="FormlaBold 3 2 3 10" xfId="24095"/>
    <cellStyle name="FormlaBold 3 2 3 10 2" xfId="52422"/>
    <cellStyle name="FormlaBold 3 2 3 11" xfId="52421"/>
    <cellStyle name="FormlaBold 3 2 3 2" xfId="24096"/>
    <cellStyle name="FormlaBold 3 2 3 2 10" xfId="24097"/>
    <cellStyle name="FormlaBold 3 2 3 2 10 2" xfId="52424"/>
    <cellStyle name="FormlaBold 3 2 3 2 11" xfId="52423"/>
    <cellStyle name="FormlaBold 3 2 3 2 2" xfId="24098"/>
    <cellStyle name="FormlaBold 3 2 3 2 2 2" xfId="52425"/>
    <cellStyle name="FormlaBold 3 2 3 2 3" xfId="24099"/>
    <cellStyle name="FormlaBold 3 2 3 2 3 2" xfId="52426"/>
    <cellStyle name="FormlaBold 3 2 3 2 4" xfId="24100"/>
    <cellStyle name="FormlaBold 3 2 3 2 4 2" xfId="52427"/>
    <cellStyle name="FormlaBold 3 2 3 2 5" xfId="24101"/>
    <cellStyle name="FormlaBold 3 2 3 2 5 2" xfId="52428"/>
    <cellStyle name="FormlaBold 3 2 3 2 6" xfId="24102"/>
    <cellStyle name="FormlaBold 3 2 3 2 6 2" xfId="52429"/>
    <cellStyle name="FormlaBold 3 2 3 2 7" xfId="24103"/>
    <cellStyle name="FormlaBold 3 2 3 2 7 2" xfId="52430"/>
    <cellStyle name="FormlaBold 3 2 3 2 8" xfId="24104"/>
    <cellStyle name="FormlaBold 3 2 3 2 8 2" xfId="52431"/>
    <cellStyle name="FormlaBold 3 2 3 2 9" xfId="24105"/>
    <cellStyle name="FormlaBold 3 2 3 2 9 2" xfId="52432"/>
    <cellStyle name="FormlaBold 3 2 3 3" xfId="24106"/>
    <cellStyle name="FormlaBold 3 2 3 3 10" xfId="24107"/>
    <cellStyle name="FormlaBold 3 2 3 3 10 2" xfId="52434"/>
    <cellStyle name="FormlaBold 3 2 3 3 11" xfId="52433"/>
    <cellStyle name="FormlaBold 3 2 3 3 2" xfId="24108"/>
    <cellStyle name="FormlaBold 3 2 3 3 2 2" xfId="52435"/>
    <cellStyle name="FormlaBold 3 2 3 3 3" xfId="24109"/>
    <cellStyle name="FormlaBold 3 2 3 3 3 2" xfId="52436"/>
    <cellStyle name="FormlaBold 3 2 3 3 4" xfId="24110"/>
    <cellStyle name="FormlaBold 3 2 3 3 4 2" xfId="52437"/>
    <cellStyle name="FormlaBold 3 2 3 3 5" xfId="24111"/>
    <cellStyle name="FormlaBold 3 2 3 3 5 2" xfId="52438"/>
    <cellStyle name="FormlaBold 3 2 3 3 6" xfId="24112"/>
    <cellStyle name="FormlaBold 3 2 3 3 6 2" xfId="52439"/>
    <cellStyle name="FormlaBold 3 2 3 3 7" xfId="24113"/>
    <cellStyle name="FormlaBold 3 2 3 3 7 2" xfId="52440"/>
    <cellStyle name="FormlaBold 3 2 3 3 8" xfId="24114"/>
    <cellStyle name="FormlaBold 3 2 3 3 8 2" xfId="52441"/>
    <cellStyle name="FormlaBold 3 2 3 3 9" xfId="24115"/>
    <cellStyle name="FormlaBold 3 2 3 3 9 2" xfId="52442"/>
    <cellStyle name="FormlaBold 3 2 3 4" xfId="24116"/>
    <cellStyle name="FormlaBold 3 2 3 4 2" xfId="52443"/>
    <cellStyle name="FormlaBold 3 2 3 5" xfId="24117"/>
    <cellStyle name="FormlaBold 3 2 3 5 2" xfId="52444"/>
    <cellStyle name="FormlaBold 3 2 3 6" xfId="24118"/>
    <cellStyle name="FormlaBold 3 2 3 6 2" xfId="52445"/>
    <cellStyle name="FormlaBold 3 2 3 7" xfId="24119"/>
    <cellStyle name="FormlaBold 3 2 3 7 2" xfId="52446"/>
    <cellStyle name="FormlaBold 3 2 3 8" xfId="24120"/>
    <cellStyle name="FormlaBold 3 2 3 8 2" xfId="52447"/>
    <cellStyle name="FormlaBold 3 2 3 9" xfId="24121"/>
    <cellStyle name="FormlaBold 3 2 3 9 2" xfId="52448"/>
    <cellStyle name="FormlaBold 3 2 4" xfId="24122"/>
    <cellStyle name="FormlaBold 3 2 4 10" xfId="24123"/>
    <cellStyle name="FormlaBold 3 2 4 10 2" xfId="52450"/>
    <cellStyle name="FormlaBold 3 2 4 11" xfId="52449"/>
    <cellStyle name="FormlaBold 3 2 4 2" xfId="24124"/>
    <cellStyle name="FormlaBold 3 2 4 2 2" xfId="52451"/>
    <cellStyle name="FormlaBold 3 2 4 3" xfId="24125"/>
    <cellStyle name="FormlaBold 3 2 4 3 2" xfId="52452"/>
    <cellStyle name="FormlaBold 3 2 4 4" xfId="24126"/>
    <cellStyle name="FormlaBold 3 2 4 4 2" xfId="52453"/>
    <cellStyle name="FormlaBold 3 2 4 5" xfId="24127"/>
    <cellStyle name="FormlaBold 3 2 4 5 2" xfId="52454"/>
    <cellStyle name="FormlaBold 3 2 4 6" xfId="24128"/>
    <cellStyle name="FormlaBold 3 2 4 6 2" xfId="52455"/>
    <cellStyle name="FormlaBold 3 2 4 7" xfId="24129"/>
    <cellStyle name="FormlaBold 3 2 4 7 2" xfId="52456"/>
    <cellStyle name="FormlaBold 3 2 4 8" xfId="24130"/>
    <cellStyle name="FormlaBold 3 2 4 8 2" xfId="52457"/>
    <cellStyle name="FormlaBold 3 2 4 9" xfId="24131"/>
    <cellStyle name="FormlaBold 3 2 4 9 2" xfId="52458"/>
    <cellStyle name="FormlaBold 3 2 5" xfId="24132"/>
    <cellStyle name="FormlaBold 3 2 5 10" xfId="24133"/>
    <cellStyle name="FormlaBold 3 2 5 10 2" xfId="52460"/>
    <cellStyle name="FormlaBold 3 2 5 11" xfId="52459"/>
    <cellStyle name="FormlaBold 3 2 5 2" xfId="24134"/>
    <cellStyle name="FormlaBold 3 2 5 2 2" xfId="52461"/>
    <cellStyle name="FormlaBold 3 2 5 3" xfId="24135"/>
    <cellStyle name="FormlaBold 3 2 5 3 2" xfId="52462"/>
    <cellStyle name="FormlaBold 3 2 5 4" xfId="24136"/>
    <cellStyle name="FormlaBold 3 2 5 4 2" xfId="52463"/>
    <cellStyle name="FormlaBold 3 2 5 5" xfId="24137"/>
    <cellStyle name="FormlaBold 3 2 5 5 2" xfId="52464"/>
    <cellStyle name="FormlaBold 3 2 5 6" xfId="24138"/>
    <cellStyle name="FormlaBold 3 2 5 6 2" xfId="52465"/>
    <cellStyle name="FormlaBold 3 2 5 7" xfId="24139"/>
    <cellStyle name="FormlaBold 3 2 5 7 2" xfId="52466"/>
    <cellStyle name="FormlaBold 3 2 5 8" xfId="24140"/>
    <cellStyle name="FormlaBold 3 2 5 8 2" xfId="52467"/>
    <cellStyle name="FormlaBold 3 2 5 9" xfId="24141"/>
    <cellStyle name="FormlaBold 3 2 5 9 2" xfId="52468"/>
    <cellStyle name="FormlaBold 3 2 6" xfId="24142"/>
    <cellStyle name="FormlaBold 3 2 6 2" xfId="52469"/>
    <cellStyle name="FormlaBold 3 2 7" xfId="24143"/>
    <cellStyle name="FormlaBold 3 2 7 2" xfId="52470"/>
    <cellStyle name="FormlaBold 3 2 8" xfId="24144"/>
    <cellStyle name="FormlaBold 3 2 8 2" xfId="52471"/>
    <cellStyle name="FormlaBold 3 2 9" xfId="24145"/>
    <cellStyle name="FormlaBold 3 2 9 2" xfId="52472"/>
    <cellStyle name="FormlaBold 3 20" xfId="28679"/>
    <cellStyle name="FormlaBold 3 3" xfId="491"/>
    <cellStyle name="FormlaBold 3 3 10" xfId="24146"/>
    <cellStyle name="FormlaBold 3 3 10 2" xfId="52473"/>
    <cellStyle name="FormlaBold 3 3 11" xfId="24147"/>
    <cellStyle name="FormlaBold 3 3 11 2" xfId="52474"/>
    <cellStyle name="FormlaBold 3 3 12" xfId="24148"/>
    <cellStyle name="FormlaBold 3 3 12 2" xfId="52475"/>
    <cellStyle name="FormlaBold 3 3 13" xfId="24149"/>
    <cellStyle name="FormlaBold 3 3 13 2" xfId="52476"/>
    <cellStyle name="FormlaBold 3 3 14" xfId="24150"/>
    <cellStyle name="FormlaBold 3 3 14 2" xfId="52477"/>
    <cellStyle name="FormlaBold 3 3 15" xfId="28831"/>
    <cellStyle name="FormlaBold 3 3 2" xfId="24151"/>
    <cellStyle name="FormlaBold 3 3 2 10" xfId="24152"/>
    <cellStyle name="FormlaBold 3 3 2 10 2" xfId="52479"/>
    <cellStyle name="FormlaBold 3 3 2 11" xfId="52478"/>
    <cellStyle name="FormlaBold 3 3 2 2" xfId="24153"/>
    <cellStyle name="FormlaBold 3 3 2 2 10" xfId="24154"/>
    <cellStyle name="FormlaBold 3 3 2 2 10 2" xfId="52481"/>
    <cellStyle name="FormlaBold 3 3 2 2 11" xfId="52480"/>
    <cellStyle name="FormlaBold 3 3 2 2 2" xfId="24155"/>
    <cellStyle name="FormlaBold 3 3 2 2 2 2" xfId="52482"/>
    <cellStyle name="FormlaBold 3 3 2 2 3" xfId="24156"/>
    <cellStyle name="FormlaBold 3 3 2 2 3 2" xfId="52483"/>
    <cellStyle name="FormlaBold 3 3 2 2 4" xfId="24157"/>
    <cellStyle name="FormlaBold 3 3 2 2 4 2" xfId="52484"/>
    <cellStyle name="FormlaBold 3 3 2 2 5" xfId="24158"/>
    <cellStyle name="FormlaBold 3 3 2 2 5 2" xfId="52485"/>
    <cellStyle name="FormlaBold 3 3 2 2 6" xfId="24159"/>
    <cellStyle name="FormlaBold 3 3 2 2 6 2" xfId="52486"/>
    <cellStyle name="FormlaBold 3 3 2 2 7" xfId="24160"/>
    <cellStyle name="FormlaBold 3 3 2 2 7 2" xfId="52487"/>
    <cellStyle name="FormlaBold 3 3 2 2 8" xfId="24161"/>
    <cellStyle name="FormlaBold 3 3 2 2 8 2" xfId="52488"/>
    <cellStyle name="FormlaBold 3 3 2 2 9" xfId="24162"/>
    <cellStyle name="FormlaBold 3 3 2 2 9 2" xfId="52489"/>
    <cellStyle name="FormlaBold 3 3 2 3" xfId="24163"/>
    <cellStyle name="FormlaBold 3 3 2 3 10" xfId="24164"/>
    <cellStyle name="FormlaBold 3 3 2 3 10 2" xfId="52491"/>
    <cellStyle name="FormlaBold 3 3 2 3 11" xfId="52490"/>
    <cellStyle name="FormlaBold 3 3 2 3 2" xfId="24165"/>
    <cellStyle name="FormlaBold 3 3 2 3 2 2" xfId="52492"/>
    <cellStyle name="FormlaBold 3 3 2 3 3" xfId="24166"/>
    <cellStyle name="FormlaBold 3 3 2 3 3 2" xfId="52493"/>
    <cellStyle name="FormlaBold 3 3 2 3 4" xfId="24167"/>
    <cellStyle name="FormlaBold 3 3 2 3 4 2" xfId="52494"/>
    <cellStyle name="FormlaBold 3 3 2 3 5" xfId="24168"/>
    <cellStyle name="FormlaBold 3 3 2 3 5 2" xfId="52495"/>
    <cellStyle name="FormlaBold 3 3 2 3 6" xfId="24169"/>
    <cellStyle name="FormlaBold 3 3 2 3 6 2" xfId="52496"/>
    <cellStyle name="FormlaBold 3 3 2 3 7" xfId="24170"/>
    <cellStyle name="FormlaBold 3 3 2 3 7 2" xfId="52497"/>
    <cellStyle name="FormlaBold 3 3 2 3 8" xfId="24171"/>
    <cellStyle name="FormlaBold 3 3 2 3 8 2" xfId="52498"/>
    <cellStyle name="FormlaBold 3 3 2 3 9" xfId="24172"/>
    <cellStyle name="FormlaBold 3 3 2 3 9 2" xfId="52499"/>
    <cellStyle name="FormlaBold 3 3 2 4" xfId="24173"/>
    <cellStyle name="FormlaBold 3 3 2 4 2" xfId="52500"/>
    <cellStyle name="FormlaBold 3 3 2 5" xfId="24174"/>
    <cellStyle name="FormlaBold 3 3 2 5 2" xfId="52501"/>
    <cellStyle name="FormlaBold 3 3 2 6" xfId="24175"/>
    <cellStyle name="FormlaBold 3 3 2 6 2" xfId="52502"/>
    <cellStyle name="FormlaBold 3 3 2 7" xfId="24176"/>
    <cellStyle name="FormlaBold 3 3 2 7 2" xfId="52503"/>
    <cellStyle name="FormlaBold 3 3 2 8" xfId="24177"/>
    <cellStyle name="FormlaBold 3 3 2 8 2" xfId="52504"/>
    <cellStyle name="FormlaBold 3 3 2 9" xfId="24178"/>
    <cellStyle name="FormlaBold 3 3 2 9 2" xfId="52505"/>
    <cellStyle name="FormlaBold 3 3 3" xfId="24179"/>
    <cellStyle name="FormlaBold 3 3 3 10" xfId="24180"/>
    <cellStyle name="FormlaBold 3 3 3 10 2" xfId="52507"/>
    <cellStyle name="FormlaBold 3 3 3 11" xfId="52506"/>
    <cellStyle name="FormlaBold 3 3 3 2" xfId="24181"/>
    <cellStyle name="FormlaBold 3 3 3 2 10" xfId="24182"/>
    <cellStyle name="FormlaBold 3 3 3 2 10 2" xfId="52509"/>
    <cellStyle name="FormlaBold 3 3 3 2 11" xfId="52508"/>
    <cellStyle name="FormlaBold 3 3 3 2 2" xfId="24183"/>
    <cellStyle name="FormlaBold 3 3 3 2 2 2" xfId="52510"/>
    <cellStyle name="FormlaBold 3 3 3 2 3" xfId="24184"/>
    <cellStyle name="FormlaBold 3 3 3 2 3 2" xfId="52511"/>
    <cellStyle name="FormlaBold 3 3 3 2 4" xfId="24185"/>
    <cellStyle name="FormlaBold 3 3 3 2 4 2" xfId="52512"/>
    <cellStyle name="FormlaBold 3 3 3 2 5" xfId="24186"/>
    <cellStyle name="FormlaBold 3 3 3 2 5 2" xfId="52513"/>
    <cellStyle name="FormlaBold 3 3 3 2 6" xfId="24187"/>
    <cellStyle name="FormlaBold 3 3 3 2 6 2" xfId="52514"/>
    <cellStyle name="FormlaBold 3 3 3 2 7" xfId="24188"/>
    <cellStyle name="FormlaBold 3 3 3 2 7 2" xfId="52515"/>
    <cellStyle name="FormlaBold 3 3 3 2 8" xfId="24189"/>
    <cellStyle name="FormlaBold 3 3 3 2 8 2" xfId="52516"/>
    <cellStyle name="FormlaBold 3 3 3 2 9" xfId="24190"/>
    <cellStyle name="FormlaBold 3 3 3 2 9 2" xfId="52517"/>
    <cellStyle name="FormlaBold 3 3 3 3" xfId="24191"/>
    <cellStyle name="FormlaBold 3 3 3 3 10" xfId="24192"/>
    <cellStyle name="FormlaBold 3 3 3 3 10 2" xfId="52519"/>
    <cellStyle name="FormlaBold 3 3 3 3 11" xfId="52518"/>
    <cellStyle name="FormlaBold 3 3 3 3 2" xfId="24193"/>
    <cellStyle name="FormlaBold 3 3 3 3 2 2" xfId="52520"/>
    <cellStyle name="FormlaBold 3 3 3 3 3" xfId="24194"/>
    <cellStyle name="FormlaBold 3 3 3 3 3 2" xfId="52521"/>
    <cellStyle name="FormlaBold 3 3 3 3 4" xfId="24195"/>
    <cellStyle name="FormlaBold 3 3 3 3 4 2" xfId="52522"/>
    <cellStyle name="FormlaBold 3 3 3 3 5" xfId="24196"/>
    <cellStyle name="FormlaBold 3 3 3 3 5 2" xfId="52523"/>
    <cellStyle name="FormlaBold 3 3 3 3 6" xfId="24197"/>
    <cellStyle name="FormlaBold 3 3 3 3 6 2" xfId="52524"/>
    <cellStyle name="FormlaBold 3 3 3 3 7" xfId="24198"/>
    <cellStyle name="FormlaBold 3 3 3 3 7 2" xfId="52525"/>
    <cellStyle name="FormlaBold 3 3 3 3 8" xfId="24199"/>
    <cellStyle name="FormlaBold 3 3 3 3 8 2" xfId="52526"/>
    <cellStyle name="FormlaBold 3 3 3 3 9" xfId="24200"/>
    <cellStyle name="FormlaBold 3 3 3 3 9 2" xfId="52527"/>
    <cellStyle name="FormlaBold 3 3 3 4" xfId="24201"/>
    <cellStyle name="FormlaBold 3 3 3 4 2" xfId="52528"/>
    <cellStyle name="FormlaBold 3 3 3 5" xfId="24202"/>
    <cellStyle name="FormlaBold 3 3 3 5 2" xfId="52529"/>
    <cellStyle name="FormlaBold 3 3 3 6" xfId="24203"/>
    <cellStyle name="FormlaBold 3 3 3 6 2" xfId="52530"/>
    <cellStyle name="FormlaBold 3 3 3 7" xfId="24204"/>
    <cellStyle name="FormlaBold 3 3 3 7 2" xfId="52531"/>
    <cellStyle name="FormlaBold 3 3 3 8" xfId="24205"/>
    <cellStyle name="FormlaBold 3 3 3 8 2" xfId="52532"/>
    <cellStyle name="FormlaBold 3 3 3 9" xfId="24206"/>
    <cellStyle name="FormlaBold 3 3 3 9 2" xfId="52533"/>
    <cellStyle name="FormlaBold 3 3 4" xfId="24207"/>
    <cellStyle name="FormlaBold 3 3 4 10" xfId="24208"/>
    <cellStyle name="FormlaBold 3 3 4 10 2" xfId="52535"/>
    <cellStyle name="FormlaBold 3 3 4 11" xfId="52534"/>
    <cellStyle name="FormlaBold 3 3 4 2" xfId="24209"/>
    <cellStyle name="FormlaBold 3 3 4 2 2" xfId="52536"/>
    <cellStyle name="FormlaBold 3 3 4 3" xfId="24210"/>
    <cellStyle name="FormlaBold 3 3 4 3 2" xfId="52537"/>
    <cellStyle name="FormlaBold 3 3 4 4" xfId="24211"/>
    <cellStyle name="FormlaBold 3 3 4 4 2" xfId="52538"/>
    <cellStyle name="FormlaBold 3 3 4 5" xfId="24212"/>
    <cellStyle name="FormlaBold 3 3 4 5 2" xfId="52539"/>
    <cellStyle name="FormlaBold 3 3 4 6" xfId="24213"/>
    <cellStyle name="FormlaBold 3 3 4 6 2" xfId="52540"/>
    <cellStyle name="FormlaBold 3 3 4 7" xfId="24214"/>
    <cellStyle name="FormlaBold 3 3 4 7 2" xfId="52541"/>
    <cellStyle name="FormlaBold 3 3 4 8" xfId="24215"/>
    <cellStyle name="FormlaBold 3 3 4 8 2" xfId="52542"/>
    <cellStyle name="FormlaBold 3 3 4 9" xfId="24216"/>
    <cellStyle name="FormlaBold 3 3 4 9 2" xfId="52543"/>
    <cellStyle name="FormlaBold 3 3 5" xfId="24217"/>
    <cellStyle name="FormlaBold 3 3 5 10" xfId="24218"/>
    <cellStyle name="FormlaBold 3 3 5 10 2" xfId="52545"/>
    <cellStyle name="FormlaBold 3 3 5 11" xfId="52544"/>
    <cellStyle name="FormlaBold 3 3 5 2" xfId="24219"/>
    <cellStyle name="FormlaBold 3 3 5 2 2" xfId="52546"/>
    <cellStyle name="FormlaBold 3 3 5 3" xfId="24220"/>
    <cellStyle name="FormlaBold 3 3 5 3 2" xfId="52547"/>
    <cellStyle name="FormlaBold 3 3 5 4" xfId="24221"/>
    <cellStyle name="FormlaBold 3 3 5 4 2" xfId="52548"/>
    <cellStyle name="FormlaBold 3 3 5 5" xfId="24222"/>
    <cellStyle name="FormlaBold 3 3 5 5 2" xfId="52549"/>
    <cellStyle name="FormlaBold 3 3 5 6" xfId="24223"/>
    <cellStyle name="FormlaBold 3 3 5 6 2" xfId="52550"/>
    <cellStyle name="FormlaBold 3 3 5 7" xfId="24224"/>
    <cellStyle name="FormlaBold 3 3 5 7 2" xfId="52551"/>
    <cellStyle name="FormlaBold 3 3 5 8" xfId="24225"/>
    <cellStyle name="FormlaBold 3 3 5 8 2" xfId="52552"/>
    <cellStyle name="FormlaBold 3 3 5 9" xfId="24226"/>
    <cellStyle name="FormlaBold 3 3 5 9 2" xfId="52553"/>
    <cellStyle name="FormlaBold 3 3 6" xfId="24227"/>
    <cellStyle name="FormlaBold 3 3 6 2" xfId="52554"/>
    <cellStyle name="FormlaBold 3 3 7" xfId="24228"/>
    <cellStyle name="FormlaBold 3 3 7 2" xfId="52555"/>
    <cellStyle name="FormlaBold 3 3 8" xfId="24229"/>
    <cellStyle name="FormlaBold 3 3 8 2" xfId="52556"/>
    <cellStyle name="FormlaBold 3 3 9" xfId="24230"/>
    <cellStyle name="FormlaBold 3 3 9 2" xfId="52557"/>
    <cellStyle name="FormlaBold 3 4" xfId="745"/>
    <cellStyle name="FormlaBold 3 4 10" xfId="24231"/>
    <cellStyle name="FormlaBold 3 4 10 2" xfId="52558"/>
    <cellStyle name="FormlaBold 3 4 11" xfId="24232"/>
    <cellStyle name="FormlaBold 3 4 11 2" xfId="52559"/>
    <cellStyle name="FormlaBold 3 4 12" xfId="24233"/>
    <cellStyle name="FormlaBold 3 4 12 2" xfId="52560"/>
    <cellStyle name="FormlaBold 3 4 13" xfId="24234"/>
    <cellStyle name="FormlaBold 3 4 13 2" xfId="52561"/>
    <cellStyle name="FormlaBold 3 4 14" xfId="24235"/>
    <cellStyle name="FormlaBold 3 4 14 2" xfId="52562"/>
    <cellStyle name="FormlaBold 3 4 15" xfId="29076"/>
    <cellStyle name="FormlaBold 3 4 2" xfId="24236"/>
    <cellStyle name="FormlaBold 3 4 2 10" xfId="24237"/>
    <cellStyle name="FormlaBold 3 4 2 10 2" xfId="52564"/>
    <cellStyle name="FormlaBold 3 4 2 11" xfId="52563"/>
    <cellStyle name="FormlaBold 3 4 2 2" xfId="24238"/>
    <cellStyle name="FormlaBold 3 4 2 2 10" xfId="24239"/>
    <cellStyle name="FormlaBold 3 4 2 2 10 2" xfId="52566"/>
    <cellStyle name="FormlaBold 3 4 2 2 11" xfId="52565"/>
    <cellStyle name="FormlaBold 3 4 2 2 2" xfId="24240"/>
    <cellStyle name="FormlaBold 3 4 2 2 2 2" xfId="52567"/>
    <cellStyle name="FormlaBold 3 4 2 2 3" xfId="24241"/>
    <cellStyle name="FormlaBold 3 4 2 2 3 2" xfId="52568"/>
    <cellStyle name="FormlaBold 3 4 2 2 4" xfId="24242"/>
    <cellStyle name="FormlaBold 3 4 2 2 4 2" xfId="52569"/>
    <cellStyle name="FormlaBold 3 4 2 2 5" xfId="24243"/>
    <cellStyle name="FormlaBold 3 4 2 2 5 2" xfId="52570"/>
    <cellStyle name="FormlaBold 3 4 2 2 6" xfId="24244"/>
    <cellStyle name="FormlaBold 3 4 2 2 6 2" xfId="52571"/>
    <cellStyle name="FormlaBold 3 4 2 2 7" xfId="24245"/>
    <cellStyle name="FormlaBold 3 4 2 2 7 2" xfId="52572"/>
    <cellStyle name="FormlaBold 3 4 2 2 8" xfId="24246"/>
    <cellStyle name="FormlaBold 3 4 2 2 8 2" xfId="52573"/>
    <cellStyle name="FormlaBold 3 4 2 2 9" xfId="24247"/>
    <cellStyle name="FormlaBold 3 4 2 2 9 2" xfId="52574"/>
    <cellStyle name="FormlaBold 3 4 2 3" xfId="24248"/>
    <cellStyle name="FormlaBold 3 4 2 3 10" xfId="24249"/>
    <cellStyle name="FormlaBold 3 4 2 3 10 2" xfId="52576"/>
    <cellStyle name="FormlaBold 3 4 2 3 11" xfId="52575"/>
    <cellStyle name="FormlaBold 3 4 2 3 2" xfId="24250"/>
    <cellStyle name="FormlaBold 3 4 2 3 2 2" xfId="52577"/>
    <cellStyle name="FormlaBold 3 4 2 3 3" xfId="24251"/>
    <cellStyle name="FormlaBold 3 4 2 3 3 2" xfId="52578"/>
    <cellStyle name="FormlaBold 3 4 2 3 4" xfId="24252"/>
    <cellStyle name="FormlaBold 3 4 2 3 4 2" xfId="52579"/>
    <cellStyle name="FormlaBold 3 4 2 3 5" xfId="24253"/>
    <cellStyle name="FormlaBold 3 4 2 3 5 2" xfId="52580"/>
    <cellStyle name="FormlaBold 3 4 2 3 6" xfId="24254"/>
    <cellStyle name="FormlaBold 3 4 2 3 6 2" xfId="52581"/>
    <cellStyle name="FormlaBold 3 4 2 3 7" xfId="24255"/>
    <cellStyle name="FormlaBold 3 4 2 3 7 2" xfId="52582"/>
    <cellStyle name="FormlaBold 3 4 2 3 8" xfId="24256"/>
    <cellStyle name="FormlaBold 3 4 2 3 8 2" xfId="52583"/>
    <cellStyle name="FormlaBold 3 4 2 3 9" xfId="24257"/>
    <cellStyle name="FormlaBold 3 4 2 3 9 2" xfId="52584"/>
    <cellStyle name="FormlaBold 3 4 2 4" xfId="24258"/>
    <cellStyle name="FormlaBold 3 4 2 4 2" xfId="52585"/>
    <cellStyle name="FormlaBold 3 4 2 5" xfId="24259"/>
    <cellStyle name="FormlaBold 3 4 2 5 2" xfId="52586"/>
    <cellStyle name="FormlaBold 3 4 2 6" xfId="24260"/>
    <cellStyle name="FormlaBold 3 4 2 6 2" xfId="52587"/>
    <cellStyle name="FormlaBold 3 4 2 7" xfId="24261"/>
    <cellStyle name="FormlaBold 3 4 2 7 2" xfId="52588"/>
    <cellStyle name="FormlaBold 3 4 2 8" xfId="24262"/>
    <cellStyle name="FormlaBold 3 4 2 8 2" xfId="52589"/>
    <cellStyle name="FormlaBold 3 4 2 9" xfId="24263"/>
    <cellStyle name="FormlaBold 3 4 2 9 2" xfId="52590"/>
    <cellStyle name="FormlaBold 3 4 3" xfId="24264"/>
    <cellStyle name="FormlaBold 3 4 3 10" xfId="24265"/>
    <cellStyle name="FormlaBold 3 4 3 10 2" xfId="52592"/>
    <cellStyle name="FormlaBold 3 4 3 11" xfId="52591"/>
    <cellStyle name="FormlaBold 3 4 3 2" xfId="24266"/>
    <cellStyle name="FormlaBold 3 4 3 2 10" xfId="24267"/>
    <cellStyle name="FormlaBold 3 4 3 2 10 2" xfId="52594"/>
    <cellStyle name="FormlaBold 3 4 3 2 11" xfId="52593"/>
    <cellStyle name="FormlaBold 3 4 3 2 2" xfId="24268"/>
    <cellStyle name="FormlaBold 3 4 3 2 2 2" xfId="52595"/>
    <cellStyle name="FormlaBold 3 4 3 2 3" xfId="24269"/>
    <cellStyle name="FormlaBold 3 4 3 2 3 2" xfId="52596"/>
    <cellStyle name="FormlaBold 3 4 3 2 4" xfId="24270"/>
    <cellStyle name="FormlaBold 3 4 3 2 4 2" xfId="52597"/>
    <cellStyle name="FormlaBold 3 4 3 2 5" xfId="24271"/>
    <cellStyle name="FormlaBold 3 4 3 2 5 2" xfId="52598"/>
    <cellStyle name="FormlaBold 3 4 3 2 6" xfId="24272"/>
    <cellStyle name="FormlaBold 3 4 3 2 6 2" xfId="52599"/>
    <cellStyle name="FormlaBold 3 4 3 2 7" xfId="24273"/>
    <cellStyle name="FormlaBold 3 4 3 2 7 2" xfId="52600"/>
    <cellStyle name="FormlaBold 3 4 3 2 8" xfId="24274"/>
    <cellStyle name="FormlaBold 3 4 3 2 8 2" xfId="52601"/>
    <cellStyle name="FormlaBold 3 4 3 2 9" xfId="24275"/>
    <cellStyle name="FormlaBold 3 4 3 2 9 2" xfId="52602"/>
    <cellStyle name="FormlaBold 3 4 3 3" xfId="24276"/>
    <cellStyle name="FormlaBold 3 4 3 3 10" xfId="24277"/>
    <cellStyle name="FormlaBold 3 4 3 3 10 2" xfId="52604"/>
    <cellStyle name="FormlaBold 3 4 3 3 11" xfId="52603"/>
    <cellStyle name="FormlaBold 3 4 3 3 2" xfId="24278"/>
    <cellStyle name="FormlaBold 3 4 3 3 2 2" xfId="52605"/>
    <cellStyle name="FormlaBold 3 4 3 3 3" xfId="24279"/>
    <cellStyle name="FormlaBold 3 4 3 3 3 2" xfId="52606"/>
    <cellStyle name="FormlaBold 3 4 3 3 4" xfId="24280"/>
    <cellStyle name="FormlaBold 3 4 3 3 4 2" xfId="52607"/>
    <cellStyle name="FormlaBold 3 4 3 3 5" xfId="24281"/>
    <cellStyle name="FormlaBold 3 4 3 3 5 2" xfId="52608"/>
    <cellStyle name="FormlaBold 3 4 3 3 6" xfId="24282"/>
    <cellStyle name="FormlaBold 3 4 3 3 6 2" xfId="52609"/>
    <cellStyle name="FormlaBold 3 4 3 3 7" xfId="24283"/>
    <cellStyle name="FormlaBold 3 4 3 3 7 2" xfId="52610"/>
    <cellStyle name="FormlaBold 3 4 3 3 8" xfId="24284"/>
    <cellStyle name="FormlaBold 3 4 3 3 8 2" xfId="52611"/>
    <cellStyle name="FormlaBold 3 4 3 3 9" xfId="24285"/>
    <cellStyle name="FormlaBold 3 4 3 3 9 2" xfId="52612"/>
    <cellStyle name="FormlaBold 3 4 3 4" xfId="24286"/>
    <cellStyle name="FormlaBold 3 4 3 4 2" xfId="52613"/>
    <cellStyle name="FormlaBold 3 4 3 5" xfId="24287"/>
    <cellStyle name="FormlaBold 3 4 3 5 2" xfId="52614"/>
    <cellStyle name="FormlaBold 3 4 3 6" xfId="24288"/>
    <cellStyle name="FormlaBold 3 4 3 6 2" xfId="52615"/>
    <cellStyle name="FormlaBold 3 4 3 7" xfId="24289"/>
    <cellStyle name="FormlaBold 3 4 3 7 2" xfId="52616"/>
    <cellStyle name="FormlaBold 3 4 3 8" xfId="24290"/>
    <cellStyle name="FormlaBold 3 4 3 8 2" xfId="52617"/>
    <cellStyle name="FormlaBold 3 4 3 9" xfId="24291"/>
    <cellStyle name="FormlaBold 3 4 3 9 2" xfId="52618"/>
    <cellStyle name="FormlaBold 3 4 4" xfId="24292"/>
    <cellStyle name="FormlaBold 3 4 4 10" xfId="24293"/>
    <cellStyle name="FormlaBold 3 4 4 10 2" xfId="52620"/>
    <cellStyle name="FormlaBold 3 4 4 11" xfId="52619"/>
    <cellStyle name="FormlaBold 3 4 4 2" xfId="24294"/>
    <cellStyle name="FormlaBold 3 4 4 2 2" xfId="52621"/>
    <cellStyle name="FormlaBold 3 4 4 3" xfId="24295"/>
    <cellStyle name="FormlaBold 3 4 4 3 2" xfId="52622"/>
    <cellStyle name="FormlaBold 3 4 4 4" xfId="24296"/>
    <cellStyle name="FormlaBold 3 4 4 4 2" xfId="52623"/>
    <cellStyle name="FormlaBold 3 4 4 5" xfId="24297"/>
    <cellStyle name="FormlaBold 3 4 4 5 2" xfId="52624"/>
    <cellStyle name="FormlaBold 3 4 4 6" xfId="24298"/>
    <cellStyle name="FormlaBold 3 4 4 6 2" xfId="52625"/>
    <cellStyle name="FormlaBold 3 4 4 7" xfId="24299"/>
    <cellStyle name="FormlaBold 3 4 4 7 2" xfId="52626"/>
    <cellStyle name="FormlaBold 3 4 4 8" xfId="24300"/>
    <cellStyle name="FormlaBold 3 4 4 8 2" xfId="52627"/>
    <cellStyle name="FormlaBold 3 4 4 9" xfId="24301"/>
    <cellStyle name="FormlaBold 3 4 4 9 2" xfId="52628"/>
    <cellStyle name="FormlaBold 3 4 5" xfId="24302"/>
    <cellStyle name="FormlaBold 3 4 5 10" xfId="24303"/>
    <cellStyle name="FormlaBold 3 4 5 10 2" xfId="52630"/>
    <cellStyle name="FormlaBold 3 4 5 11" xfId="52629"/>
    <cellStyle name="FormlaBold 3 4 5 2" xfId="24304"/>
    <cellStyle name="FormlaBold 3 4 5 2 2" xfId="52631"/>
    <cellStyle name="FormlaBold 3 4 5 3" xfId="24305"/>
    <cellStyle name="FormlaBold 3 4 5 3 2" xfId="52632"/>
    <cellStyle name="FormlaBold 3 4 5 4" xfId="24306"/>
    <cellStyle name="FormlaBold 3 4 5 4 2" xfId="52633"/>
    <cellStyle name="FormlaBold 3 4 5 5" xfId="24307"/>
    <cellStyle name="FormlaBold 3 4 5 5 2" xfId="52634"/>
    <cellStyle name="FormlaBold 3 4 5 6" xfId="24308"/>
    <cellStyle name="FormlaBold 3 4 5 6 2" xfId="52635"/>
    <cellStyle name="FormlaBold 3 4 5 7" xfId="24309"/>
    <cellStyle name="FormlaBold 3 4 5 7 2" xfId="52636"/>
    <cellStyle name="FormlaBold 3 4 5 8" xfId="24310"/>
    <cellStyle name="FormlaBold 3 4 5 8 2" xfId="52637"/>
    <cellStyle name="FormlaBold 3 4 5 9" xfId="24311"/>
    <cellStyle name="FormlaBold 3 4 5 9 2" xfId="52638"/>
    <cellStyle name="FormlaBold 3 4 6" xfId="24312"/>
    <cellStyle name="FormlaBold 3 4 6 2" xfId="52639"/>
    <cellStyle name="FormlaBold 3 4 7" xfId="24313"/>
    <cellStyle name="FormlaBold 3 4 7 2" xfId="52640"/>
    <cellStyle name="FormlaBold 3 4 8" xfId="24314"/>
    <cellStyle name="FormlaBold 3 4 8 2" xfId="52641"/>
    <cellStyle name="FormlaBold 3 4 9" xfId="24315"/>
    <cellStyle name="FormlaBold 3 4 9 2" xfId="52642"/>
    <cellStyle name="FormlaBold 3 5" xfId="861"/>
    <cellStyle name="FormlaBold 3 5 10" xfId="24316"/>
    <cellStyle name="FormlaBold 3 5 10 2" xfId="52643"/>
    <cellStyle name="FormlaBold 3 5 11" xfId="24317"/>
    <cellStyle name="FormlaBold 3 5 11 2" xfId="52644"/>
    <cellStyle name="FormlaBold 3 5 12" xfId="24318"/>
    <cellStyle name="FormlaBold 3 5 12 2" xfId="52645"/>
    <cellStyle name="FormlaBold 3 5 13" xfId="24319"/>
    <cellStyle name="FormlaBold 3 5 13 2" xfId="52646"/>
    <cellStyle name="FormlaBold 3 5 14" xfId="24320"/>
    <cellStyle name="FormlaBold 3 5 14 2" xfId="52647"/>
    <cellStyle name="FormlaBold 3 5 15" xfId="29192"/>
    <cellStyle name="FormlaBold 3 5 2" xfId="24321"/>
    <cellStyle name="FormlaBold 3 5 2 10" xfId="24322"/>
    <cellStyle name="FormlaBold 3 5 2 10 2" xfId="52649"/>
    <cellStyle name="FormlaBold 3 5 2 11" xfId="52648"/>
    <cellStyle name="FormlaBold 3 5 2 2" xfId="24323"/>
    <cellStyle name="FormlaBold 3 5 2 2 10" xfId="24324"/>
    <cellStyle name="FormlaBold 3 5 2 2 10 2" xfId="52651"/>
    <cellStyle name="FormlaBold 3 5 2 2 11" xfId="52650"/>
    <cellStyle name="FormlaBold 3 5 2 2 2" xfId="24325"/>
    <cellStyle name="FormlaBold 3 5 2 2 2 2" xfId="52652"/>
    <cellStyle name="FormlaBold 3 5 2 2 3" xfId="24326"/>
    <cellStyle name="FormlaBold 3 5 2 2 3 2" xfId="52653"/>
    <cellStyle name="FormlaBold 3 5 2 2 4" xfId="24327"/>
    <cellStyle name="FormlaBold 3 5 2 2 4 2" xfId="52654"/>
    <cellStyle name="FormlaBold 3 5 2 2 5" xfId="24328"/>
    <cellStyle name="FormlaBold 3 5 2 2 5 2" xfId="52655"/>
    <cellStyle name="FormlaBold 3 5 2 2 6" xfId="24329"/>
    <cellStyle name="FormlaBold 3 5 2 2 6 2" xfId="52656"/>
    <cellStyle name="FormlaBold 3 5 2 2 7" xfId="24330"/>
    <cellStyle name="FormlaBold 3 5 2 2 7 2" xfId="52657"/>
    <cellStyle name="FormlaBold 3 5 2 2 8" xfId="24331"/>
    <cellStyle name="FormlaBold 3 5 2 2 8 2" xfId="52658"/>
    <cellStyle name="FormlaBold 3 5 2 2 9" xfId="24332"/>
    <cellStyle name="FormlaBold 3 5 2 2 9 2" xfId="52659"/>
    <cellStyle name="FormlaBold 3 5 2 3" xfId="24333"/>
    <cellStyle name="FormlaBold 3 5 2 3 10" xfId="24334"/>
    <cellStyle name="FormlaBold 3 5 2 3 10 2" xfId="52661"/>
    <cellStyle name="FormlaBold 3 5 2 3 11" xfId="52660"/>
    <cellStyle name="FormlaBold 3 5 2 3 2" xfId="24335"/>
    <cellStyle name="FormlaBold 3 5 2 3 2 2" xfId="52662"/>
    <cellStyle name="FormlaBold 3 5 2 3 3" xfId="24336"/>
    <cellStyle name="FormlaBold 3 5 2 3 3 2" xfId="52663"/>
    <cellStyle name="FormlaBold 3 5 2 3 4" xfId="24337"/>
    <cellStyle name="FormlaBold 3 5 2 3 4 2" xfId="52664"/>
    <cellStyle name="FormlaBold 3 5 2 3 5" xfId="24338"/>
    <cellStyle name="FormlaBold 3 5 2 3 5 2" xfId="52665"/>
    <cellStyle name="FormlaBold 3 5 2 3 6" xfId="24339"/>
    <cellStyle name="FormlaBold 3 5 2 3 6 2" xfId="52666"/>
    <cellStyle name="FormlaBold 3 5 2 3 7" xfId="24340"/>
    <cellStyle name="FormlaBold 3 5 2 3 7 2" xfId="52667"/>
    <cellStyle name="FormlaBold 3 5 2 3 8" xfId="24341"/>
    <cellStyle name="FormlaBold 3 5 2 3 8 2" xfId="52668"/>
    <cellStyle name="FormlaBold 3 5 2 3 9" xfId="24342"/>
    <cellStyle name="FormlaBold 3 5 2 3 9 2" xfId="52669"/>
    <cellStyle name="FormlaBold 3 5 2 4" xfId="24343"/>
    <cellStyle name="FormlaBold 3 5 2 4 2" xfId="52670"/>
    <cellStyle name="FormlaBold 3 5 2 5" xfId="24344"/>
    <cellStyle name="FormlaBold 3 5 2 5 2" xfId="52671"/>
    <cellStyle name="FormlaBold 3 5 2 6" xfId="24345"/>
    <cellStyle name="FormlaBold 3 5 2 6 2" xfId="52672"/>
    <cellStyle name="FormlaBold 3 5 2 7" xfId="24346"/>
    <cellStyle name="FormlaBold 3 5 2 7 2" xfId="52673"/>
    <cellStyle name="FormlaBold 3 5 2 8" xfId="24347"/>
    <cellStyle name="FormlaBold 3 5 2 8 2" xfId="52674"/>
    <cellStyle name="FormlaBold 3 5 2 9" xfId="24348"/>
    <cellStyle name="FormlaBold 3 5 2 9 2" xfId="52675"/>
    <cellStyle name="FormlaBold 3 5 3" xfId="24349"/>
    <cellStyle name="FormlaBold 3 5 3 10" xfId="24350"/>
    <cellStyle name="FormlaBold 3 5 3 10 2" xfId="52677"/>
    <cellStyle name="FormlaBold 3 5 3 11" xfId="52676"/>
    <cellStyle name="FormlaBold 3 5 3 2" xfId="24351"/>
    <cellStyle name="FormlaBold 3 5 3 2 10" xfId="24352"/>
    <cellStyle name="FormlaBold 3 5 3 2 10 2" xfId="52679"/>
    <cellStyle name="FormlaBold 3 5 3 2 11" xfId="52678"/>
    <cellStyle name="FormlaBold 3 5 3 2 2" xfId="24353"/>
    <cellStyle name="FormlaBold 3 5 3 2 2 2" xfId="52680"/>
    <cellStyle name="FormlaBold 3 5 3 2 3" xfId="24354"/>
    <cellStyle name="FormlaBold 3 5 3 2 3 2" xfId="52681"/>
    <cellStyle name="FormlaBold 3 5 3 2 4" xfId="24355"/>
    <cellStyle name="FormlaBold 3 5 3 2 4 2" xfId="52682"/>
    <cellStyle name="FormlaBold 3 5 3 2 5" xfId="24356"/>
    <cellStyle name="FormlaBold 3 5 3 2 5 2" xfId="52683"/>
    <cellStyle name="FormlaBold 3 5 3 2 6" xfId="24357"/>
    <cellStyle name="FormlaBold 3 5 3 2 6 2" xfId="52684"/>
    <cellStyle name="FormlaBold 3 5 3 2 7" xfId="24358"/>
    <cellStyle name="FormlaBold 3 5 3 2 7 2" xfId="52685"/>
    <cellStyle name="FormlaBold 3 5 3 2 8" xfId="24359"/>
    <cellStyle name="FormlaBold 3 5 3 2 8 2" xfId="52686"/>
    <cellStyle name="FormlaBold 3 5 3 2 9" xfId="24360"/>
    <cellStyle name="FormlaBold 3 5 3 2 9 2" xfId="52687"/>
    <cellStyle name="FormlaBold 3 5 3 3" xfId="24361"/>
    <cellStyle name="FormlaBold 3 5 3 3 10" xfId="24362"/>
    <cellStyle name="FormlaBold 3 5 3 3 10 2" xfId="52689"/>
    <cellStyle name="FormlaBold 3 5 3 3 11" xfId="52688"/>
    <cellStyle name="FormlaBold 3 5 3 3 2" xfId="24363"/>
    <cellStyle name="FormlaBold 3 5 3 3 2 2" xfId="52690"/>
    <cellStyle name="FormlaBold 3 5 3 3 3" xfId="24364"/>
    <cellStyle name="FormlaBold 3 5 3 3 3 2" xfId="52691"/>
    <cellStyle name="FormlaBold 3 5 3 3 4" xfId="24365"/>
    <cellStyle name="FormlaBold 3 5 3 3 4 2" xfId="52692"/>
    <cellStyle name="FormlaBold 3 5 3 3 5" xfId="24366"/>
    <cellStyle name="FormlaBold 3 5 3 3 5 2" xfId="52693"/>
    <cellStyle name="FormlaBold 3 5 3 3 6" xfId="24367"/>
    <cellStyle name="FormlaBold 3 5 3 3 6 2" xfId="52694"/>
    <cellStyle name="FormlaBold 3 5 3 3 7" xfId="24368"/>
    <cellStyle name="FormlaBold 3 5 3 3 7 2" xfId="52695"/>
    <cellStyle name="FormlaBold 3 5 3 3 8" xfId="24369"/>
    <cellStyle name="FormlaBold 3 5 3 3 8 2" xfId="52696"/>
    <cellStyle name="FormlaBold 3 5 3 3 9" xfId="24370"/>
    <cellStyle name="FormlaBold 3 5 3 3 9 2" xfId="52697"/>
    <cellStyle name="FormlaBold 3 5 3 4" xfId="24371"/>
    <cellStyle name="FormlaBold 3 5 3 4 2" xfId="52698"/>
    <cellStyle name="FormlaBold 3 5 3 5" xfId="24372"/>
    <cellStyle name="FormlaBold 3 5 3 5 2" xfId="52699"/>
    <cellStyle name="FormlaBold 3 5 3 6" xfId="24373"/>
    <cellStyle name="FormlaBold 3 5 3 6 2" xfId="52700"/>
    <cellStyle name="FormlaBold 3 5 3 7" xfId="24374"/>
    <cellStyle name="FormlaBold 3 5 3 7 2" xfId="52701"/>
    <cellStyle name="FormlaBold 3 5 3 8" xfId="24375"/>
    <cellStyle name="FormlaBold 3 5 3 8 2" xfId="52702"/>
    <cellStyle name="FormlaBold 3 5 3 9" xfId="24376"/>
    <cellStyle name="FormlaBold 3 5 3 9 2" xfId="52703"/>
    <cellStyle name="FormlaBold 3 5 4" xfId="24377"/>
    <cellStyle name="FormlaBold 3 5 4 10" xfId="24378"/>
    <cellStyle name="FormlaBold 3 5 4 10 2" xfId="52705"/>
    <cellStyle name="FormlaBold 3 5 4 11" xfId="52704"/>
    <cellStyle name="FormlaBold 3 5 4 2" xfId="24379"/>
    <cellStyle name="FormlaBold 3 5 4 2 2" xfId="52706"/>
    <cellStyle name="FormlaBold 3 5 4 3" xfId="24380"/>
    <cellStyle name="FormlaBold 3 5 4 3 2" xfId="52707"/>
    <cellStyle name="FormlaBold 3 5 4 4" xfId="24381"/>
    <cellStyle name="FormlaBold 3 5 4 4 2" xfId="52708"/>
    <cellStyle name="FormlaBold 3 5 4 5" xfId="24382"/>
    <cellStyle name="FormlaBold 3 5 4 5 2" xfId="52709"/>
    <cellStyle name="FormlaBold 3 5 4 6" xfId="24383"/>
    <cellStyle name="FormlaBold 3 5 4 6 2" xfId="52710"/>
    <cellStyle name="FormlaBold 3 5 4 7" xfId="24384"/>
    <cellStyle name="FormlaBold 3 5 4 7 2" xfId="52711"/>
    <cellStyle name="FormlaBold 3 5 4 8" xfId="24385"/>
    <cellStyle name="FormlaBold 3 5 4 8 2" xfId="52712"/>
    <cellStyle name="FormlaBold 3 5 4 9" xfId="24386"/>
    <cellStyle name="FormlaBold 3 5 4 9 2" xfId="52713"/>
    <cellStyle name="FormlaBold 3 5 5" xfId="24387"/>
    <cellStyle name="FormlaBold 3 5 5 10" xfId="24388"/>
    <cellStyle name="FormlaBold 3 5 5 10 2" xfId="52715"/>
    <cellStyle name="FormlaBold 3 5 5 11" xfId="52714"/>
    <cellStyle name="FormlaBold 3 5 5 2" xfId="24389"/>
    <cellStyle name="FormlaBold 3 5 5 2 2" xfId="52716"/>
    <cellStyle name="FormlaBold 3 5 5 3" xfId="24390"/>
    <cellStyle name="FormlaBold 3 5 5 3 2" xfId="52717"/>
    <cellStyle name="FormlaBold 3 5 5 4" xfId="24391"/>
    <cellStyle name="FormlaBold 3 5 5 4 2" xfId="52718"/>
    <cellStyle name="FormlaBold 3 5 5 5" xfId="24392"/>
    <cellStyle name="FormlaBold 3 5 5 5 2" xfId="52719"/>
    <cellStyle name="FormlaBold 3 5 5 6" xfId="24393"/>
    <cellStyle name="FormlaBold 3 5 5 6 2" xfId="52720"/>
    <cellStyle name="FormlaBold 3 5 5 7" xfId="24394"/>
    <cellStyle name="FormlaBold 3 5 5 7 2" xfId="52721"/>
    <cellStyle name="FormlaBold 3 5 5 8" xfId="24395"/>
    <cellStyle name="FormlaBold 3 5 5 8 2" xfId="52722"/>
    <cellStyle name="FormlaBold 3 5 5 9" xfId="24396"/>
    <cellStyle name="FormlaBold 3 5 5 9 2" xfId="52723"/>
    <cellStyle name="FormlaBold 3 5 6" xfId="24397"/>
    <cellStyle name="FormlaBold 3 5 6 2" xfId="52724"/>
    <cellStyle name="FormlaBold 3 5 7" xfId="24398"/>
    <cellStyle name="FormlaBold 3 5 7 2" xfId="52725"/>
    <cellStyle name="FormlaBold 3 5 8" xfId="24399"/>
    <cellStyle name="FormlaBold 3 5 8 2" xfId="52726"/>
    <cellStyle name="FormlaBold 3 5 9" xfId="24400"/>
    <cellStyle name="FormlaBold 3 5 9 2" xfId="52727"/>
    <cellStyle name="FormlaBold 3 6" xfId="1132"/>
    <cellStyle name="FormlaBold 3 6 10" xfId="24401"/>
    <cellStyle name="FormlaBold 3 6 10 2" xfId="52728"/>
    <cellStyle name="FormlaBold 3 6 11" xfId="24402"/>
    <cellStyle name="FormlaBold 3 6 11 2" xfId="52729"/>
    <cellStyle name="FormlaBold 3 6 12" xfId="24403"/>
    <cellStyle name="FormlaBold 3 6 12 2" xfId="52730"/>
    <cellStyle name="FormlaBold 3 6 13" xfId="24404"/>
    <cellStyle name="FormlaBold 3 6 13 2" xfId="52731"/>
    <cellStyle name="FormlaBold 3 6 14" xfId="24405"/>
    <cellStyle name="FormlaBold 3 6 14 2" xfId="52732"/>
    <cellStyle name="FormlaBold 3 6 15" xfId="29463"/>
    <cellStyle name="FormlaBold 3 6 2" xfId="24406"/>
    <cellStyle name="FormlaBold 3 6 2 10" xfId="24407"/>
    <cellStyle name="FormlaBold 3 6 2 10 2" xfId="52734"/>
    <cellStyle name="FormlaBold 3 6 2 11" xfId="52733"/>
    <cellStyle name="FormlaBold 3 6 2 2" xfId="24408"/>
    <cellStyle name="FormlaBold 3 6 2 2 10" xfId="24409"/>
    <cellStyle name="FormlaBold 3 6 2 2 10 2" xfId="52736"/>
    <cellStyle name="FormlaBold 3 6 2 2 11" xfId="52735"/>
    <cellStyle name="FormlaBold 3 6 2 2 2" xfId="24410"/>
    <cellStyle name="FormlaBold 3 6 2 2 2 2" xfId="52737"/>
    <cellStyle name="FormlaBold 3 6 2 2 3" xfId="24411"/>
    <cellStyle name="FormlaBold 3 6 2 2 3 2" xfId="52738"/>
    <cellStyle name="FormlaBold 3 6 2 2 4" xfId="24412"/>
    <cellStyle name="FormlaBold 3 6 2 2 4 2" xfId="52739"/>
    <cellStyle name="FormlaBold 3 6 2 2 5" xfId="24413"/>
    <cellStyle name="FormlaBold 3 6 2 2 5 2" xfId="52740"/>
    <cellStyle name="FormlaBold 3 6 2 2 6" xfId="24414"/>
    <cellStyle name="FormlaBold 3 6 2 2 6 2" xfId="52741"/>
    <cellStyle name="FormlaBold 3 6 2 2 7" xfId="24415"/>
    <cellStyle name="FormlaBold 3 6 2 2 7 2" xfId="52742"/>
    <cellStyle name="FormlaBold 3 6 2 2 8" xfId="24416"/>
    <cellStyle name="FormlaBold 3 6 2 2 8 2" xfId="52743"/>
    <cellStyle name="FormlaBold 3 6 2 2 9" xfId="24417"/>
    <cellStyle name="FormlaBold 3 6 2 2 9 2" xfId="52744"/>
    <cellStyle name="FormlaBold 3 6 2 3" xfId="24418"/>
    <cellStyle name="FormlaBold 3 6 2 3 10" xfId="24419"/>
    <cellStyle name="FormlaBold 3 6 2 3 10 2" xfId="52746"/>
    <cellStyle name="FormlaBold 3 6 2 3 11" xfId="52745"/>
    <cellStyle name="FormlaBold 3 6 2 3 2" xfId="24420"/>
    <cellStyle name="FormlaBold 3 6 2 3 2 2" xfId="52747"/>
    <cellStyle name="FormlaBold 3 6 2 3 3" xfId="24421"/>
    <cellStyle name="FormlaBold 3 6 2 3 3 2" xfId="52748"/>
    <cellStyle name="FormlaBold 3 6 2 3 4" xfId="24422"/>
    <cellStyle name="FormlaBold 3 6 2 3 4 2" xfId="52749"/>
    <cellStyle name="FormlaBold 3 6 2 3 5" xfId="24423"/>
    <cellStyle name="FormlaBold 3 6 2 3 5 2" xfId="52750"/>
    <cellStyle name="FormlaBold 3 6 2 3 6" xfId="24424"/>
    <cellStyle name="FormlaBold 3 6 2 3 6 2" xfId="52751"/>
    <cellStyle name="FormlaBold 3 6 2 3 7" xfId="24425"/>
    <cellStyle name="FormlaBold 3 6 2 3 7 2" xfId="52752"/>
    <cellStyle name="FormlaBold 3 6 2 3 8" xfId="24426"/>
    <cellStyle name="FormlaBold 3 6 2 3 8 2" xfId="52753"/>
    <cellStyle name="FormlaBold 3 6 2 3 9" xfId="24427"/>
    <cellStyle name="FormlaBold 3 6 2 3 9 2" xfId="52754"/>
    <cellStyle name="FormlaBold 3 6 2 4" xfId="24428"/>
    <cellStyle name="FormlaBold 3 6 2 4 2" xfId="52755"/>
    <cellStyle name="FormlaBold 3 6 2 5" xfId="24429"/>
    <cellStyle name="FormlaBold 3 6 2 5 2" xfId="52756"/>
    <cellStyle name="FormlaBold 3 6 2 6" xfId="24430"/>
    <cellStyle name="FormlaBold 3 6 2 6 2" xfId="52757"/>
    <cellStyle name="FormlaBold 3 6 2 7" xfId="24431"/>
    <cellStyle name="FormlaBold 3 6 2 7 2" xfId="52758"/>
    <cellStyle name="FormlaBold 3 6 2 8" xfId="24432"/>
    <cellStyle name="FormlaBold 3 6 2 8 2" xfId="52759"/>
    <cellStyle name="FormlaBold 3 6 2 9" xfId="24433"/>
    <cellStyle name="FormlaBold 3 6 2 9 2" xfId="52760"/>
    <cellStyle name="FormlaBold 3 6 3" xfId="24434"/>
    <cellStyle name="FormlaBold 3 6 3 10" xfId="24435"/>
    <cellStyle name="FormlaBold 3 6 3 10 2" xfId="52762"/>
    <cellStyle name="FormlaBold 3 6 3 11" xfId="52761"/>
    <cellStyle name="FormlaBold 3 6 3 2" xfId="24436"/>
    <cellStyle name="FormlaBold 3 6 3 2 10" xfId="24437"/>
    <cellStyle name="FormlaBold 3 6 3 2 10 2" xfId="52764"/>
    <cellStyle name="FormlaBold 3 6 3 2 11" xfId="52763"/>
    <cellStyle name="FormlaBold 3 6 3 2 2" xfId="24438"/>
    <cellStyle name="FormlaBold 3 6 3 2 2 2" xfId="52765"/>
    <cellStyle name="FormlaBold 3 6 3 2 3" xfId="24439"/>
    <cellStyle name="FormlaBold 3 6 3 2 3 2" xfId="52766"/>
    <cellStyle name="FormlaBold 3 6 3 2 4" xfId="24440"/>
    <cellStyle name="FormlaBold 3 6 3 2 4 2" xfId="52767"/>
    <cellStyle name="FormlaBold 3 6 3 2 5" xfId="24441"/>
    <cellStyle name="FormlaBold 3 6 3 2 5 2" xfId="52768"/>
    <cellStyle name="FormlaBold 3 6 3 2 6" xfId="24442"/>
    <cellStyle name="FormlaBold 3 6 3 2 6 2" xfId="52769"/>
    <cellStyle name="FormlaBold 3 6 3 2 7" xfId="24443"/>
    <cellStyle name="FormlaBold 3 6 3 2 7 2" xfId="52770"/>
    <cellStyle name="FormlaBold 3 6 3 2 8" xfId="24444"/>
    <cellStyle name="FormlaBold 3 6 3 2 8 2" xfId="52771"/>
    <cellStyle name="FormlaBold 3 6 3 2 9" xfId="24445"/>
    <cellStyle name="FormlaBold 3 6 3 2 9 2" xfId="52772"/>
    <cellStyle name="FormlaBold 3 6 3 3" xfId="24446"/>
    <cellStyle name="FormlaBold 3 6 3 3 10" xfId="24447"/>
    <cellStyle name="FormlaBold 3 6 3 3 10 2" xfId="52774"/>
    <cellStyle name="FormlaBold 3 6 3 3 11" xfId="52773"/>
    <cellStyle name="FormlaBold 3 6 3 3 2" xfId="24448"/>
    <cellStyle name="FormlaBold 3 6 3 3 2 2" xfId="52775"/>
    <cellStyle name="FormlaBold 3 6 3 3 3" xfId="24449"/>
    <cellStyle name="FormlaBold 3 6 3 3 3 2" xfId="52776"/>
    <cellStyle name="FormlaBold 3 6 3 3 4" xfId="24450"/>
    <cellStyle name="FormlaBold 3 6 3 3 4 2" xfId="52777"/>
    <cellStyle name="FormlaBold 3 6 3 3 5" xfId="24451"/>
    <cellStyle name="FormlaBold 3 6 3 3 5 2" xfId="52778"/>
    <cellStyle name="FormlaBold 3 6 3 3 6" xfId="24452"/>
    <cellStyle name="FormlaBold 3 6 3 3 6 2" xfId="52779"/>
    <cellStyle name="FormlaBold 3 6 3 3 7" xfId="24453"/>
    <cellStyle name="FormlaBold 3 6 3 3 7 2" xfId="52780"/>
    <cellStyle name="FormlaBold 3 6 3 3 8" xfId="24454"/>
    <cellStyle name="FormlaBold 3 6 3 3 8 2" xfId="52781"/>
    <cellStyle name="FormlaBold 3 6 3 3 9" xfId="24455"/>
    <cellStyle name="FormlaBold 3 6 3 3 9 2" xfId="52782"/>
    <cellStyle name="FormlaBold 3 6 3 4" xfId="24456"/>
    <cellStyle name="FormlaBold 3 6 3 4 2" xfId="52783"/>
    <cellStyle name="FormlaBold 3 6 3 5" xfId="24457"/>
    <cellStyle name="FormlaBold 3 6 3 5 2" xfId="52784"/>
    <cellStyle name="FormlaBold 3 6 3 6" xfId="24458"/>
    <cellStyle name="FormlaBold 3 6 3 6 2" xfId="52785"/>
    <cellStyle name="FormlaBold 3 6 3 7" xfId="24459"/>
    <cellStyle name="FormlaBold 3 6 3 7 2" xfId="52786"/>
    <cellStyle name="FormlaBold 3 6 3 8" xfId="24460"/>
    <cellStyle name="FormlaBold 3 6 3 8 2" xfId="52787"/>
    <cellStyle name="FormlaBold 3 6 3 9" xfId="24461"/>
    <cellStyle name="FormlaBold 3 6 3 9 2" xfId="52788"/>
    <cellStyle name="FormlaBold 3 6 4" xfId="24462"/>
    <cellStyle name="FormlaBold 3 6 4 10" xfId="24463"/>
    <cellStyle name="FormlaBold 3 6 4 10 2" xfId="52790"/>
    <cellStyle name="FormlaBold 3 6 4 11" xfId="52789"/>
    <cellStyle name="FormlaBold 3 6 4 2" xfId="24464"/>
    <cellStyle name="FormlaBold 3 6 4 2 2" xfId="52791"/>
    <cellStyle name="FormlaBold 3 6 4 3" xfId="24465"/>
    <cellStyle name="FormlaBold 3 6 4 3 2" xfId="52792"/>
    <cellStyle name="FormlaBold 3 6 4 4" xfId="24466"/>
    <cellStyle name="FormlaBold 3 6 4 4 2" xfId="52793"/>
    <cellStyle name="FormlaBold 3 6 4 5" xfId="24467"/>
    <cellStyle name="FormlaBold 3 6 4 5 2" xfId="52794"/>
    <cellStyle name="FormlaBold 3 6 4 6" xfId="24468"/>
    <cellStyle name="FormlaBold 3 6 4 6 2" xfId="52795"/>
    <cellStyle name="FormlaBold 3 6 4 7" xfId="24469"/>
    <cellStyle name="FormlaBold 3 6 4 7 2" xfId="52796"/>
    <cellStyle name="FormlaBold 3 6 4 8" xfId="24470"/>
    <cellStyle name="FormlaBold 3 6 4 8 2" xfId="52797"/>
    <cellStyle name="FormlaBold 3 6 4 9" xfId="24471"/>
    <cellStyle name="FormlaBold 3 6 4 9 2" xfId="52798"/>
    <cellStyle name="FormlaBold 3 6 5" xfId="24472"/>
    <cellStyle name="FormlaBold 3 6 5 10" xfId="24473"/>
    <cellStyle name="FormlaBold 3 6 5 10 2" xfId="52800"/>
    <cellStyle name="FormlaBold 3 6 5 11" xfId="52799"/>
    <cellStyle name="FormlaBold 3 6 5 2" xfId="24474"/>
    <cellStyle name="FormlaBold 3 6 5 2 2" xfId="52801"/>
    <cellStyle name="FormlaBold 3 6 5 3" xfId="24475"/>
    <cellStyle name="FormlaBold 3 6 5 3 2" xfId="52802"/>
    <cellStyle name="FormlaBold 3 6 5 4" xfId="24476"/>
    <cellStyle name="FormlaBold 3 6 5 4 2" xfId="52803"/>
    <cellStyle name="FormlaBold 3 6 5 5" xfId="24477"/>
    <cellStyle name="FormlaBold 3 6 5 5 2" xfId="52804"/>
    <cellStyle name="FormlaBold 3 6 5 6" xfId="24478"/>
    <cellStyle name="FormlaBold 3 6 5 6 2" xfId="52805"/>
    <cellStyle name="FormlaBold 3 6 5 7" xfId="24479"/>
    <cellStyle name="FormlaBold 3 6 5 7 2" xfId="52806"/>
    <cellStyle name="FormlaBold 3 6 5 8" xfId="24480"/>
    <cellStyle name="FormlaBold 3 6 5 8 2" xfId="52807"/>
    <cellStyle name="FormlaBold 3 6 5 9" xfId="24481"/>
    <cellStyle name="FormlaBold 3 6 5 9 2" xfId="52808"/>
    <cellStyle name="FormlaBold 3 6 6" xfId="24482"/>
    <cellStyle name="FormlaBold 3 6 6 2" xfId="52809"/>
    <cellStyle name="FormlaBold 3 6 7" xfId="24483"/>
    <cellStyle name="FormlaBold 3 6 7 2" xfId="52810"/>
    <cellStyle name="FormlaBold 3 6 8" xfId="24484"/>
    <cellStyle name="FormlaBold 3 6 8 2" xfId="52811"/>
    <cellStyle name="FormlaBold 3 6 9" xfId="24485"/>
    <cellStyle name="FormlaBold 3 6 9 2" xfId="52812"/>
    <cellStyle name="FormlaBold 3 7" xfId="1204"/>
    <cellStyle name="FormlaBold 3 7 10" xfId="24486"/>
    <cellStyle name="FormlaBold 3 7 10 2" xfId="52813"/>
    <cellStyle name="FormlaBold 3 7 11" xfId="29535"/>
    <cellStyle name="FormlaBold 3 7 2" xfId="24487"/>
    <cellStyle name="FormlaBold 3 7 2 10" xfId="24488"/>
    <cellStyle name="FormlaBold 3 7 2 10 2" xfId="52815"/>
    <cellStyle name="FormlaBold 3 7 2 11" xfId="52814"/>
    <cellStyle name="FormlaBold 3 7 2 2" xfId="24489"/>
    <cellStyle name="FormlaBold 3 7 2 2 2" xfId="52816"/>
    <cellStyle name="FormlaBold 3 7 2 3" xfId="24490"/>
    <cellStyle name="FormlaBold 3 7 2 3 2" xfId="52817"/>
    <cellStyle name="FormlaBold 3 7 2 4" xfId="24491"/>
    <cellStyle name="FormlaBold 3 7 2 4 2" xfId="52818"/>
    <cellStyle name="FormlaBold 3 7 2 5" xfId="24492"/>
    <cellStyle name="FormlaBold 3 7 2 5 2" xfId="52819"/>
    <cellStyle name="FormlaBold 3 7 2 6" xfId="24493"/>
    <cellStyle name="FormlaBold 3 7 2 6 2" xfId="52820"/>
    <cellStyle name="FormlaBold 3 7 2 7" xfId="24494"/>
    <cellStyle name="FormlaBold 3 7 2 7 2" xfId="52821"/>
    <cellStyle name="FormlaBold 3 7 2 8" xfId="24495"/>
    <cellStyle name="FormlaBold 3 7 2 8 2" xfId="52822"/>
    <cellStyle name="FormlaBold 3 7 2 9" xfId="24496"/>
    <cellStyle name="FormlaBold 3 7 2 9 2" xfId="52823"/>
    <cellStyle name="FormlaBold 3 7 3" xfId="24497"/>
    <cellStyle name="FormlaBold 3 7 3 10" xfId="24498"/>
    <cellStyle name="FormlaBold 3 7 3 10 2" xfId="52825"/>
    <cellStyle name="FormlaBold 3 7 3 11" xfId="52824"/>
    <cellStyle name="FormlaBold 3 7 3 2" xfId="24499"/>
    <cellStyle name="FormlaBold 3 7 3 2 2" xfId="52826"/>
    <cellStyle name="FormlaBold 3 7 3 3" xfId="24500"/>
    <cellStyle name="FormlaBold 3 7 3 3 2" xfId="52827"/>
    <cellStyle name="FormlaBold 3 7 3 4" xfId="24501"/>
    <cellStyle name="FormlaBold 3 7 3 4 2" xfId="52828"/>
    <cellStyle name="FormlaBold 3 7 3 5" xfId="24502"/>
    <cellStyle name="FormlaBold 3 7 3 5 2" xfId="52829"/>
    <cellStyle name="FormlaBold 3 7 3 6" xfId="24503"/>
    <cellStyle name="FormlaBold 3 7 3 6 2" xfId="52830"/>
    <cellStyle name="FormlaBold 3 7 3 7" xfId="24504"/>
    <cellStyle name="FormlaBold 3 7 3 7 2" xfId="52831"/>
    <cellStyle name="FormlaBold 3 7 3 8" xfId="24505"/>
    <cellStyle name="FormlaBold 3 7 3 8 2" xfId="52832"/>
    <cellStyle name="FormlaBold 3 7 3 9" xfId="24506"/>
    <cellStyle name="FormlaBold 3 7 3 9 2" xfId="52833"/>
    <cellStyle name="FormlaBold 3 7 4" xfId="24507"/>
    <cellStyle name="FormlaBold 3 7 4 2" xfId="52834"/>
    <cellStyle name="FormlaBold 3 7 5" xfId="24508"/>
    <cellStyle name="FormlaBold 3 7 5 2" xfId="52835"/>
    <cellStyle name="FormlaBold 3 7 6" xfId="24509"/>
    <cellStyle name="FormlaBold 3 7 6 2" xfId="52836"/>
    <cellStyle name="FormlaBold 3 7 7" xfId="24510"/>
    <cellStyle name="FormlaBold 3 7 7 2" xfId="52837"/>
    <cellStyle name="FormlaBold 3 7 8" xfId="24511"/>
    <cellStyle name="FormlaBold 3 7 8 2" xfId="52838"/>
    <cellStyle name="FormlaBold 3 7 9" xfId="24512"/>
    <cellStyle name="FormlaBold 3 7 9 2" xfId="52839"/>
    <cellStyle name="FormlaBold 3 8" xfId="1352"/>
    <cellStyle name="FormlaBold 3 8 10" xfId="24513"/>
    <cellStyle name="FormlaBold 3 8 10 2" xfId="52840"/>
    <cellStyle name="FormlaBold 3 8 11" xfId="29683"/>
    <cellStyle name="FormlaBold 3 8 2" xfId="24514"/>
    <cellStyle name="FormlaBold 3 8 2 10" xfId="24515"/>
    <cellStyle name="FormlaBold 3 8 2 10 2" xfId="52842"/>
    <cellStyle name="FormlaBold 3 8 2 11" xfId="52841"/>
    <cellStyle name="FormlaBold 3 8 2 2" xfId="24516"/>
    <cellStyle name="FormlaBold 3 8 2 2 2" xfId="52843"/>
    <cellStyle name="FormlaBold 3 8 2 3" xfId="24517"/>
    <cellStyle name="FormlaBold 3 8 2 3 2" xfId="52844"/>
    <cellStyle name="FormlaBold 3 8 2 4" xfId="24518"/>
    <cellStyle name="FormlaBold 3 8 2 4 2" xfId="52845"/>
    <cellStyle name="FormlaBold 3 8 2 5" xfId="24519"/>
    <cellStyle name="FormlaBold 3 8 2 5 2" xfId="52846"/>
    <cellStyle name="FormlaBold 3 8 2 6" xfId="24520"/>
    <cellStyle name="FormlaBold 3 8 2 6 2" xfId="52847"/>
    <cellStyle name="FormlaBold 3 8 2 7" xfId="24521"/>
    <cellStyle name="FormlaBold 3 8 2 7 2" xfId="52848"/>
    <cellStyle name="FormlaBold 3 8 2 8" xfId="24522"/>
    <cellStyle name="FormlaBold 3 8 2 8 2" xfId="52849"/>
    <cellStyle name="FormlaBold 3 8 2 9" xfId="24523"/>
    <cellStyle name="FormlaBold 3 8 2 9 2" xfId="52850"/>
    <cellStyle name="FormlaBold 3 8 3" xfId="24524"/>
    <cellStyle name="FormlaBold 3 8 3 10" xfId="24525"/>
    <cellStyle name="FormlaBold 3 8 3 10 2" xfId="52852"/>
    <cellStyle name="FormlaBold 3 8 3 11" xfId="52851"/>
    <cellStyle name="FormlaBold 3 8 3 2" xfId="24526"/>
    <cellStyle name="FormlaBold 3 8 3 2 2" xfId="52853"/>
    <cellStyle name="FormlaBold 3 8 3 3" xfId="24527"/>
    <cellStyle name="FormlaBold 3 8 3 3 2" xfId="52854"/>
    <cellStyle name="FormlaBold 3 8 3 4" xfId="24528"/>
    <cellStyle name="FormlaBold 3 8 3 4 2" xfId="52855"/>
    <cellStyle name="FormlaBold 3 8 3 5" xfId="24529"/>
    <cellStyle name="FormlaBold 3 8 3 5 2" xfId="52856"/>
    <cellStyle name="FormlaBold 3 8 3 6" xfId="24530"/>
    <cellStyle name="FormlaBold 3 8 3 6 2" xfId="52857"/>
    <cellStyle name="FormlaBold 3 8 3 7" xfId="24531"/>
    <cellStyle name="FormlaBold 3 8 3 7 2" xfId="52858"/>
    <cellStyle name="FormlaBold 3 8 3 8" xfId="24532"/>
    <cellStyle name="FormlaBold 3 8 3 8 2" xfId="52859"/>
    <cellStyle name="FormlaBold 3 8 3 9" xfId="24533"/>
    <cellStyle name="FormlaBold 3 8 3 9 2" xfId="52860"/>
    <cellStyle name="FormlaBold 3 8 4" xfId="24534"/>
    <cellStyle name="FormlaBold 3 8 4 2" xfId="52861"/>
    <cellStyle name="FormlaBold 3 8 5" xfId="24535"/>
    <cellStyle name="FormlaBold 3 8 5 2" xfId="52862"/>
    <cellStyle name="FormlaBold 3 8 6" xfId="24536"/>
    <cellStyle name="FormlaBold 3 8 6 2" xfId="52863"/>
    <cellStyle name="FormlaBold 3 8 7" xfId="24537"/>
    <cellStyle name="FormlaBold 3 8 7 2" xfId="52864"/>
    <cellStyle name="FormlaBold 3 8 8" xfId="24538"/>
    <cellStyle name="FormlaBold 3 8 8 2" xfId="52865"/>
    <cellStyle name="FormlaBold 3 8 9" xfId="24539"/>
    <cellStyle name="FormlaBold 3 8 9 2" xfId="52866"/>
    <cellStyle name="FormlaBold 3 9" xfId="1420"/>
    <cellStyle name="FormlaBold 3 9 10" xfId="24540"/>
    <cellStyle name="FormlaBold 3 9 10 2" xfId="52867"/>
    <cellStyle name="FormlaBold 3 9 11" xfId="29751"/>
    <cellStyle name="FormlaBold 3 9 2" xfId="24541"/>
    <cellStyle name="FormlaBold 3 9 2 2" xfId="52868"/>
    <cellStyle name="FormlaBold 3 9 3" xfId="24542"/>
    <cellStyle name="FormlaBold 3 9 3 2" xfId="52869"/>
    <cellStyle name="FormlaBold 3 9 4" xfId="24543"/>
    <cellStyle name="FormlaBold 3 9 4 2" xfId="52870"/>
    <cellStyle name="FormlaBold 3 9 5" xfId="24544"/>
    <cellStyle name="FormlaBold 3 9 5 2" xfId="52871"/>
    <cellStyle name="FormlaBold 3 9 6" xfId="24545"/>
    <cellStyle name="FormlaBold 3 9 6 2" xfId="52872"/>
    <cellStyle name="FormlaBold 3 9 7" xfId="24546"/>
    <cellStyle name="FormlaBold 3 9 7 2" xfId="52873"/>
    <cellStyle name="FormlaBold 3 9 8" xfId="24547"/>
    <cellStyle name="FormlaBold 3 9 8 2" xfId="52874"/>
    <cellStyle name="FormlaBold 3 9 9" xfId="24548"/>
    <cellStyle name="FormlaBold 3 9 9 2" xfId="52875"/>
    <cellStyle name="FormlaBold 4" xfId="338"/>
    <cellStyle name="FormlaBold 4 10" xfId="24549"/>
    <cellStyle name="FormlaBold 4 10 10" xfId="24550"/>
    <cellStyle name="FormlaBold 4 10 10 2" xfId="52877"/>
    <cellStyle name="FormlaBold 4 10 11" xfId="52876"/>
    <cellStyle name="FormlaBold 4 10 2" xfId="24551"/>
    <cellStyle name="FormlaBold 4 10 2 2" xfId="52878"/>
    <cellStyle name="FormlaBold 4 10 3" xfId="24552"/>
    <cellStyle name="FormlaBold 4 10 3 2" xfId="52879"/>
    <cellStyle name="FormlaBold 4 10 4" xfId="24553"/>
    <cellStyle name="FormlaBold 4 10 4 2" xfId="52880"/>
    <cellStyle name="FormlaBold 4 10 5" xfId="24554"/>
    <cellStyle name="FormlaBold 4 10 5 2" xfId="52881"/>
    <cellStyle name="FormlaBold 4 10 6" xfId="24555"/>
    <cellStyle name="FormlaBold 4 10 6 2" xfId="52882"/>
    <cellStyle name="FormlaBold 4 10 7" xfId="24556"/>
    <cellStyle name="FormlaBold 4 10 7 2" xfId="52883"/>
    <cellStyle name="FormlaBold 4 10 8" xfId="24557"/>
    <cellStyle name="FormlaBold 4 10 8 2" xfId="52884"/>
    <cellStyle name="FormlaBold 4 10 9" xfId="24558"/>
    <cellStyle name="FormlaBold 4 10 9 2" xfId="52885"/>
    <cellStyle name="FormlaBold 4 11" xfId="24559"/>
    <cellStyle name="FormlaBold 4 11 2" xfId="52886"/>
    <cellStyle name="FormlaBold 4 12" xfId="24560"/>
    <cellStyle name="FormlaBold 4 12 2" xfId="52887"/>
    <cellStyle name="FormlaBold 4 13" xfId="24561"/>
    <cellStyle name="FormlaBold 4 13 2" xfId="52888"/>
    <cellStyle name="FormlaBold 4 14" xfId="24562"/>
    <cellStyle name="FormlaBold 4 14 2" xfId="52889"/>
    <cellStyle name="FormlaBold 4 15" xfId="24563"/>
    <cellStyle name="FormlaBold 4 15 2" xfId="52890"/>
    <cellStyle name="FormlaBold 4 16" xfId="24564"/>
    <cellStyle name="FormlaBold 4 16 2" xfId="52891"/>
    <cellStyle name="FormlaBold 4 17" xfId="24565"/>
    <cellStyle name="FormlaBold 4 17 2" xfId="52892"/>
    <cellStyle name="FormlaBold 4 18" xfId="24566"/>
    <cellStyle name="FormlaBold 4 18 2" xfId="52893"/>
    <cellStyle name="FormlaBold 4 19" xfId="28680"/>
    <cellStyle name="FormlaBold 4 2" xfId="632"/>
    <cellStyle name="FormlaBold 4 2 10" xfId="24567"/>
    <cellStyle name="FormlaBold 4 2 10 2" xfId="52894"/>
    <cellStyle name="FormlaBold 4 2 11" xfId="24568"/>
    <cellStyle name="FormlaBold 4 2 11 2" xfId="52895"/>
    <cellStyle name="FormlaBold 4 2 12" xfId="24569"/>
    <cellStyle name="FormlaBold 4 2 12 2" xfId="52896"/>
    <cellStyle name="FormlaBold 4 2 13" xfId="24570"/>
    <cellStyle name="FormlaBold 4 2 13 2" xfId="52897"/>
    <cellStyle name="FormlaBold 4 2 14" xfId="24571"/>
    <cellStyle name="FormlaBold 4 2 14 2" xfId="52898"/>
    <cellStyle name="FormlaBold 4 2 15" xfId="28963"/>
    <cellStyle name="FormlaBold 4 2 2" xfId="436"/>
    <cellStyle name="FormlaBold 4 2 2 10" xfId="24572"/>
    <cellStyle name="FormlaBold 4 2 2 10 2" xfId="52899"/>
    <cellStyle name="FormlaBold 4 2 2 11" xfId="28777"/>
    <cellStyle name="FormlaBold 4 2 2 2" xfId="24573"/>
    <cellStyle name="FormlaBold 4 2 2 2 10" xfId="24574"/>
    <cellStyle name="FormlaBold 4 2 2 2 10 2" xfId="52901"/>
    <cellStyle name="FormlaBold 4 2 2 2 11" xfId="52900"/>
    <cellStyle name="FormlaBold 4 2 2 2 2" xfId="24575"/>
    <cellStyle name="FormlaBold 4 2 2 2 2 2" xfId="52902"/>
    <cellStyle name="FormlaBold 4 2 2 2 3" xfId="24576"/>
    <cellStyle name="FormlaBold 4 2 2 2 3 2" xfId="52903"/>
    <cellStyle name="FormlaBold 4 2 2 2 4" xfId="24577"/>
    <cellStyle name="FormlaBold 4 2 2 2 4 2" xfId="52904"/>
    <cellStyle name="FormlaBold 4 2 2 2 5" xfId="24578"/>
    <cellStyle name="FormlaBold 4 2 2 2 5 2" xfId="52905"/>
    <cellStyle name="FormlaBold 4 2 2 2 6" xfId="24579"/>
    <cellStyle name="FormlaBold 4 2 2 2 6 2" xfId="52906"/>
    <cellStyle name="FormlaBold 4 2 2 2 7" xfId="24580"/>
    <cellStyle name="FormlaBold 4 2 2 2 7 2" xfId="52907"/>
    <cellStyle name="FormlaBold 4 2 2 2 8" xfId="24581"/>
    <cellStyle name="FormlaBold 4 2 2 2 8 2" xfId="52908"/>
    <cellStyle name="FormlaBold 4 2 2 2 9" xfId="24582"/>
    <cellStyle name="FormlaBold 4 2 2 2 9 2" xfId="52909"/>
    <cellStyle name="FormlaBold 4 2 2 3" xfId="24583"/>
    <cellStyle name="FormlaBold 4 2 2 3 10" xfId="24584"/>
    <cellStyle name="FormlaBold 4 2 2 3 10 2" xfId="52911"/>
    <cellStyle name="FormlaBold 4 2 2 3 11" xfId="52910"/>
    <cellStyle name="FormlaBold 4 2 2 3 2" xfId="24585"/>
    <cellStyle name="FormlaBold 4 2 2 3 2 2" xfId="52912"/>
    <cellStyle name="FormlaBold 4 2 2 3 3" xfId="24586"/>
    <cellStyle name="FormlaBold 4 2 2 3 3 2" xfId="52913"/>
    <cellStyle name="FormlaBold 4 2 2 3 4" xfId="24587"/>
    <cellStyle name="FormlaBold 4 2 2 3 4 2" xfId="52914"/>
    <cellStyle name="FormlaBold 4 2 2 3 5" xfId="24588"/>
    <cellStyle name="FormlaBold 4 2 2 3 5 2" xfId="52915"/>
    <cellStyle name="FormlaBold 4 2 2 3 6" xfId="24589"/>
    <cellStyle name="FormlaBold 4 2 2 3 6 2" xfId="52916"/>
    <cellStyle name="FormlaBold 4 2 2 3 7" xfId="24590"/>
    <cellStyle name="FormlaBold 4 2 2 3 7 2" xfId="52917"/>
    <cellStyle name="FormlaBold 4 2 2 3 8" xfId="24591"/>
    <cellStyle name="FormlaBold 4 2 2 3 8 2" xfId="52918"/>
    <cellStyle name="FormlaBold 4 2 2 3 9" xfId="24592"/>
    <cellStyle name="FormlaBold 4 2 2 3 9 2" xfId="52919"/>
    <cellStyle name="FormlaBold 4 2 2 4" xfId="24593"/>
    <cellStyle name="FormlaBold 4 2 2 4 2" xfId="52920"/>
    <cellStyle name="FormlaBold 4 2 2 5" xfId="24594"/>
    <cellStyle name="FormlaBold 4 2 2 5 2" xfId="52921"/>
    <cellStyle name="FormlaBold 4 2 2 6" xfId="24595"/>
    <cellStyle name="FormlaBold 4 2 2 6 2" xfId="52922"/>
    <cellStyle name="FormlaBold 4 2 2 7" xfId="24596"/>
    <cellStyle name="FormlaBold 4 2 2 7 2" xfId="52923"/>
    <cellStyle name="FormlaBold 4 2 2 8" xfId="24597"/>
    <cellStyle name="FormlaBold 4 2 2 8 2" xfId="52924"/>
    <cellStyle name="FormlaBold 4 2 2 9" xfId="24598"/>
    <cellStyle name="FormlaBold 4 2 2 9 2" xfId="52925"/>
    <cellStyle name="FormlaBold 4 2 3" xfId="24599"/>
    <cellStyle name="FormlaBold 4 2 3 10" xfId="24600"/>
    <cellStyle name="FormlaBold 4 2 3 10 2" xfId="52927"/>
    <cellStyle name="FormlaBold 4 2 3 11" xfId="52926"/>
    <cellStyle name="FormlaBold 4 2 3 2" xfId="24601"/>
    <cellStyle name="FormlaBold 4 2 3 2 10" xfId="24602"/>
    <cellStyle name="FormlaBold 4 2 3 2 10 2" xfId="52929"/>
    <cellStyle name="FormlaBold 4 2 3 2 11" xfId="52928"/>
    <cellStyle name="FormlaBold 4 2 3 2 2" xfId="24603"/>
    <cellStyle name="FormlaBold 4 2 3 2 2 2" xfId="52930"/>
    <cellStyle name="FormlaBold 4 2 3 2 3" xfId="24604"/>
    <cellStyle name="FormlaBold 4 2 3 2 3 2" xfId="52931"/>
    <cellStyle name="FormlaBold 4 2 3 2 4" xfId="24605"/>
    <cellStyle name="FormlaBold 4 2 3 2 4 2" xfId="52932"/>
    <cellStyle name="FormlaBold 4 2 3 2 5" xfId="24606"/>
    <cellStyle name="FormlaBold 4 2 3 2 5 2" xfId="52933"/>
    <cellStyle name="FormlaBold 4 2 3 2 6" xfId="24607"/>
    <cellStyle name="FormlaBold 4 2 3 2 6 2" xfId="52934"/>
    <cellStyle name="FormlaBold 4 2 3 2 7" xfId="24608"/>
    <cellStyle name="FormlaBold 4 2 3 2 7 2" xfId="52935"/>
    <cellStyle name="FormlaBold 4 2 3 2 8" xfId="24609"/>
    <cellStyle name="FormlaBold 4 2 3 2 8 2" xfId="52936"/>
    <cellStyle name="FormlaBold 4 2 3 2 9" xfId="24610"/>
    <cellStyle name="FormlaBold 4 2 3 2 9 2" xfId="52937"/>
    <cellStyle name="FormlaBold 4 2 3 3" xfId="24611"/>
    <cellStyle name="FormlaBold 4 2 3 3 10" xfId="24612"/>
    <cellStyle name="FormlaBold 4 2 3 3 10 2" xfId="52939"/>
    <cellStyle name="FormlaBold 4 2 3 3 11" xfId="52938"/>
    <cellStyle name="FormlaBold 4 2 3 3 2" xfId="24613"/>
    <cellStyle name="FormlaBold 4 2 3 3 2 2" xfId="52940"/>
    <cellStyle name="FormlaBold 4 2 3 3 3" xfId="24614"/>
    <cellStyle name="FormlaBold 4 2 3 3 3 2" xfId="52941"/>
    <cellStyle name="FormlaBold 4 2 3 3 4" xfId="24615"/>
    <cellStyle name="FormlaBold 4 2 3 3 4 2" xfId="52942"/>
    <cellStyle name="FormlaBold 4 2 3 3 5" xfId="24616"/>
    <cellStyle name="FormlaBold 4 2 3 3 5 2" xfId="52943"/>
    <cellStyle name="FormlaBold 4 2 3 3 6" xfId="24617"/>
    <cellStyle name="FormlaBold 4 2 3 3 6 2" xfId="52944"/>
    <cellStyle name="FormlaBold 4 2 3 3 7" xfId="24618"/>
    <cellStyle name="FormlaBold 4 2 3 3 7 2" xfId="52945"/>
    <cellStyle name="FormlaBold 4 2 3 3 8" xfId="24619"/>
    <cellStyle name="FormlaBold 4 2 3 3 8 2" xfId="52946"/>
    <cellStyle name="FormlaBold 4 2 3 3 9" xfId="24620"/>
    <cellStyle name="FormlaBold 4 2 3 3 9 2" xfId="52947"/>
    <cellStyle name="FormlaBold 4 2 3 4" xfId="24621"/>
    <cellStyle name="FormlaBold 4 2 3 4 2" xfId="52948"/>
    <cellStyle name="FormlaBold 4 2 3 5" xfId="24622"/>
    <cellStyle name="FormlaBold 4 2 3 5 2" xfId="52949"/>
    <cellStyle name="FormlaBold 4 2 3 6" xfId="24623"/>
    <cellStyle name="FormlaBold 4 2 3 6 2" xfId="52950"/>
    <cellStyle name="FormlaBold 4 2 3 7" xfId="24624"/>
    <cellStyle name="FormlaBold 4 2 3 7 2" xfId="52951"/>
    <cellStyle name="FormlaBold 4 2 3 8" xfId="24625"/>
    <cellStyle name="FormlaBold 4 2 3 8 2" xfId="52952"/>
    <cellStyle name="FormlaBold 4 2 3 9" xfId="24626"/>
    <cellStyle name="FormlaBold 4 2 3 9 2" xfId="52953"/>
    <cellStyle name="FormlaBold 4 2 4" xfId="24627"/>
    <cellStyle name="FormlaBold 4 2 4 10" xfId="24628"/>
    <cellStyle name="FormlaBold 4 2 4 10 2" xfId="52955"/>
    <cellStyle name="FormlaBold 4 2 4 11" xfId="52954"/>
    <cellStyle name="FormlaBold 4 2 4 2" xfId="24629"/>
    <cellStyle name="FormlaBold 4 2 4 2 2" xfId="52956"/>
    <cellStyle name="FormlaBold 4 2 4 3" xfId="24630"/>
    <cellStyle name="FormlaBold 4 2 4 3 2" xfId="52957"/>
    <cellStyle name="FormlaBold 4 2 4 4" xfId="24631"/>
    <cellStyle name="FormlaBold 4 2 4 4 2" xfId="52958"/>
    <cellStyle name="FormlaBold 4 2 4 5" xfId="24632"/>
    <cellStyle name="FormlaBold 4 2 4 5 2" xfId="52959"/>
    <cellStyle name="FormlaBold 4 2 4 6" xfId="24633"/>
    <cellStyle name="FormlaBold 4 2 4 6 2" xfId="52960"/>
    <cellStyle name="FormlaBold 4 2 4 7" xfId="24634"/>
    <cellStyle name="FormlaBold 4 2 4 7 2" xfId="52961"/>
    <cellStyle name="FormlaBold 4 2 4 8" xfId="24635"/>
    <cellStyle name="FormlaBold 4 2 4 8 2" xfId="52962"/>
    <cellStyle name="FormlaBold 4 2 4 9" xfId="24636"/>
    <cellStyle name="FormlaBold 4 2 4 9 2" xfId="52963"/>
    <cellStyle name="FormlaBold 4 2 5" xfId="24637"/>
    <cellStyle name="FormlaBold 4 2 5 10" xfId="24638"/>
    <cellStyle name="FormlaBold 4 2 5 10 2" xfId="52965"/>
    <cellStyle name="FormlaBold 4 2 5 11" xfId="52964"/>
    <cellStyle name="FormlaBold 4 2 5 2" xfId="24639"/>
    <cellStyle name="FormlaBold 4 2 5 2 2" xfId="52966"/>
    <cellStyle name="FormlaBold 4 2 5 3" xfId="24640"/>
    <cellStyle name="FormlaBold 4 2 5 3 2" xfId="52967"/>
    <cellStyle name="FormlaBold 4 2 5 4" xfId="24641"/>
    <cellStyle name="FormlaBold 4 2 5 4 2" xfId="52968"/>
    <cellStyle name="FormlaBold 4 2 5 5" xfId="24642"/>
    <cellStyle name="FormlaBold 4 2 5 5 2" xfId="52969"/>
    <cellStyle name="FormlaBold 4 2 5 6" xfId="24643"/>
    <cellStyle name="FormlaBold 4 2 5 6 2" xfId="52970"/>
    <cellStyle name="FormlaBold 4 2 5 7" xfId="24644"/>
    <cellStyle name="FormlaBold 4 2 5 7 2" xfId="52971"/>
    <cellStyle name="FormlaBold 4 2 5 8" xfId="24645"/>
    <cellStyle name="FormlaBold 4 2 5 8 2" xfId="52972"/>
    <cellStyle name="FormlaBold 4 2 5 9" xfId="24646"/>
    <cellStyle name="FormlaBold 4 2 5 9 2" xfId="52973"/>
    <cellStyle name="FormlaBold 4 2 6" xfId="24647"/>
    <cellStyle name="FormlaBold 4 2 6 2" xfId="52974"/>
    <cellStyle name="FormlaBold 4 2 7" xfId="24648"/>
    <cellStyle name="FormlaBold 4 2 7 2" xfId="52975"/>
    <cellStyle name="FormlaBold 4 2 8" xfId="24649"/>
    <cellStyle name="FormlaBold 4 2 8 2" xfId="52976"/>
    <cellStyle name="FormlaBold 4 2 9" xfId="24650"/>
    <cellStyle name="FormlaBold 4 2 9 2" xfId="52977"/>
    <cellStyle name="FormlaBold 4 3" xfId="492"/>
    <cellStyle name="FormlaBold 4 3 10" xfId="24651"/>
    <cellStyle name="FormlaBold 4 3 10 2" xfId="52978"/>
    <cellStyle name="FormlaBold 4 3 11" xfId="24652"/>
    <cellStyle name="FormlaBold 4 3 11 2" xfId="52979"/>
    <cellStyle name="FormlaBold 4 3 12" xfId="24653"/>
    <cellStyle name="FormlaBold 4 3 12 2" xfId="52980"/>
    <cellStyle name="FormlaBold 4 3 13" xfId="24654"/>
    <cellStyle name="FormlaBold 4 3 13 2" xfId="52981"/>
    <cellStyle name="FormlaBold 4 3 14" xfId="24655"/>
    <cellStyle name="FormlaBold 4 3 14 2" xfId="52982"/>
    <cellStyle name="FormlaBold 4 3 15" xfId="28832"/>
    <cellStyle name="FormlaBold 4 3 2" xfId="24656"/>
    <cellStyle name="FormlaBold 4 3 2 10" xfId="24657"/>
    <cellStyle name="FormlaBold 4 3 2 10 2" xfId="52984"/>
    <cellStyle name="FormlaBold 4 3 2 11" xfId="52983"/>
    <cellStyle name="FormlaBold 4 3 2 2" xfId="24658"/>
    <cellStyle name="FormlaBold 4 3 2 2 10" xfId="24659"/>
    <cellStyle name="FormlaBold 4 3 2 2 10 2" xfId="52986"/>
    <cellStyle name="FormlaBold 4 3 2 2 11" xfId="52985"/>
    <cellStyle name="FormlaBold 4 3 2 2 2" xfId="24660"/>
    <cellStyle name="FormlaBold 4 3 2 2 2 2" xfId="52987"/>
    <cellStyle name="FormlaBold 4 3 2 2 3" xfId="24661"/>
    <cellStyle name="FormlaBold 4 3 2 2 3 2" xfId="52988"/>
    <cellStyle name="FormlaBold 4 3 2 2 4" xfId="24662"/>
    <cellStyle name="FormlaBold 4 3 2 2 4 2" xfId="52989"/>
    <cellStyle name="FormlaBold 4 3 2 2 5" xfId="24663"/>
    <cellStyle name="FormlaBold 4 3 2 2 5 2" xfId="52990"/>
    <cellStyle name="FormlaBold 4 3 2 2 6" xfId="24664"/>
    <cellStyle name="FormlaBold 4 3 2 2 6 2" xfId="52991"/>
    <cellStyle name="FormlaBold 4 3 2 2 7" xfId="24665"/>
    <cellStyle name="FormlaBold 4 3 2 2 7 2" xfId="52992"/>
    <cellStyle name="FormlaBold 4 3 2 2 8" xfId="24666"/>
    <cellStyle name="FormlaBold 4 3 2 2 8 2" xfId="52993"/>
    <cellStyle name="FormlaBold 4 3 2 2 9" xfId="24667"/>
    <cellStyle name="FormlaBold 4 3 2 2 9 2" xfId="52994"/>
    <cellStyle name="FormlaBold 4 3 2 3" xfId="24668"/>
    <cellStyle name="FormlaBold 4 3 2 3 10" xfId="24669"/>
    <cellStyle name="FormlaBold 4 3 2 3 10 2" xfId="52996"/>
    <cellStyle name="FormlaBold 4 3 2 3 11" xfId="52995"/>
    <cellStyle name="FormlaBold 4 3 2 3 2" xfId="24670"/>
    <cellStyle name="FormlaBold 4 3 2 3 2 2" xfId="52997"/>
    <cellStyle name="FormlaBold 4 3 2 3 3" xfId="24671"/>
    <cellStyle name="FormlaBold 4 3 2 3 3 2" xfId="52998"/>
    <cellStyle name="FormlaBold 4 3 2 3 4" xfId="24672"/>
    <cellStyle name="FormlaBold 4 3 2 3 4 2" xfId="52999"/>
    <cellStyle name="FormlaBold 4 3 2 3 5" xfId="24673"/>
    <cellStyle name="FormlaBold 4 3 2 3 5 2" xfId="53000"/>
    <cellStyle name="FormlaBold 4 3 2 3 6" xfId="24674"/>
    <cellStyle name="FormlaBold 4 3 2 3 6 2" xfId="53001"/>
    <cellStyle name="FormlaBold 4 3 2 3 7" xfId="24675"/>
    <cellStyle name="FormlaBold 4 3 2 3 7 2" xfId="53002"/>
    <cellStyle name="FormlaBold 4 3 2 3 8" xfId="24676"/>
    <cellStyle name="FormlaBold 4 3 2 3 8 2" xfId="53003"/>
    <cellStyle name="FormlaBold 4 3 2 3 9" xfId="24677"/>
    <cellStyle name="FormlaBold 4 3 2 3 9 2" xfId="53004"/>
    <cellStyle name="FormlaBold 4 3 2 4" xfId="24678"/>
    <cellStyle name="FormlaBold 4 3 2 4 2" xfId="53005"/>
    <cellStyle name="FormlaBold 4 3 2 5" xfId="24679"/>
    <cellStyle name="FormlaBold 4 3 2 5 2" xfId="53006"/>
    <cellStyle name="FormlaBold 4 3 2 6" xfId="24680"/>
    <cellStyle name="FormlaBold 4 3 2 6 2" xfId="53007"/>
    <cellStyle name="FormlaBold 4 3 2 7" xfId="24681"/>
    <cellStyle name="FormlaBold 4 3 2 7 2" xfId="53008"/>
    <cellStyle name="FormlaBold 4 3 2 8" xfId="24682"/>
    <cellStyle name="FormlaBold 4 3 2 8 2" xfId="53009"/>
    <cellStyle name="FormlaBold 4 3 2 9" xfId="24683"/>
    <cellStyle name="FormlaBold 4 3 2 9 2" xfId="53010"/>
    <cellStyle name="FormlaBold 4 3 3" xfId="24684"/>
    <cellStyle name="FormlaBold 4 3 3 10" xfId="24685"/>
    <cellStyle name="FormlaBold 4 3 3 10 2" xfId="53012"/>
    <cellStyle name="FormlaBold 4 3 3 11" xfId="53011"/>
    <cellStyle name="FormlaBold 4 3 3 2" xfId="24686"/>
    <cellStyle name="FormlaBold 4 3 3 2 10" xfId="24687"/>
    <cellStyle name="FormlaBold 4 3 3 2 10 2" xfId="53014"/>
    <cellStyle name="FormlaBold 4 3 3 2 11" xfId="53013"/>
    <cellStyle name="FormlaBold 4 3 3 2 2" xfId="24688"/>
    <cellStyle name="FormlaBold 4 3 3 2 2 2" xfId="53015"/>
    <cellStyle name="FormlaBold 4 3 3 2 3" xfId="24689"/>
    <cellStyle name="FormlaBold 4 3 3 2 3 2" xfId="53016"/>
    <cellStyle name="FormlaBold 4 3 3 2 4" xfId="24690"/>
    <cellStyle name="FormlaBold 4 3 3 2 4 2" xfId="53017"/>
    <cellStyle name="FormlaBold 4 3 3 2 5" xfId="24691"/>
    <cellStyle name="FormlaBold 4 3 3 2 5 2" xfId="53018"/>
    <cellStyle name="FormlaBold 4 3 3 2 6" xfId="24692"/>
    <cellStyle name="FormlaBold 4 3 3 2 6 2" xfId="53019"/>
    <cellStyle name="FormlaBold 4 3 3 2 7" xfId="24693"/>
    <cellStyle name="FormlaBold 4 3 3 2 7 2" xfId="53020"/>
    <cellStyle name="FormlaBold 4 3 3 2 8" xfId="24694"/>
    <cellStyle name="FormlaBold 4 3 3 2 8 2" xfId="53021"/>
    <cellStyle name="FormlaBold 4 3 3 2 9" xfId="24695"/>
    <cellStyle name="FormlaBold 4 3 3 2 9 2" xfId="53022"/>
    <cellStyle name="FormlaBold 4 3 3 3" xfId="24696"/>
    <cellStyle name="FormlaBold 4 3 3 3 10" xfId="24697"/>
    <cellStyle name="FormlaBold 4 3 3 3 10 2" xfId="53024"/>
    <cellStyle name="FormlaBold 4 3 3 3 11" xfId="53023"/>
    <cellStyle name="FormlaBold 4 3 3 3 2" xfId="24698"/>
    <cellStyle name="FormlaBold 4 3 3 3 2 2" xfId="53025"/>
    <cellStyle name="FormlaBold 4 3 3 3 3" xfId="24699"/>
    <cellStyle name="FormlaBold 4 3 3 3 3 2" xfId="53026"/>
    <cellStyle name="FormlaBold 4 3 3 3 4" xfId="24700"/>
    <cellStyle name="FormlaBold 4 3 3 3 4 2" xfId="53027"/>
    <cellStyle name="FormlaBold 4 3 3 3 5" xfId="24701"/>
    <cellStyle name="FormlaBold 4 3 3 3 5 2" xfId="53028"/>
    <cellStyle name="FormlaBold 4 3 3 3 6" xfId="24702"/>
    <cellStyle name="FormlaBold 4 3 3 3 6 2" xfId="53029"/>
    <cellStyle name="FormlaBold 4 3 3 3 7" xfId="24703"/>
    <cellStyle name="FormlaBold 4 3 3 3 7 2" xfId="53030"/>
    <cellStyle name="FormlaBold 4 3 3 3 8" xfId="24704"/>
    <cellStyle name="FormlaBold 4 3 3 3 8 2" xfId="53031"/>
    <cellStyle name="FormlaBold 4 3 3 3 9" xfId="24705"/>
    <cellStyle name="FormlaBold 4 3 3 3 9 2" xfId="53032"/>
    <cellStyle name="FormlaBold 4 3 3 4" xfId="24706"/>
    <cellStyle name="FormlaBold 4 3 3 4 2" xfId="53033"/>
    <cellStyle name="FormlaBold 4 3 3 5" xfId="24707"/>
    <cellStyle name="FormlaBold 4 3 3 5 2" xfId="53034"/>
    <cellStyle name="FormlaBold 4 3 3 6" xfId="24708"/>
    <cellStyle name="FormlaBold 4 3 3 6 2" xfId="53035"/>
    <cellStyle name="FormlaBold 4 3 3 7" xfId="24709"/>
    <cellStyle name="FormlaBold 4 3 3 7 2" xfId="53036"/>
    <cellStyle name="FormlaBold 4 3 3 8" xfId="24710"/>
    <cellStyle name="FormlaBold 4 3 3 8 2" xfId="53037"/>
    <cellStyle name="FormlaBold 4 3 3 9" xfId="24711"/>
    <cellStyle name="FormlaBold 4 3 3 9 2" xfId="53038"/>
    <cellStyle name="FormlaBold 4 3 4" xfId="24712"/>
    <cellStyle name="FormlaBold 4 3 4 10" xfId="24713"/>
    <cellStyle name="FormlaBold 4 3 4 10 2" xfId="53040"/>
    <cellStyle name="FormlaBold 4 3 4 11" xfId="53039"/>
    <cellStyle name="FormlaBold 4 3 4 2" xfId="24714"/>
    <cellStyle name="FormlaBold 4 3 4 2 2" xfId="53041"/>
    <cellStyle name="FormlaBold 4 3 4 3" xfId="24715"/>
    <cellStyle name="FormlaBold 4 3 4 3 2" xfId="53042"/>
    <cellStyle name="FormlaBold 4 3 4 4" xfId="24716"/>
    <cellStyle name="FormlaBold 4 3 4 4 2" xfId="53043"/>
    <cellStyle name="FormlaBold 4 3 4 5" xfId="24717"/>
    <cellStyle name="FormlaBold 4 3 4 5 2" xfId="53044"/>
    <cellStyle name="FormlaBold 4 3 4 6" xfId="24718"/>
    <cellStyle name="FormlaBold 4 3 4 6 2" xfId="53045"/>
    <cellStyle name="FormlaBold 4 3 4 7" xfId="24719"/>
    <cellStyle name="FormlaBold 4 3 4 7 2" xfId="53046"/>
    <cellStyle name="FormlaBold 4 3 4 8" xfId="24720"/>
    <cellStyle name="FormlaBold 4 3 4 8 2" xfId="53047"/>
    <cellStyle name="FormlaBold 4 3 4 9" xfId="24721"/>
    <cellStyle name="FormlaBold 4 3 4 9 2" xfId="53048"/>
    <cellStyle name="FormlaBold 4 3 5" xfId="24722"/>
    <cellStyle name="FormlaBold 4 3 5 10" xfId="24723"/>
    <cellStyle name="FormlaBold 4 3 5 10 2" xfId="53050"/>
    <cellStyle name="FormlaBold 4 3 5 11" xfId="53049"/>
    <cellStyle name="FormlaBold 4 3 5 2" xfId="24724"/>
    <cellStyle name="FormlaBold 4 3 5 2 2" xfId="53051"/>
    <cellStyle name="FormlaBold 4 3 5 3" xfId="24725"/>
    <cellStyle name="FormlaBold 4 3 5 3 2" xfId="53052"/>
    <cellStyle name="FormlaBold 4 3 5 4" xfId="24726"/>
    <cellStyle name="FormlaBold 4 3 5 4 2" xfId="53053"/>
    <cellStyle name="FormlaBold 4 3 5 5" xfId="24727"/>
    <cellStyle name="FormlaBold 4 3 5 5 2" xfId="53054"/>
    <cellStyle name="FormlaBold 4 3 5 6" xfId="24728"/>
    <cellStyle name="FormlaBold 4 3 5 6 2" xfId="53055"/>
    <cellStyle name="FormlaBold 4 3 5 7" xfId="24729"/>
    <cellStyle name="FormlaBold 4 3 5 7 2" xfId="53056"/>
    <cellStyle name="FormlaBold 4 3 5 8" xfId="24730"/>
    <cellStyle name="FormlaBold 4 3 5 8 2" xfId="53057"/>
    <cellStyle name="FormlaBold 4 3 5 9" xfId="24731"/>
    <cellStyle name="FormlaBold 4 3 5 9 2" xfId="53058"/>
    <cellStyle name="FormlaBold 4 3 6" xfId="24732"/>
    <cellStyle name="FormlaBold 4 3 6 2" xfId="53059"/>
    <cellStyle name="FormlaBold 4 3 7" xfId="24733"/>
    <cellStyle name="FormlaBold 4 3 7 2" xfId="53060"/>
    <cellStyle name="FormlaBold 4 3 8" xfId="24734"/>
    <cellStyle name="FormlaBold 4 3 8 2" xfId="53061"/>
    <cellStyle name="FormlaBold 4 3 9" xfId="24735"/>
    <cellStyle name="FormlaBold 4 3 9 2" xfId="53062"/>
    <cellStyle name="FormlaBold 4 4" xfId="694"/>
    <cellStyle name="FormlaBold 4 4 10" xfId="24736"/>
    <cellStyle name="FormlaBold 4 4 10 2" xfId="53063"/>
    <cellStyle name="FormlaBold 4 4 11" xfId="24737"/>
    <cellStyle name="FormlaBold 4 4 11 2" xfId="53064"/>
    <cellStyle name="FormlaBold 4 4 12" xfId="24738"/>
    <cellStyle name="FormlaBold 4 4 12 2" xfId="53065"/>
    <cellStyle name="FormlaBold 4 4 13" xfId="24739"/>
    <cellStyle name="FormlaBold 4 4 13 2" xfId="53066"/>
    <cellStyle name="FormlaBold 4 4 14" xfId="24740"/>
    <cellStyle name="FormlaBold 4 4 14 2" xfId="53067"/>
    <cellStyle name="FormlaBold 4 4 15" xfId="29025"/>
    <cellStyle name="FormlaBold 4 4 2" xfId="24741"/>
    <cellStyle name="FormlaBold 4 4 2 10" xfId="24742"/>
    <cellStyle name="FormlaBold 4 4 2 10 2" xfId="53069"/>
    <cellStyle name="FormlaBold 4 4 2 11" xfId="53068"/>
    <cellStyle name="FormlaBold 4 4 2 2" xfId="24743"/>
    <cellStyle name="FormlaBold 4 4 2 2 10" xfId="24744"/>
    <cellStyle name="FormlaBold 4 4 2 2 10 2" xfId="53071"/>
    <cellStyle name="FormlaBold 4 4 2 2 11" xfId="53070"/>
    <cellStyle name="FormlaBold 4 4 2 2 2" xfId="24745"/>
    <cellStyle name="FormlaBold 4 4 2 2 2 2" xfId="53072"/>
    <cellStyle name="FormlaBold 4 4 2 2 3" xfId="24746"/>
    <cellStyle name="FormlaBold 4 4 2 2 3 2" xfId="53073"/>
    <cellStyle name="FormlaBold 4 4 2 2 4" xfId="24747"/>
    <cellStyle name="FormlaBold 4 4 2 2 4 2" xfId="53074"/>
    <cellStyle name="FormlaBold 4 4 2 2 5" xfId="24748"/>
    <cellStyle name="FormlaBold 4 4 2 2 5 2" xfId="53075"/>
    <cellStyle name="FormlaBold 4 4 2 2 6" xfId="24749"/>
    <cellStyle name="FormlaBold 4 4 2 2 6 2" xfId="53076"/>
    <cellStyle name="FormlaBold 4 4 2 2 7" xfId="24750"/>
    <cellStyle name="FormlaBold 4 4 2 2 7 2" xfId="53077"/>
    <cellStyle name="FormlaBold 4 4 2 2 8" xfId="24751"/>
    <cellStyle name="FormlaBold 4 4 2 2 8 2" xfId="53078"/>
    <cellStyle name="FormlaBold 4 4 2 2 9" xfId="24752"/>
    <cellStyle name="FormlaBold 4 4 2 2 9 2" xfId="53079"/>
    <cellStyle name="FormlaBold 4 4 2 3" xfId="24753"/>
    <cellStyle name="FormlaBold 4 4 2 3 10" xfId="24754"/>
    <cellStyle name="FormlaBold 4 4 2 3 10 2" xfId="53081"/>
    <cellStyle name="FormlaBold 4 4 2 3 11" xfId="53080"/>
    <cellStyle name="FormlaBold 4 4 2 3 2" xfId="24755"/>
    <cellStyle name="FormlaBold 4 4 2 3 2 2" xfId="53082"/>
    <cellStyle name="FormlaBold 4 4 2 3 3" xfId="24756"/>
    <cellStyle name="FormlaBold 4 4 2 3 3 2" xfId="53083"/>
    <cellStyle name="FormlaBold 4 4 2 3 4" xfId="24757"/>
    <cellStyle name="FormlaBold 4 4 2 3 4 2" xfId="53084"/>
    <cellStyle name="FormlaBold 4 4 2 3 5" xfId="24758"/>
    <cellStyle name="FormlaBold 4 4 2 3 5 2" xfId="53085"/>
    <cellStyle name="FormlaBold 4 4 2 3 6" xfId="24759"/>
    <cellStyle name="FormlaBold 4 4 2 3 6 2" xfId="53086"/>
    <cellStyle name="FormlaBold 4 4 2 3 7" xfId="24760"/>
    <cellStyle name="FormlaBold 4 4 2 3 7 2" xfId="53087"/>
    <cellStyle name="FormlaBold 4 4 2 3 8" xfId="24761"/>
    <cellStyle name="FormlaBold 4 4 2 3 8 2" xfId="53088"/>
    <cellStyle name="FormlaBold 4 4 2 3 9" xfId="24762"/>
    <cellStyle name="FormlaBold 4 4 2 3 9 2" xfId="53089"/>
    <cellStyle name="FormlaBold 4 4 2 4" xfId="24763"/>
    <cellStyle name="FormlaBold 4 4 2 4 2" xfId="53090"/>
    <cellStyle name="FormlaBold 4 4 2 5" xfId="24764"/>
    <cellStyle name="FormlaBold 4 4 2 5 2" xfId="53091"/>
    <cellStyle name="FormlaBold 4 4 2 6" xfId="24765"/>
    <cellStyle name="FormlaBold 4 4 2 6 2" xfId="53092"/>
    <cellStyle name="FormlaBold 4 4 2 7" xfId="24766"/>
    <cellStyle name="FormlaBold 4 4 2 7 2" xfId="53093"/>
    <cellStyle name="FormlaBold 4 4 2 8" xfId="24767"/>
    <cellStyle name="FormlaBold 4 4 2 8 2" xfId="53094"/>
    <cellStyle name="FormlaBold 4 4 2 9" xfId="24768"/>
    <cellStyle name="FormlaBold 4 4 2 9 2" xfId="53095"/>
    <cellStyle name="FormlaBold 4 4 3" xfId="24769"/>
    <cellStyle name="FormlaBold 4 4 3 10" xfId="24770"/>
    <cellStyle name="FormlaBold 4 4 3 10 2" xfId="53097"/>
    <cellStyle name="FormlaBold 4 4 3 11" xfId="53096"/>
    <cellStyle name="FormlaBold 4 4 3 2" xfId="24771"/>
    <cellStyle name="FormlaBold 4 4 3 2 10" xfId="24772"/>
    <cellStyle name="FormlaBold 4 4 3 2 10 2" xfId="53099"/>
    <cellStyle name="FormlaBold 4 4 3 2 11" xfId="53098"/>
    <cellStyle name="FormlaBold 4 4 3 2 2" xfId="24773"/>
    <cellStyle name="FormlaBold 4 4 3 2 2 2" xfId="53100"/>
    <cellStyle name="FormlaBold 4 4 3 2 3" xfId="24774"/>
    <cellStyle name="FormlaBold 4 4 3 2 3 2" xfId="53101"/>
    <cellStyle name="FormlaBold 4 4 3 2 4" xfId="24775"/>
    <cellStyle name="FormlaBold 4 4 3 2 4 2" xfId="53102"/>
    <cellStyle name="FormlaBold 4 4 3 2 5" xfId="24776"/>
    <cellStyle name="FormlaBold 4 4 3 2 5 2" xfId="53103"/>
    <cellStyle name="FormlaBold 4 4 3 2 6" xfId="24777"/>
    <cellStyle name="FormlaBold 4 4 3 2 6 2" xfId="53104"/>
    <cellStyle name="FormlaBold 4 4 3 2 7" xfId="24778"/>
    <cellStyle name="FormlaBold 4 4 3 2 7 2" xfId="53105"/>
    <cellStyle name="FormlaBold 4 4 3 2 8" xfId="24779"/>
    <cellStyle name="FormlaBold 4 4 3 2 8 2" xfId="53106"/>
    <cellStyle name="FormlaBold 4 4 3 2 9" xfId="24780"/>
    <cellStyle name="FormlaBold 4 4 3 2 9 2" xfId="53107"/>
    <cellStyle name="FormlaBold 4 4 3 3" xfId="24781"/>
    <cellStyle name="FormlaBold 4 4 3 3 10" xfId="24782"/>
    <cellStyle name="FormlaBold 4 4 3 3 10 2" xfId="53109"/>
    <cellStyle name="FormlaBold 4 4 3 3 11" xfId="53108"/>
    <cellStyle name="FormlaBold 4 4 3 3 2" xfId="24783"/>
    <cellStyle name="FormlaBold 4 4 3 3 2 2" xfId="53110"/>
    <cellStyle name="FormlaBold 4 4 3 3 3" xfId="24784"/>
    <cellStyle name="FormlaBold 4 4 3 3 3 2" xfId="53111"/>
    <cellStyle name="FormlaBold 4 4 3 3 4" xfId="24785"/>
    <cellStyle name="FormlaBold 4 4 3 3 4 2" xfId="53112"/>
    <cellStyle name="FormlaBold 4 4 3 3 5" xfId="24786"/>
    <cellStyle name="FormlaBold 4 4 3 3 5 2" xfId="53113"/>
    <cellStyle name="FormlaBold 4 4 3 3 6" xfId="24787"/>
    <cellStyle name="FormlaBold 4 4 3 3 6 2" xfId="53114"/>
    <cellStyle name="FormlaBold 4 4 3 3 7" xfId="24788"/>
    <cellStyle name="FormlaBold 4 4 3 3 7 2" xfId="53115"/>
    <cellStyle name="FormlaBold 4 4 3 3 8" xfId="24789"/>
    <cellStyle name="FormlaBold 4 4 3 3 8 2" xfId="53116"/>
    <cellStyle name="FormlaBold 4 4 3 3 9" xfId="24790"/>
    <cellStyle name="FormlaBold 4 4 3 3 9 2" xfId="53117"/>
    <cellStyle name="FormlaBold 4 4 3 4" xfId="24791"/>
    <cellStyle name="FormlaBold 4 4 3 4 2" xfId="53118"/>
    <cellStyle name="FormlaBold 4 4 3 5" xfId="24792"/>
    <cellStyle name="FormlaBold 4 4 3 5 2" xfId="53119"/>
    <cellStyle name="FormlaBold 4 4 3 6" xfId="24793"/>
    <cellStyle name="FormlaBold 4 4 3 6 2" xfId="53120"/>
    <cellStyle name="FormlaBold 4 4 3 7" xfId="24794"/>
    <cellStyle name="FormlaBold 4 4 3 7 2" xfId="53121"/>
    <cellStyle name="FormlaBold 4 4 3 8" xfId="24795"/>
    <cellStyle name="FormlaBold 4 4 3 8 2" xfId="53122"/>
    <cellStyle name="FormlaBold 4 4 3 9" xfId="24796"/>
    <cellStyle name="FormlaBold 4 4 3 9 2" xfId="53123"/>
    <cellStyle name="FormlaBold 4 4 4" xfId="24797"/>
    <cellStyle name="FormlaBold 4 4 4 10" xfId="24798"/>
    <cellStyle name="FormlaBold 4 4 4 10 2" xfId="53125"/>
    <cellStyle name="FormlaBold 4 4 4 11" xfId="53124"/>
    <cellStyle name="FormlaBold 4 4 4 2" xfId="24799"/>
    <cellStyle name="FormlaBold 4 4 4 2 2" xfId="53126"/>
    <cellStyle name="FormlaBold 4 4 4 3" xfId="24800"/>
    <cellStyle name="FormlaBold 4 4 4 3 2" xfId="53127"/>
    <cellStyle name="FormlaBold 4 4 4 4" xfId="24801"/>
    <cellStyle name="FormlaBold 4 4 4 4 2" xfId="53128"/>
    <cellStyle name="FormlaBold 4 4 4 5" xfId="24802"/>
    <cellStyle name="FormlaBold 4 4 4 5 2" xfId="53129"/>
    <cellStyle name="FormlaBold 4 4 4 6" xfId="24803"/>
    <cellStyle name="FormlaBold 4 4 4 6 2" xfId="53130"/>
    <cellStyle name="FormlaBold 4 4 4 7" xfId="24804"/>
    <cellStyle name="FormlaBold 4 4 4 7 2" xfId="53131"/>
    <cellStyle name="FormlaBold 4 4 4 8" xfId="24805"/>
    <cellStyle name="FormlaBold 4 4 4 8 2" xfId="53132"/>
    <cellStyle name="FormlaBold 4 4 4 9" xfId="24806"/>
    <cellStyle name="FormlaBold 4 4 4 9 2" xfId="53133"/>
    <cellStyle name="FormlaBold 4 4 5" xfId="24807"/>
    <cellStyle name="FormlaBold 4 4 5 10" xfId="24808"/>
    <cellStyle name="FormlaBold 4 4 5 10 2" xfId="53135"/>
    <cellStyle name="FormlaBold 4 4 5 11" xfId="53134"/>
    <cellStyle name="FormlaBold 4 4 5 2" xfId="24809"/>
    <cellStyle name="FormlaBold 4 4 5 2 2" xfId="53136"/>
    <cellStyle name="FormlaBold 4 4 5 3" xfId="24810"/>
    <cellStyle name="FormlaBold 4 4 5 3 2" xfId="53137"/>
    <cellStyle name="FormlaBold 4 4 5 4" xfId="24811"/>
    <cellStyle name="FormlaBold 4 4 5 4 2" xfId="53138"/>
    <cellStyle name="FormlaBold 4 4 5 5" xfId="24812"/>
    <cellStyle name="FormlaBold 4 4 5 5 2" xfId="53139"/>
    <cellStyle name="FormlaBold 4 4 5 6" xfId="24813"/>
    <cellStyle name="FormlaBold 4 4 5 6 2" xfId="53140"/>
    <cellStyle name="FormlaBold 4 4 5 7" xfId="24814"/>
    <cellStyle name="FormlaBold 4 4 5 7 2" xfId="53141"/>
    <cellStyle name="FormlaBold 4 4 5 8" xfId="24815"/>
    <cellStyle name="FormlaBold 4 4 5 8 2" xfId="53142"/>
    <cellStyle name="FormlaBold 4 4 5 9" xfId="24816"/>
    <cellStyle name="FormlaBold 4 4 5 9 2" xfId="53143"/>
    <cellStyle name="FormlaBold 4 4 6" xfId="24817"/>
    <cellStyle name="FormlaBold 4 4 6 2" xfId="53144"/>
    <cellStyle name="FormlaBold 4 4 7" xfId="24818"/>
    <cellStyle name="FormlaBold 4 4 7 2" xfId="53145"/>
    <cellStyle name="FormlaBold 4 4 8" xfId="24819"/>
    <cellStyle name="FormlaBold 4 4 8 2" xfId="53146"/>
    <cellStyle name="FormlaBold 4 4 9" xfId="24820"/>
    <cellStyle name="FormlaBold 4 4 9 2" xfId="53147"/>
    <cellStyle name="FormlaBold 4 5" xfId="941"/>
    <cellStyle name="FormlaBold 4 5 10" xfId="24821"/>
    <cellStyle name="FormlaBold 4 5 10 2" xfId="53148"/>
    <cellStyle name="FormlaBold 4 5 11" xfId="24822"/>
    <cellStyle name="FormlaBold 4 5 11 2" xfId="53149"/>
    <cellStyle name="FormlaBold 4 5 12" xfId="24823"/>
    <cellStyle name="FormlaBold 4 5 12 2" xfId="53150"/>
    <cellStyle name="FormlaBold 4 5 13" xfId="24824"/>
    <cellStyle name="FormlaBold 4 5 13 2" xfId="53151"/>
    <cellStyle name="FormlaBold 4 5 14" xfId="24825"/>
    <cellStyle name="FormlaBold 4 5 14 2" xfId="53152"/>
    <cellStyle name="FormlaBold 4 5 15" xfId="29272"/>
    <cellStyle name="FormlaBold 4 5 2" xfId="24826"/>
    <cellStyle name="FormlaBold 4 5 2 10" xfId="24827"/>
    <cellStyle name="FormlaBold 4 5 2 10 2" xfId="53154"/>
    <cellStyle name="FormlaBold 4 5 2 11" xfId="53153"/>
    <cellStyle name="FormlaBold 4 5 2 2" xfId="24828"/>
    <cellStyle name="FormlaBold 4 5 2 2 10" xfId="24829"/>
    <cellStyle name="FormlaBold 4 5 2 2 10 2" xfId="53156"/>
    <cellStyle name="FormlaBold 4 5 2 2 11" xfId="53155"/>
    <cellStyle name="FormlaBold 4 5 2 2 2" xfId="24830"/>
    <cellStyle name="FormlaBold 4 5 2 2 2 2" xfId="53157"/>
    <cellStyle name="FormlaBold 4 5 2 2 3" xfId="24831"/>
    <cellStyle name="FormlaBold 4 5 2 2 3 2" xfId="53158"/>
    <cellStyle name="FormlaBold 4 5 2 2 4" xfId="24832"/>
    <cellStyle name="FormlaBold 4 5 2 2 4 2" xfId="53159"/>
    <cellStyle name="FormlaBold 4 5 2 2 5" xfId="24833"/>
    <cellStyle name="FormlaBold 4 5 2 2 5 2" xfId="53160"/>
    <cellStyle name="FormlaBold 4 5 2 2 6" xfId="24834"/>
    <cellStyle name="FormlaBold 4 5 2 2 6 2" xfId="53161"/>
    <cellStyle name="FormlaBold 4 5 2 2 7" xfId="24835"/>
    <cellStyle name="FormlaBold 4 5 2 2 7 2" xfId="53162"/>
    <cellStyle name="FormlaBold 4 5 2 2 8" xfId="24836"/>
    <cellStyle name="FormlaBold 4 5 2 2 8 2" xfId="53163"/>
    <cellStyle name="FormlaBold 4 5 2 2 9" xfId="24837"/>
    <cellStyle name="FormlaBold 4 5 2 2 9 2" xfId="53164"/>
    <cellStyle name="FormlaBold 4 5 2 3" xfId="24838"/>
    <cellStyle name="FormlaBold 4 5 2 3 10" xfId="24839"/>
    <cellStyle name="FormlaBold 4 5 2 3 10 2" xfId="53166"/>
    <cellStyle name="FormlaBold 4 5 2 3 11" xfId="53165"/>
    <cellStyle name="FormlaBold 4 5 2 3 2" xfId="24840"/>
    <cellStyle name="FormlaBold 4 5 2 3 2 2" xfId="53167"/>
    <cellStyle name="FormlaBold 4 5 2 3 3" xfId="24841"/>
    <cellStyle name="FormlaBold 4 5 2 3 3 2" xfId="53168"/>
    <cellStyle name="FormlaBold 4 5 2 3 4" xfId="24842"/>
    <cellStyle name="FormlaBold 4 5 2 3 4 2" xfId="53169"/>
    <cellStyle name="FormlaBold 4 5 2 3 5" xfId="24843"/>
    <cellStyle name="FormlaBold 4 5 2 3 5 2" xfId="53170"/>
    <cellStyle name="FormlaBold 4 5 2 3 6" xfId="24844"/>
    <cellStyle name="FormlaBold 4 5 2 3 6 2" xfId="53171"/>
    <cellStyle name="FormlaBold 4 5 2 3 7" xfId="24845"/>
    <cellStyle name="FormlaBold 4 5 2 3 7 2" xfId="53172"/>
    <cellStyle name="FormlaBold 4 5 2 3 8" xfId="24846"/>
    <cellStyle name="FormlaBold 4 5 2 3 8 2" xfId="53173"/>
    <cellStyle name="FormlaBold 4 5 2 3 9" xfId="24847"/>
    <cellStyle name="FormlaBold 4 5 2 3 9 2" xfId="53174"/>
    <cellStyle name="FormlaBold 4 5 2 4" xfId="24848"/>
    <cellStyle name="FormlaBold 4 5 2 4 2" xfId="53175"/>
    <cellStyle name="FormlaBold 4 5 2 5" xfId="24849"/>
    <cellStyle name="FormlaBold 4 5 2 5 2" xfId="53176"/>
    <cellStyle name="FormlaBold 4 5 2 6" xfId="24850"/>
    <cellStyle name="FormlaBold 4 5 2 6 2" xfId="53177"/>
    <cellStyle name="FormlaBold 4 5 2 7" xfId="24851"/>
    <cellStyle name="FormlaBold 4 5 2 7 2" xfId="53178"/>
    <cellStyle name="FormlaBold 4 5 2 8" xfId="24852"/>
    <cellStyle name="FormlaBold 4 5 2 8 2" xfId="53179"/>
    <cellStyle name="FormlaBold 4 5 2 9" xfId="24853"/>
    <cellStyle name="FormlaBold 4 5 2 9 2" xfId="53180"/>
    <cellStyle name="FormlaBold 4 5 3" xfId="24854"/>
    <cellStyle name="FormlaBold 4 5 3 10" xfId="24855"/>
    <cellStyle name="FormlaBold 4 5 3 10 2" xfId="53182"/>
    <cellStyle name="FormlaBold 4 5 3 11" xfId="53181"/>
    <cellStyle name="FormlaBold 4 5 3 2" xfId="24856"/>
    <cellStyle name="FormlaBold 4 5 3 2 10" xfId="24857"/>
    <cellStyle name="FormlaBold 4 5 3 2 10 2" xfId="53184"/>
    <cellStyle name="FormlaBold 4 5 3 2 11" xfId="53183"/>
    <cellStyle name="FormlaBold 4 5 3 2 2" xfId="24858"/>
    <cellStyle name="FormlaBold 4 5 3 2 2 2" xfId="53185"/>
    <cellStyle name="FormlaBold 4 5 3 2 3" xfId="24859"/>
    <cellStyle name="FormlaBold 4 5 3 2 3 2" xfId="53186"/>
    <cellStyle name="FormlaBold 4 5 3 2 4" xfId="24860"/>
    <cellStyle name="FormlaBold 4 5 3 2 4 2" xfId="53187"/>
    <cellStyle name="FormlaBold 4 5 3 2 5" xfId="24861"/>
    <cellStyle name="FormlaBold 4 5 3 2 5 2" xfId="53188"/>
    <cellStyle name="FormlaBold 4 5 3 2 6" xfId="24862"/>
    <cellStyle name="FormlaBold 4 5 3 2 6 2" xfId="53189"/>
    <cellStyle name="FormlaBold 4 5 3 2 7" xfId="24863"/>
    <cellStyle name="FormlaBold 4 5 3 2 7 2" xfId="53190"/>
    <cellStyle name="FormlaBold 4 5 3 2 8" xfId="24864"/>
    <cellStyle name="FormlaBold 4 5 3 2 8 2" xfId="53191"/>
    <cellStyle name="FormlaBold 4 5 3 2 9" xfId="24865"/>
    <cellStyle name="FormlaBold 4 5 3 2 9 2" xfId="53192"/>
    <cellStyle name="FormlaBold 4 5 3 3" xfId="24866"/>
    <cellStyle name="FormlaBold 4 5 3 3 10" xfId="24867"/>
    <cellStyle name="FormlaBold 4 5 3 3 10 2" xfId="53194"/>
    <cellStyle name="FormlaBold 4 5 3 3 11" xfId="53193"/>
    <cellStyle name="FormlaBold 4 5 3 3 2" xfId="24868"/>
    <cellStyle name="FormlaBold 4 5 3 3 2 2" xfId="53195"/>
    <cellStyle name="FormlaBold 4 5 3 3 3" xfId="24869"/>
    <cellStyle name="FormlaBold 4 5 3 3 3 2" xfId="53196"/>
    <cellStyle name="FormlaBold 4 5 3 3 4" xfId="24870"/>
    <cellStyle name="FormlaBold 4 5 3 3 4 2" xfId="53197"/>
    <cellStyle name="FormlaBold 4 5 3 3 5" xfId="24871"/>
    <cellStyle name="FormlaBold 4 5 3 3 5 2" xfId="53198"/>
    <cellStyle name="FormlaBold 4 5 3 3 6" xfId="24872"/>
    <cellStyle name="FormlaBold 4 5 3 3 6 2" xfId="53199"/>
    <cellStyle name="FormlaBold 4 5 3 3 7" xfId="24873"/>
    <cellStyle name="FormlaBold 4 5 3 3 7 2" xfId="53200"/>
    <cellStyle name="FormlaBold 4 5 3 3 8" xfId="24874"/>
    <cellStyle name="FormlaBold 4 5 3 3 8 2" xfId="53201"/>
    <cellStyle name="FormlaBold 4 5 3 3 9" xfId="24875"/>
    <cellStyle name="FormlaBold 4 5 3 3 9 2" xfId="53202"/>
    <cellStyle name="FormlaBold 4 5 3 4" xfId="24876"/>
    <cellStyle name="FormlaBold 4 5 3 4 2" xfId="53203"/>
    <cellStyle name="FormlaBold 4 5 3 5" xfId="24877"/>
    <cellStyle name="FormlaBold 4 5 3 5 2" xfId="53204"/>
    <cellStyle name="FormlaBold 4 5 3 6" xfId="24878"/>
    <cellStyle name="FormlaBold 4 5 3 6 2" xfId="53205"/>
    <cellStyle name="FormlaBold 4 5 3 7" xfId="24879"/>
    <cellStyle name="FormlaBold 4 5 3 7 2" xfId="53206"/>
    <cellStyle name="FormlaBold 4 5 3 8" xfId="24880"/>
    <cellStyle name="FormlaBold 4 5 3 8 2" xfId="53207"/>
    <cellStyle name="FormlaBold 4 5 3 9" xfId="24881"/>
    <cellStyle name="FormlaBold 4 5 3 9 2" xfId="53208"/>
    <cellStyle name="FormlaBold 4 5 4" xfId="24882"/>
    <cellStyle name="FormlaBold 4 5 4 10" xfId="24883"/>
    <cellStyle name="FormlaBold 4 5 4 10 2" xfId="53210"/>
    <cellStyle name="FormlaBold 4 5 4 11" xfId="53209"/>
    <cellStyle name="FormlaBold 4 5 4 2" xfId="24884"/>
    <cellStyle name="FormlaBold 4 5 4 2 2" xfId="53211"/>
    <cellStyle name="FormlaBold 4 5 4 3" xfId="24885"/>
    <cellStyle name="FormlaBold 4 5 4 3 2" xfId="53212"/>
    <cellStyle name="FormlaBold 4 5 4 4" xfId="24886"/>
    <cellStyle name="FormlaBold 4 5 4 4 2" xfId="53213"/>
    <cellStyle name="FormlaBold 4 5 4 5" xfId="24887"/>
    <cellStyle name="FormlaBold 4 5 4 5 2" xfId="53214"/>
    <cellStyle name="FormlaBold 4 5 4 6" xfId="24888"/>
    <cellStyle name="FormlaBold 4 5 4 6 2" xfId="53215"/>
    <cellStyle name="FormlaBold 4 5 4 7" xfId="24889"/>
    <cellStyle name="FormlaBold 4 5 4 7 2" xfId="53216"/>
    <cellStyle name="FormlaBold 4 5 4 8" xfId="24890"/>
    <cellStyle name="FormlaBold 4 5 4 8 2" xfId="53217"/>
    <cellStyle name="FormlaBold 4 5 4 9" xfId="24891"/>
    <cellStyle name="FormlaBold 4 5 4 9 2" xfId="53218"/>
    <cellStyle name="FormlaBold 4 5 5" xfId="24892"/>
    <cellStyle name="FormlaBold 4 5 5 10" xfId="24893"/>
    <cellStyle name="FormlaBold 4 5 5 10 2" xfId="53220"/>
    <cellStyle name="FormlaBold 4 5 5 11" xfId="53219"/>
    <cellStyle name="FormlaBold 4 5 5 2" xfId="24894"/>
    <cellStyle name="FormlaBold 4 5 5 2 2" xfId="53221"/>
    <cellStyle name="FormlaBold 4 5 5 3" xfId="24895"/>
    <cellStyle name="FormlaBold 4 5 5 3 2" xfId="53222"/>
    <cellStyle name="FormlaBold 4 5 5 4" xfId="24896"/>
    <cellStyle name="FormlaBold 4 5 5 4 2" xfId="53223"/>
    <cellStyle name="FormlaBold 4 5 5 5" xfId="24897"/>
    <cellStyle name="FormlaBold 4 5 5 5 2" xfId="53224"/>
    <cellStyle name="FormlaBold 4 5 5 6" xfId="24898"/>
    <cellStyle name="FormlaBold 4 5 5 6 2" xfId="53225"/>
    <cellStyle name="FormlaBold 4 5 5 7" xfId="24899"/>
    <cellStyle name="FormlaBold 4 5 5 7 2" xfId="53226"/>
    <cellStyle name="FormlaBold 4 5 5 8" xfId="24900"/>
    <cellStyle name="FormlaBold 4 5 5 8 2" xfId="53227"/>
    <cellStyle name="FormlaBold 4 5 5 9" xfId="24901"/>
    <cellStyle name="FormlaBold 4 5 5 9 2" xfId="53228"/>
    <cellStyle name="FormlaBold 4 5 6" xfId="24902"/>
    <cellStyle name="FormlaBold 4 5 6 2" xfId="53229"/>
    <cellStyle name="FormlaBold 4 5 7" xfId="24903"/>
    <cellStyle name="FormlaBold 4 5 7 2" xfId="53230"/>
    <cellStyle name="FormlaBold 4 5 8" xfId="24904"/>
    <cellStyle name="FormlaBold 4 5 8 2" xfId="53231"/>
    <cellStyle name="FormlaBold 4 5 9" xfId="24905"/>
    <cellStyle name="FormlaBold 4 5 9 2" xfId="53232"/>
    <cellStyle name="FormlaBold 4 6" xfId="1139"/>
    <cellStyle name="FormlaBold 4 6 10" xfId="24906"/>
    <cellStyle name="FormlaBold 4 6 10 2" xfId="53233"/>
    <cellStyle name="FormlaBold 4 6 11" xfId="24907"/>
    <cellStyle name="FormlaBold 4 6 11 2" xfId="53234"/>
    <cellStyle name="FormlaBold 4 6 12" xfId="24908"/>
    <cellStyle name="FormlaBold 4 6 12 2" xfId="53235"/>
    <cellStyle name="FormlaBold 4 6 13" xfId="24909"/>
    <cellStyle name="FormlaBold 4 6 13 2" xfId="53236"/>
    <cellStyle name="FormlaBold 4 6 14" xfId="24910"/>
    <cellStyle name="FormlaBold 4 6 14 2" xfId="53237"/>
    <cellStyle name="FormlaBold 4 6 15" xfId="29470"/>
    <cellStyle name="FormlaBold 4 6 2" xfId="24911"/>
    <cellStyle name="FormlaBold 4 6 2 10" xfId="24912"/>
    <cellStyle name="FormlaBold 4 6 2 10 2" xfId="53239"/>
    <cellStyle name="FormlaBold 4 6 2 11" xfId="53238"/>
    <cellStyle name="FormlaBold 4 6 2 2" xfId="24913"/>
    <cellStyle name="FormlaBold 4 6 2 2 10" xfId="24914"/>
    <cellStyle name="FormlaBold 4 6 2 2 10 2" xfId="53241"/>
    <cellStyle name="FormlaBold 4 6 2 2 11" xfId="53240"/>
    <cellStyle name="FormlaBold 4 6 2 2 2" xfId="24915"/>
    <cellStyle name="FormlaBold 4 6 2 2 2 2" xfId="53242"/>
    <cellStyle name="FormlaBold 4 6 2 2 3" xfId="24916"/>
    <cellStyle name="FormlaBold 4 6 2 2 3 2" xfId="53243"/>
    <cellStyle name="FormlaBold 4 6 2 2 4" xfId="24917"/>
    <cellStyle name="FormlaBold 4 6 2 2 4 2" xfId="53244"/>
    <cellStyle name="FormlaBold 4 6 2 2 5" xfId="24918"/>
    <cellStyle name="FormlaBold 4 6 2 2 5 2" xfId="53245"/>
    <cellStyle name="FormlaBold 4 6 2 2 6" xfId="24919"/>
    <cellStyle name="FormlaBold 4 6 2 2 6 2" xfId="53246"/>
    <cellStyle name="FormlaBold 4 6 2 2 7" xfId="24920"/>
    <cellStyle name="FormlaBold 4 6 2 2 7 2" xfId="53247"/>
    <cellStyle name="FormlaBold 4 6 2 2 8" xfId="24921"/>
    <cellStyle name="FormlaBold 4 6 2 2 8 2" xfId="53248"/>
    <cellStyle name="FormlaBold 4 6 2 2 9" xfId="24922"/>
    <cellStyle name="FormlaBold 4 6 2 2 9 2" xfId="53249"/>
    <cellStyle name="FormlaBold 4 6 2 3" xfId="24923"/>
    <cellStyle name="FormlaBold 4 6 2 3 10" xfId="24924"/>
    <cellStyle name="FormlaBold 4 6 2 3 10 2" xfId="53251"/>
    <cellStyle name="FormlaBold 4 6 2 3 11" xfId="53250"/>
    <cellStyle name="FormlaBold 4 6 2 3 2" xfId="24925"/>
    <cellStyle name="FormlaBold 4 6 2 3 2 2" xfId="53252"/>
    <cellStyle name="FormlaBold 4 6 2 3 3" xfId="24926"/>
    <cellStyle name="FormlaBold 4 6 2 3 3 2" xfId="53253"/>
    <cellStyle name="FormlaBold 4 6 2 3 4" xfId="24927"/>
    <cellStyle name="FormlaBold 4 6 2 3 4 2" xfId="53254"/>
    <cellStyle name="FormlaBold 4 6 2 3 5" xfId="24928"/>
    <cellStyle name="FormlaBold 4 6 2 3 5 2" xfId="53255"/>
    <cellStyle name="FormlaBold 4 6 2 3 6" xfId="24929"/>
    <cellStyle name="FormlaBold 4 6 2 3 6 2" xfId="53256"/>
    <cellStyle name="FormlaBold 4 6 2 3 7" xfId="24930"/>
    <cellStyle name="FormlaBold 4 6 2 3 7 2" xfId="53257"/>
    <cellStyle name="FormlaBold 4 6 2 3 8" xfId="24931"/>
    <cellStyle name="FormlaBold 4 6 2 3 8 2" xfId="53258"/>
    <cellStyle name="FormlaBold 4 6 2 3 9" xfId="24932"/>
    <cellStyle name="FormlaBold 4 6 2 3 9 2" xfId="53259"/>
    <cellStyle name="FormlaBold 4 6 2 4" xfId="24933"/>
    <cellStyle name="FormlaBold 4 6 2 4 2" xfId="53260"/>
    <cellStyle name="FormlaBold 4 6 2 5" xfId="24934"/>
    <cellStyle name="FormlaBold 4 6 2 5 2" xfId="53261"/>
    <cellStyle name="FormlaBold 4 6 2 6" xfId="24935"/>
    <cellStyle name="FormlaBold 4 6 2 6 2" xfId="53262"/>
    <cellStyle name="FormlaBold 4 6 2 7" xfId="24936"/>
    <cellStyle name="FormlaBold 4 6 2 7 2" xfId="53263"/>
    <cellStyle name="FormlaBold 4 6 2 8" xfId="24937"/>
    <cellStyle name="FormlaBold 4 6 2 8 2" xfId="53264"/>
    <cellStyle name="FormlaBold 4 6 2 9" xfId="24938"/>
    <cellStyle name="FormlaBold 4 6 2 9 2" xfId="53265"/>
    <cellStyle name="FormlaBold 4 6 3" xfId="24939"/>
    <cellStyle name="FormlaBold 4 6 3 10" xfId="24940"/>
    <cellStyle name="FormlaBold 4 6 3 10 2" xfId="53267"/>
    <cellStyle name="FormlaBold 4 6 3 11" xfId="53266"/>
    <cellStyle name="FormlaBold 4 6 3 2" xfId="24941"/>
    <cellStyle name="FormlaBold 4 6 3 2 10" xfId="24942"/>
    <cellStyle name="FormlaBold 4 6 3 2 10 2" xfId="53269"/>
    <cellStyle name="FormlaBold 4 6 3 2 11" xfId="53268"/>
    <cellStyle name="FormlaBold 4 6 3 2 2" xfId="24943"/>
    <cellStyle name="FormlaBold 4 6 3 2 2 2" xfId="53270"/>
    <cellStyle name="FormlaBold 4 6 3 2 3" xfId="24944"/>
    <cellStyle name="FormlaBold 4 6 3 2 3 2" xfId="53271"/>
    <cellStyle name="FormlaBold 4 6 3 2 4" xfId="24945"/>
    <cellStyle name="FormlaBold 4 6 3 2 4 2" xfId="53272"/>
    <cellStyle name="FormlaBold 4 6 3 2 5" xfId="24946"/>
    <cellStyle name="FormlaBold 4 6 3 2 5 2" xfId="53273"/>
    <cellStyle name="FormlaBold 4 6 3 2 6" xfId="24947"/>
    <cellStyle name="FormlaBold 4 6 3 2 6 2" xfId="53274"/>
    <cellStyle name="FormlaBold 4 6 3 2 7" xfId="24948"/>
    <cellStyle name="FormlaBold 4 6 3 2 7 2" xfId="53275"/>
    <cellStyle name="FormlaBold 4 6 3 2 8" xfId="24949"/>
    <cellStyle name="FormlaBold 4 6 3 2 8 2" xfId="53276"/>
    <cellStyle name="FormlaBold 4 6 3 2 9" xfId="24950"/>
    <cellStyle name="FormlaBold 4 6 3 2 9 2" xfId="53277"/>
    <cellStyle name="FormlaBold 4 6 3 3" xfId="24951"/>
    <cellStyle name="FormlaBold 4 6 3 3 10" xfId="24952"/>
    <cellStyle name="FormlaBold 4 6 3 3 10 2" xfId="53279"/>
    <cellStyle name="FormlaBold 4 6 3 3 11" xfId="53278"/>
    <cellStyle name="FormlaBold 4 6 3 3 2" xfId="24953"/>
    <cellStyle name="FormlaBold 4 6 3 3 2 2" xfId="53280"/>
    <cellStyle name="FormlaBold 4 6 3 3 3" xfId="24954"/>
    <cellStyle name="FormlaBold 4 6 3 3 3 2" xfId="53281"/>
    <cellStyle name="FormlaBold 4 6 3 3 4" xfId="24955"/>
    <cellStyle name="FormlaBold 4 6 3 3 4 2" xfId="53282"/>
    <cellStyle name="FormlaBold 4 6 3 3 5" xfId="24956"/>
    <cellStyle name="FormlaBold 4 6 3 3 5 2" xfId="53283"/>
    <cellStyle name="FormlaBold 4 6 3 3 6" xfId="24957"/>
    <cellStyle name="FormlaBold 4 6 3 3 6 2" xfId="53284"/>
    <cellStyle name="FormlaBold 4 6 3 3 7" xfId="24958"/>
    <cellStyle name="FormlaBold 4 6 3 3 7 2" xfId="53285"/>
    <cellStyle name="FormlaBold 4 6 3 3 8" xfId="24959"/>
    <cellStyle name="FormlaBold 4 6 3 3 8 2" xfId="53286"/>
    <cellStyle name="FormlaBold 4 6 3 3 9" xfId="24960"/>
    <cellStyle name="FormlaBold 4 6 3 3 9 2" xfId="53287"/>
    <cellStyle name="FormlaBold 4 6 3 4" xfId="24961"/>
    <cellStyle name="FormlaBold 4 6 3 4 2" xfId="53288"/>
    <cellStyle name="FormlaBold 4 6 3 5" xfId="24962"/>
    <cellStyle name="FormlaBold 4 6 3 5 2" xfId="53289"/>
    <cellStyle name="FormlaBold 4 6 3 6" xfId="24963"/>
    <cellStyle name="FormlaBold 4 6 3 6 2" xfId="53290"/>
    <cellStyle name="FormlaBold 4 6 3 7" xfId="24964"/>
    <cellStyle name="FormlaBold 4 6 3 7 2" xfId="53291"/>
    <cellStyle name="FormlaBold 4 6 3 8" xfId="24965"/>
    <cellStyle name="FormlaBold 4 6 3 8 2" xfId="53292"/>
    <cellStyle name="FormlaBold 4 6 3 9" xfId="24966"/>
    <cellStyle name="FormlaBold 4 6 3 9 2" xfId="53293"/>
    <cellStyle name="FormlaBold 4 6 4" xfId="24967"/>
    <cellStyle name="FormlaBold 4 6 4 10" xfId="24968"/>
    <cellStyle name="FormlaBold 4 6 4 10 2" xfId="53295"/>
    <cellStyle name="FormlaBold 4 6 4 11" xfId="53294"/>
    <cellStyle name="FormlaBold 4 6 4 2" xfId="24969"/>
    <cellStyle name="FormlaBold 4 6 4 2 2" xfId="53296"/>
    <cellStyle name="FormlaBold 4 6 4 3" xfId="24970"/>
    <cellStyle name="FormlaBold 4 6 4 3 2" xfId="53297"/>
    <cellStyle name="FormlaBold 4 6 4 4" xfId="24971"/>
    <cellStyle name="FormlaBold 4 6 4 4 2" xfId="53298"/>
    <cellStyle name="FormlaBold 4 6 4 5" xfId="24972"/>
    <cellStyle name="FormlaBold 4 6 4 5 2" xfId="53299"/>
    <cellStyle name="FormlaBold 4 6 4 6" xfId="24973"/>
    <cellStyle name="FormlaBold 4 6 4 6 2" xfId="53300"/>
    <cellStyle name="FormlaBold 4 6 4 7" xfId="24974"/>
    <cellStyle name="FormlaBold 4 6 4 7 2" xfId="53301"/>
    <cellStyle name="FormlaBold 4 6 4 8" xfId="24975"/>
    <cellStyle name="FormlaBold 4 6 4 8 2" xfId="53302"/>
    <cellStyle name="FormlaBold 4 6 4 9" xfId="24976"/>
    <cellStyle name="FormlaBold 4 6 4 9 2" xfId="53303"/>
    <cellStyle name="FormlaBold 4 6 5" xfId="24977"/>
    <cellStyle name="FormlaBold 4 6 5 10" xfId="24978"/>
    <cellStyle name="FormlaBold 4 6 5 10 2" xfId="53305"/>
    <cellStyle name="FormlaBold 4 6 5 11" xfId="53304"/>
    <cellStyle name="FormlaBold 4 6 5 2" xfId="24979"/>
    <cellStyle name="FormlaBold 4 6 5 2 2" xfId="53306"/>
    <cellStyle name="FormlaBold 4 6 5 3" xfId="24980"/>
    <cellStyle name="FormlaBold 4 6 5 3 2" xfId="53307"/>
    <cellStyle name="FormlaBold 4 6 5 4" xfId="24981"/>
    <cellStyle name="FormlaBold 4 6 5 4 2" xfId="53308"/>
    <cellStyle name="FormlaBold 4 6 5 5" xfId="24982"/>
    <cellStyle name="FormlaBold 4 6 5 5 2" xfId="53309"/>
    <cellStyle name="FormlaBold 4 6 5 6" xfId="24983"/>
    <cellStyle name="FormlaBold 4 6 5 6 2" xfId="53310"/>
    <cellStyle name="FormlaBold 4 6 5 7" xfId="24984"/>
    <cellStyle name="FormlaBold 4 6 5 7 2" xfId="53311"/>
    <cellStyle name="FormlaBold 4 6 5 8" xfId="24985"/>
    <cellStyle name="FormlaBold 4 6 5 8 2" xfId="53312"/>
    <cellStyle name="FormlaBold 4 6 5 9" xfId="24986"/>
    <cellStyle name="FormlaBold 4 6 5 9 2" xfId="53313"/>
    <cellStyle name="FormlaBold 4 6 6" xfId="24987"/>
    <cellStyle name="FormlaBold 4 6 6 2" xfId="53314"/>
    <cellStyle name="FormlaBold 4 6 7" xfId="24988"/>
    <cellStyle name="FormlaBold 4 6 7 2" xfId="53315"/>
    <cellStyle name="FormlaBold 4 6 8" xfId="24989"/>
    <cellStyle name="FormlaBold 4 6 8 2" xfId="53316"/>
    <cellStyle name="FormlaBold 4 6 9" xfId="24990"/>
    <cellStyle name="FormlaBold 4 6 9 2" xfId="53317"/>
    <cellStyle name="FormlaBold 4 7" xfId="1211"/>
    <cellStyle name="FormlaBold 4 7 10" xfId="24991"/>
    <cellStyle name="FormlaBold 4 7 10 2" xfId="53318"/>
    <cellStyle name="FormlaBold 4 7 11" xfId="29542"/>
    <cellStyle name="FormlaBold 4 7 2" xfId="24992"/>
    <cellStyle name="FormlaBold 4 7 2 10" xfId="24993"/>
    <cellStyle name="FormlaBold 4 7 2 10 2" xfId="53320"/>
    <cellStyle name="FormlaBold 4 7 2 11" xfId="53319"/>
    <cellStyle name="FormlaBold 4 7 2 2" xfId="24994"/>
    <cellStyle name="FormlaBold 4 7 2 2 2" xfId="53321"/>
    <cellStyle name="FormlaBold 4 7 2 3" xfId="24995"/>
    <cellStyle name="FormlaBold 4 7 2 3 2" xfId="53322"/>
    <cellStyle name="FormlaBold 4 7 2 4" xfId="24996"/>
    <cellStyle name="FormlaBold 4 7 2 4 2" xfId="53323"/>
    <cellStyle name="FormlaBold 4 7 2 5" xfId="24997"/>
    <cellStyle name="FormlaBold 4 7 2 5 2" xfId="53324"/>
    <cellStyle name="FormlaBold 4 7 2 6" xfId="24998"/>
    <cellStyle name="FormlaBold 4 7 2 6 2" xfId="53325"/>
    <cellStyle name="FormlaBold 4 7 2 7" xfId="24999"/>
    <cellStyle name="FormlaBold 4 7 2 7 2" xfId="53326"/>
    <cellStyle name="FormlaBold 4 7 2 8" xfId="25000"/>
    <cellStyle name="FormlaBold 4 7 2 8 2" xfId="53327"/>
    <cellStyle name="FormlaBold 4 7 2 9" xfId="25001"/>
    <cellStyle name="FormlaBold 4 7 2 9 2" xfId="53328"/>
    <cellStyle name="FormlaBold 4 7 3" xfId="25002"/>
    <cellStyle name="FormlaBold 4 7 3 10" xfId="25003"/>
    <cellStyle name="FormlaBold 4 7 3 10 2" xfId="53330"/>
    <cellStyle name="FormlaBold 4 7 3 11" xfId="53329"/>
    <cellStyle name="FormlaBold 4 7 3 2" xfId="25004"/>
    <cellStyle name="FormlaBold 4 7 3 2 2" xfId="53331"/>
    <cellStyle name="FormlaBold 4 7 3 3" xfId="25005"/>
    <cellStyle name="FormlaBold 4 7 3 3 2" xfId="53332"/>
    <cellStyle name="FormlaBold 4 7 3 4" xfId="25006"/>
    <cellStyle name="FormlaBold 4 7 3 4 2" xfId="53333"/>
    <cellStyle name="FormlaBold 4 7 3 5" xfId="25007"/>
    <cellStyle name="FormlaBold 4 7 3 5 2" xfId="53334"/>
    <cellStyle name="FormlaBold 4 7 3 6" xfId="25008"/>
    <cellStyle name="FormlaBold 4 7 3 6 2" xfId="53335"/>
    <cellStyle name="FormlaBold 4 7 3 7" xfId="25009"/>
    <cellStyle name="FormlaBold 4 7 3 7 2" xfId="53336"/>
    <cellStyle name="FormlaBold 4 7 3 8" xfId="25010"/>
    <cellStyle name="FormlaBold 4 7 3 8 2" xfId="53337"/>
    <cellStyle name="FormlaBold 4 7 3 9" xfId="25011"/>
    <cellStyle name="FormlaBold 4 7 3 9 2" xfId="53338"/>
    <cellStyle name="FormlaBold 4 7 4" xfId="25012"/>
    <cellStyle name="FormlaBold 4 7 4 2" xfId="53339"/>
    <cellStyle name="FormlaBold 4 7 5" xfId="25013"/>
    <cellStyle name="FormlaBold 4 7 5 2" xfId="53340"/>
    <cellStyle name="FormlaBold 4 7 6" xfId="25014"/>
    <cellStyle name="FormlaBold 4 7 6 2" xfId="53341"/>
    <cellStyle name="FormlaBold 4 7 7" xfId="25015"/>
    <cellStyle name="FormlaBold 4 7 7 2" xfId="53342"/>
    <cellStyle name="FormlaBold 4 7 8" xfId="25016"/>
    <cellStyle name="FormlaBold 4 7 8 2" xfId="53343"/>
    <cellStyle name="FormlaBold 4 7 9" xfId="25017"/>
    <cellStyle name="FormlaBold 4 7 9 2" xfId="53344"/>
    <cellStyle name="FormlaBold 4 8" xfId="1359"/>
    <cellStyle name="FormlaBold 4 8 10" xfId="25018"/>
    <cellStyle name="FormlaBold 4 8 10 2" xfId="53345"/>
    <cellStyle name="FormlaBold 4 8 11" xfId="29690"/>
    <cellStyle name="FormlaBold 4 8 2" xfId="25019"/>
    <cellStyle name="FormlaBold 4 8 2 10" xfId="25020"/>
    <cellStyle name="FormlaBold 4 8 2 10 2" xfId="53347"/>
    <cellStyle name="FormlaBold 4 8 2 11" xfId="53346"/>
    <cellStyle name="FormlaBold 4 8 2 2" xfId="25021"/>
    <cellStyle name="FormlaBold 4 8 2 2 2" xfId="53348"/>
    <cellStyle name="FormlaBold 4 8 2 3" xfId="25022"/>
    <cellStyle name="FormlaBold 4 8 2 3 2" xfId="53349"/>
    <cellStyle name="FormlaBold 4 8 2 4" xfId="25023"/>
    <cellStyle name="FormlaBold 4 8 2 4 2" xfId="53350"/>
    <cellStyle name="FormlaBold 4 8 2 5" xfId="25024"/>
    <cellStyle name="FormlaBold 4 8 2 5 2" xfId="53351"/>
    <cellStyle name="FormlaBold 4 8 2 6" xfId="25025"/>
    <cellStyle name="FormlaBold 4 8 2 6 2" xfId="53352"/>
    <cellStyle name="FormlaBold 4 8 2 7" xfId="25026"/>
    <cellStyle name="FormlaBold 4 8 2 7 2" xfId="53353"/>
    <cellStyle name="FormlaBold 4 8 2 8" xfId="25027"/>
    <cellStyle name="FormlaBold 4 8 2 8 2" xfId="53354"/>
    <cellStyle name="FormlaBold 4 8 2 9" xfId="25028"/>
    <cellStyle name="FormlaBold 4 8 2 9 2" xfId="53355"/>
    <cellStyle name="FormlaBold 4 8 3" xfId="25029"/>
    <cellStyle name="FormlaBold 4 8 3 10" xfId="25030"/>
    <cellStyle name="FormlaBold 4 8 3 10 2" xfId="53357"/>
    <cellStyle name="FormlaBold 4 8 3 11" xfId="53356"/>
    <cellStyle name="FormlaBold 4 8 3 2" xfId="25031"/>
    <cellStyle name="FormlaBold 4 8 3 2 2" xfId="53358"/>
    <cellStyle name="FormlaBold 4 8 3 3" xfId="25032"/>
    <cellStyle name="FormlaBold 4 8 3 3 2" xfId="53359"/>
    <cellStyle name="FormlaBold 4 8 3 4" xfId="25033"/>
    <cellStyle name="FormlaBold 4 8 3 4 2" xfId="53360"/>
    <cellStyle name="FormlaBold 4 8 3 5" xfId="25034"/>
    <cellStyle name="FormlaBold 4 8 3 5 2" xfId="53361"/>
    <cellStyle name="FormlaBold 4 8 3 6" xfId="25035"/>
    <cellStyle name="FormlaBold 4 8 3 6 2" xfId="53362"/>
    <cellStyle name="FormlaBold 4 8 3 7" xfId="25036"/>
    <cellStyle name="FormlaBold 4 8 3 7 2" xfId="53363"/>
    <cellStyle name="FormlaBold 4 8 3 8" xfId="25037"/>
    <cellStyle name="FormlaBold 4 8 3 8 2" xfId="53364"/>
    <cellStyle name="FormlaBold 4 8 3 9" xfId="25038"/>
    <cellStyle name="FormlaBold 4 8 3 9 2" xfId="53365"/>
    <cellStyle name="FormlaBold 4 8 4" xfId="25039"/>
    <cellStyle name="FormlaBold 4 8 4 2" xfId="53366"/>
    <cellStyle name="FormlaBold 4 8 5" xfId="25040"/>
    <cellStyle name="FormlaBold 4 8 5 2" xfId="53367"/>
    <cellStyle name="FormlaBold 4 8 6" xfId="25041"/>
    <cellStyle name="FormlaBold 4 8 6 2" xfId="53368"/>
    <cellStyle name="FormlaBold 4 8 7" xfId="25042"/>
    <cellStyle name="FormlaBold 4 8 7 2" xfId="53369"/>
    <cellStyle name="FormlaBold 4 8 8" xfId="25043"/>
    <cellStyle name="FormlaBold 4 8 8 2" xfId="53370"/>
    <cellStyle name="FormlaBold 4 8 9" xfId="25044"/>
    <cellStyle name="FormlaBold 4 8 9 2" xfId="53371"/>
    <cellStyle name="FormlaBold 4 9" xfId="1427"/>
    <cellStyle name="FormlaBold 4 9 10" xfId="25045"/>
    <cellStyle name="FormlaBold 4 9 10 2" xfId="53372"/>
    <cellStyle name="FormlaBold 4 9 11" xfId="29758"/>
    <cellStyle name="FormlaBold 4 9 2" xfId="25046"/>
    <cellStyle name="FormlaBold 4 9 2 2" xfId="53373"/>
    <cellStyle name="FormlaBold 4 9 3" xfId="25047"/>
    <cellStyle name="FormlaBold 4 9 3 2" xfId="53374"/>
    <cellStyle name="FormlaBold 4 9 4" xfId="25048"/>
    <cellStyle name="FormlaBold 4 9 4 2" xfId="53375"/>
    <cellStyle name="FormlaBold 4 9 5" xfId="25049"/>
    <cellStyle name="FormlaBold 4 9 5 2" xfId="53376"/>
    <cellStyle name="FormlaBold 4 9 6" xfId="25050"/>
    <cellStyle name="FormlaBold 4 9 6 2" xfId="53377"/>
    <cellStyle name="FormlaBold 4 9 7" xfId="25051"/>
    <cellStyle name="FormlaBold 4 9 7 2" xfId="53378"/>
    <cellStyle name="FormlaBold 4 9 8" xfId="25052"/>
    <cellStyle name="FormlaBold 4 9 8 2" xfId="53379"/>
    <cellStyle name="FormlaBold 4 9 9" xfId="25053"/>
    <cellStyle name="FormlaBold 4 9 9 2" xfId="53380"/>
    <cellStyle name="FormlaBold 5" xfId="339"/>
    <cellStyle name="FormlaBold 5 10" xfId="25054"/>
    <cellStyle name="FormlaBold 5 10 10" xfId="25055"/>
    <cellStyle name="FormlaBold 5 10 10 2" xfId="53382"/>
    <cellStyle name="FormlaBold 5 10 11" xfId="53381"/>
    <cellStyle name="FormlaBold 5 10 2" xfId="25056"/>
    <cellStyle name="FormlaBold 5 10 2 2" xfId="53383"/>
    <cellStyle name="FormlaBold 5 10 3" xfId="25057"/>
    <cellStyle name="FormlaBold 5 10 3 2" xfId="53384"/>
    <cellStyle name="FormlaBold 5 10 4" xfId="25058"/>
    <cellStyle name="FormlaBold 5 10 4 2" xfId="53385"/>
    <cellStyle name="FormlaBold 5 10 5" xfId="25059"/>
    <cellStyle name="FormlaBold 5 10 5 2" xfId="53386"/>
    <cellStyle name="FormlaBold 5 10 6" xfId="25060"/>
    <cellStyle name="FormlaBold 5 10 6 2" xfId="53387"/>
    <cellStyle name="FormlaBold 5 10 7" xfId="25061"/>
    <cellStyle name="FormlaBold 5 10 7 2" xfId="53388"/>
    <cellStyle name="FormlaBold 5 10 8" xfId="25062"/>
    <cellStyle name="FormlaBold 5 10 8 2" xfId="53389"/>
    <cellStyle name="FormlaBold 5 10 9" xfId="25063"/>
    <cellStyle name="FormlaBold 5 10 9 2" xfId="53390"/>
    <cellStyle name="FormlaBold 5 11" xfId="25064"/>
    <cellStyle name="FormlaBold 5 11 2" xfId="53391"/>
    <cellStyle name="FormlaBold 5 12" xfId="25065"/>
    <cellStyle name="FormlaBold 5 12 2" xfId="53392"/>
    <cellStyle name="FormlaBold 5 13" xfId="25066"/>
    <cellStyle name="FormlaBold 5 13 2" xfId="53393"/>
    <cellStyle name="FormlaBold 5 14" xfId="25067"/>
    <cellStyle name="FormlaBold 5 14 2" xfId="53394"/>
    <cellStyle name="FormlaBold 5 15" xfId="25068"/>
    <cellStyle name="FormlaBold 5 15 2" xfId="53395"/>
    <cellStyle name="FormlaBold 5 16" xfId="25069"/>
    <cellStyle name="FormlaBold 5 16 2" xfId="53396"/>
    <cellStyle name="FormlaBold 5 17" xfId="25070"/>
    <cellStyle name="FormlaBold 5 17 2" xfId="53397"/>
    <cellStyle name="FormlaBold 5 18" xfId="25071"/>
    <cellStyle name="FormlaBold 5 18 2" xfId="53398"/>
    <cellStyle name="FormlaBold 5 19" xfId="28681"/>
    <cellStyle name="FormlaBold 5 2" xfId="639"/>
    <cellStyle name="FormlaBold 5 2 10" xfId="25072"/>
    <cellStyle name="FormlaBold 5 2 10 2" xfId="53399"/>
    <cellStyle name="FormlaBold 5 2 11" xfId="25073"/>
    <cellStyle name="FormlaBold 5 2 11 2" xfId="53400"/>
    <cellStyle name="FormlaBold 5 2 12" xfId="25074"/>
    <cellStyle name="FormlaBold 5 2 12 2" xfId="53401"/>
    <cellStyle name="FormlaBold 5 2 13" xfId="25075"/>
    <cellStyle name="FormlaBold 5 2 13 2" xfId="53402"/>
    <cellStyle name="FormlaBold 5 2 14" xfId="25076"/>
    <cellStyle name="FormlaBold 5 2 14 2" xfId="53403"/>
    <cellStyle name="FormlaBold 5 2 15" xfId="28970"/>
    <cellStyle name="FormlaBold 5 2 2" xfId="434"/>
    <cellStyle name="FormlaBold 5 2 2 10" xfId="25077"/>
    <cellStyle name="FormlaBold 5 2 2 10 2" xfId="53404"/>
    <cellStyle name="FormlaBold 5 2 2 11" xfId="28775"/>
    <cellStyle name="FormlaBold 5 2 2 2" xfId="25078"/>
    <cellStyle name="FormlaBold 5 2 2 2 10" xfId="25079"/>
    <cellStyle name="FormlaBold 5 2 2 2 10 2" xfId="53406"/>
    <cellStyle name="FormlaBold 5 2 2 2 11" xfId="53405"/>
    <cellStyle name="FormlaBold 5 2 2 2 2" xfId="25080"/>
    <cellStyle name="FormlaBold 5 2 2 2 2 2" xfId="53407"/>
    <cellStyle name="FormlaBold 5 2 2 2 3" xfId="25081"/>
    <cellStyle name="FormlaBold 5 2 2 2 3 2" xfId="53408"/>
    <cellStyle name="FormlaBold 5 2 2 2 4" xfId="25082"/>
    <cellStyle name="FormlaBold 5 2 2 2 4 2" xfId="53409"/>
    <cellStyle name="FormlaBold 5 2 2 2 5" xfId="25083"/>
    <cellStyle name="FormlaBold 5 2 2 2 5 2" xfId="53410"/>
    <cellStyle name="FormlaBold 5 2 2 2 6" xfId="25084"/>
    <cellStyle name="FormlaBold 5 2 2 2 6 2" xfId="53411"/>
    <cellStyle name="FormlaBold 5 2 2 2 7" xfId="25085"/>
    <cellStyle name="FormlaBold 5 2 2 2 7 2" xfId="53412"/>
    <cellStyle name="FormlaBold 5 2 2 2 8" xfId="25086"/>
    <cellStyle name="FormlaBold 5 2 2 2 8 2" xfId="53413"/>
    <cellStyle name="FormlaBold 5 2 2 2 9" xfId="25087"/>
    <cellStyle name="FormlaBold 5 2 2 2 9 2" xfId="53414"/>
    <cellStyle name="FormlaBold 5 2 2 3" xfId="25088"/>
    <cellStyle name="FormlaBold 5 2 2 3 10" xfId="25089"/>
    <cellStyle name="FormlaBold 5 2 2 3 10 2" xfId="53416"/>
    <cellStyle name="FormlaBold 5 2 2 3 11" xfId="53415"/>
    <cellStyle name="FormlaBold 5 2 2 3 2" xfId="25090"/>
    <cellStyle name="FormlaBold 5 2 2 3 2 2" xfId="53417"/>
    <cellStyle name="FormlaBold 5 2 2 3 3" xfId="25091"/>
    <cellStyle name="FormlaBold 5 2 2 3 3 2" xfId="53418"/>
    <cellStyle name="FormlaBold 5 2 2 3 4" xfId="25092"/>
    <cellStyle name="FormlaBold 5 2 2 3 4 2" xfId="53419"/>
    <cellStyle name="FormlaBold 5 2 2 3 5" xfId="25093"/>
    <cellStyle name="FormlaBold 5 2 2 3 5 2" xfId="53420"/>
    <cellStyle name="FormlaBold 5 2 2 3 6" xfId="25094"/>
    <cellStyle name="FormlaBold 5 2 2 3 6 2" xfId="53421"/>
    <cellStyle name="FormlaBold 5 2 2 3 7" xfId="25095"/>
    <cellStyle name="FormlaBold 5 2 2 3 7 2" xfId="53422"/>
    <cellStyle name="FormlaBold 5 2 2 3 8" xfId="25096"/>
    <cellStyle name="FormlaBold 5 2 2 3 8 2" xfId="53423"/>
    <cellStyle name="FormlaBold 5 2 2 3 9" xfId="25097"/>
    <cellStyle name="FormlaBold 5 2 2 3 9 2" xfId="53424"/>
    <cellStyle name="FormlaBold 5 2 2 4" xfId="25098"/>
    <cellStyle name="FormlaBold 5 2 2 4 2" xfId="53425"/>
    <cellStyle name="FormlaBold 5 2 2 5" xfId="25099"/>
    <cellStyle name="FormlaBold 5 2 2 5 2" xfId="53426"/>
    <cellStyle name="FormlaBold 5 2 2 6" xfId="25100"/>
    <cellStyle name="FormlaBold 5 2 2 6 2" xfId="53427"/>
    <cellStyle name="FormlaBold 5 2 2 7" xfId="25101"/>
    <cellStyle name="FormlaBold 5 2 2 7 2" xfId="53428"/>
    <cellStyle name="FormlaBold 5 2 2 8" xfId="25102"/>
    <cellStyle name="FormlaBold 5 2 2 8 2" xfId="53429"/>
    <cellStyle name="FormlaBold 5 2 2 9" xfId="25103"/>
    <cellStyle name="FormlaBold 5 2 2 9 2" xfId="53430"/>
    <cellStyle name="FormlaBold 5 2 3" xfId="25104"/>
    <cellStyle name="FormlaBold 5 2 3 10" xfId="25105"/>
    <cellStyle name="FormlaBold 5 2 3 10 2" xfId="53432"/>
    <cellStyle name="FormlaBold 5 2 3 11" xfId="53431"/>
    <cellStyle name="FormlaBold 5 2 3 2" xfId="25106"/>
    <cellStyle name="FormlaBold 5 2 3 2 10" xfId="25107"/>
    <cellStyle name="FormlaBold 5 2 3 2 10 2" xfId="53434"/>
    <cellStyle name="FormlaBold 5 2 3 2 11" xfId="53433"/>
    <cellStyle name="FormlaBold 5 2 3 2 2" xfId="25108"/>
    <cellStyle name="FormlaBold 5 2 3 2 2 2" xfId="53435"/>
    <cellStyle name="FormlaBold 5 2 3 2 3" xfId="25109"/>
    <cellStyle name="FormlaBold 5 2 3 2 3 2" xfId="53436"/>
    <cellStyle name="FormlaBold 5 2 3 2 4" xfId="25110"/>
    <cellStyle name="FormlaBold 5 2 3 2 4 2" xfId="53437"/>
    <cellStyle name="FormlaBold 5 2 3 2 5" xfId="25111"/>
    <cellStyle name="FormlaBold 5 2 3 2 5 2" xfId="53438"/>
    <cellStyle name="FormlaBold 5 2 3 2 6" xfId="25112"/>
    <cellStyle name="FormlaBold 5 2 3 2 6 2" xfId="53439"/>
    <cellStyle name="FormlaBold 5 2 3 2 7" xfId="25113"/>
    <cellStyle name="FormlaBold 5 2 3 2 7 2" xfId="53440"/>
    <cellStyle name="FormlaBold 5 2 3 2 8" xfId="25114"/>
    <cellStyle name="FormlaBold 5 2 3 2 8 2" xfId="53441"/>
    <cellStyle name="FormlaBold 5 2 3 2 9" xfId="25115"/>
    <cellStyle name="FormlaBold 5 2 3 2 9 2" xfId="53442"/>
    <cellStyle name="FormlaBold 5 2 3 3" xfId="25116"/>
    <cellStyle name="FormlaBold 5 2 3 3 10" xfId="25117"/>
    <cellStyle name="FormlaBold 5 2 3 3 10 2" xfId="53444"/>
    <cellStyle name="FormlaBold 5 2 3 3 11" xfId="53443"/>
    <cellStyle name="FormlaBold 5 2 3 3 2" xfId="25118"/>
    <cellStyle name="FormlaBold 5 2 3 3 2 2" xfId="53445"/>
    <cellStyle name="FormlaBold 5 2 3 3 3" xfId="25119"/>
    <cellStyle name="FormlaBold 5 2 3 3 3 2" xfId="53446"/>
    <cellStyle name="FormlaBold 5 2 3 3 4" xfId="25120"/>
    <cellStyle name="FormlaBold 5 2 3 3 4 2" xfId="53447"/>
    <cellStyle name="FormlaBold 5 2 3 3 5" xfId="25121"/>
    <cellStyle name="FormlaBold 5 2 3 3 5 2" xfId="53448"/>
    <cellStyle name="FormlaBold 5 2 3 3 6" xfId="25122"/>
    <cellStyle name="FormlaBold 5 2 3 3 6 2" xfId="53449"/>
    <cellStyle name="FormlaBold 5 2 3 3 7" xfId="25123"/>
    <cellStyle name="FormlaBold 5 2 3 3 7 2" xfId="53450"/>
    <cellStyle name="FormlaBold 5 2 3 3 8" xfId="25124"/>
    <cellStyle name="FormlaBold 5 2 3 3 8 2" xfId="53451"/>
    <cellStyle name="FormlaBold 5 2 3 3 9" xfId="25125"/>
    <cellStyle name="FormlaBold 5 2 3 3 9 2" xfId="53452"/>
    <cellStyle name="FormlaBold 5 2 3 4" xfId="25126"/>
    <cellStyle name="FormlaBold 5 2 3 4 2" xfId="53453"/>
    <cellStyle name="FormlaBold 5 2 3 5" xfId="25127"/>
    <cellStyle name="FormlaBold 5 2 3 5 2" xfId="53454"/>
    <cellStyle name="FormlaBold 5 2 3 6" xfId="25128"/>
    <cellStyle name="FormlaBold 5 2 3 6 2" xfId="53455"/>
    <cellStyle name="FormlaBold 5 2 3 7" xfId="25129"/>
    <cellStyle name="FormlaBold 5 2 3 7 2" xfId="53456"/>
    <cellStyle name="FormlaBold 5 2 3 8" xfId="25130"/>
    <cellStyle name="FormlaBold 5 2 3 8 2" xfId="53457"/>
    <cellStyle name="FormlaBold 5 2 3 9" xfId="25131"/>
    <cellStyle name="FormlaBold 5 2 3 9 2" xfId="53458"/>
    <cellStyle name="FormlaBold 5 2 4" xfId="25132"/>
    <cellStyle name="FormlaBold 5 2 4 10" xfId="25133"/>
    <cellStyle name="FormlaBold 5 2 4 10 2" xfId="53460"/>
    <cellStyle name="FormlaBold 5 2 4 11" xfId="53459"/>
    <cellStyle name="FormlaBold 5 2 4 2" xfId="25134"/>
    <cellStyle name="FormlaBold 5 2 4 2 2" xfId="53461"/>
    <cellStyle name="FormlaBold 5 2 4 3" xfId="25135"/>
    <cellStyle name="FormlaBold 5 2 4 3 2" xfId="53462"/>
    <cellStyle name="FormlaBold 5 2 4 4" xfId="25136"/>
    <cellStyle name="FormlaBold 5 2 4 4 2" xfId="53463"/>
    <cellStyle name="FormlaBold 5 2 4 5" xfId="25137"/>
    <cellStyle name="FormlaBold 5 2 4 5 2" xfId="53464"/>
    <cellStyle name="FormlaBold 5 2 4 6" xfId="25138"/>
    <cellStyle name="FormlaBold 5 2 4 6 2" xfId="53465"/>
    <cellStyle name="FormlaBold 5 2 4 7" xfId="25139"/>
    <cellStyle name="FormlaBold 5 2 4 7 2" xfId="53466"/>
    <cellStyle name="FormlaBold 5 2 4 8" xfId="25140"/>
    <cellStyle name="FormlaBold 5 2 4 8 2" xfId="53467"/>
    <cellStyle name="FormlaBold 5 2 4 9" xfId="25141"/>
    <cellStyle name="FormlaBold 5 2 4 9 2" xfId="53468"/>
    <cellStyle name="FormlaBold 5 2 5" xfId="25142"/>
    <cellStyle name="FormlaBold 5 2 5 10" xfId="25143"/>
    <cellStyle name="FormlaBold 5 2 5 10 2" xfId="53470"/>
    <cellStyle name="FormlaBold 5 2 5 11" xfId="53469"/>
    <cellStyle name="FormlaBold 5 2 5 2" xfId="25144"/>
    <cellStyle name="FormlaBold 5 2 5 2 2" xfId="53471"/>
    <cellStyle name="FormlaBold 5 2 5 3" xfId="25145"/>
    <cellStyle name="FormlaBold 5 2 5 3 2" xfId="53472"/>
    <cellStyle name="FormlaBold 5 2 5 4" xfId="25146"/>
    <cellStyle name="FormlaBold 5 2 5 4 2" xfId="53473"/>
    <cellStyle name="FormlaBold 5 2 5 5" xfId="25147"/>
    <cellStyle name="FormlaBold 5 2 5 5 2" xfId="53474"/>
    <cellStyle name="FormlaBold 5 2 5 6" xfId="25148"/>
    <cellStyle name="FormlaBold 5 2 5 6 2" xfId="53475"/>
    <cellStyle name="FormlaBold 5 2 5 7" xfId="25149"/>
    <cellStyle name="FormlaBold 5 2 5 7 2" xfId="53476"/>
    <cellStyle name="FormlaBold 5 2 5 8" xfId="25150"/>
    <cellStyle name="FormlaBold 5 2 5 8 2" xfId="53477"/>
    <cellStyle name="FormlaBold 5 2 5 9" xfId="25151"/>
    <cellStyle name="FormlaBold 5 2 5 9 2" xfId="53478"/>
    <cellStyle name="FormlaBold 5 2 6" xfId="25152"/>
    <cellStyle name="FormlaBold 5 2 6 2" xfId="53479"/>
    <cellStyle name="FormlaBold 5 2 7" xfId="25153"/>
    <cellStyle name="FormlaBold 5 2 7 2" xfId="53480"/>
    <cellStyle name="FormlaBold 5 2 8" xfId="25154"/>
    <cellStyle name="FormlaBold 5 2 8 2" xfId="53481"/>
    <cellStyle name="FormlaBold 5 2 9" xfId="25155"/>
    <cellStyle name="FormlaBold 5 2 9 2" xfId="53482"/>
    <cellStyle name="FormlaBold 5 3" xfId="493"/>
    <cellStyle name="FormlaBold 5 3 10" xfId="25156"/>
    <cellStyle name="FormlaBold 5 3 10 2" xfId="53483"/>
    <cellStyle name="FormlaBold 5 3 11" xfId="25157"/>
    <cellStyle name="FormlaBold 5 3 11 2" xfId="53484"/>
    <cellStyle name="FormlaBold 5 3 12" xfId="25158"/>
    <cellStyle name="FormlaBold 5 3 12 2" xfId="53485"/>
    <cellStyle name="FormlaBold 5 3 13" xfId="25159"/>
    <cellStyle name="FormlaBold 5 3 13 2" xfId="53486"/>
    <cellStyle name="FormlaBold 5 3 14" xfId="25160"/>
    <cellStyle name="FormlaBold 5 3 14 2" xfId="53487"/>
    <cellStyle name="FormlaBold 5 3 15" xfId="28833"/>
    <cellStyle name="FormlaBold 5 3 2" xfId="25161"/>
    <cellStyle name="FormlaBold 5 3 2 10" xfId="25162"/>
    <cellStyle name="FormlaBold 5 3 2 10 2" xfId="53489"/>
    <cellStyle name="FormlaBold 5 3 2 11" xfId="53488"/>
    <cellStyle name="FormlaBold 5 3 2 2" xfId="25163"/>
    <cellStyle name="FormlaBold 5 3 2 2 10" xfId="25164"/>
    <cellStyle name="FormlaBold 5 3 2 2 10 2" xfId="53491"/>
    <cellStyle name="FormlaBold 5 3 2 2 11" xfId="53490"/>
    <cellStyle name="FormlaBold 5 3 2 2 2" xfId="25165"/>
    <cellStyle name="FormlaBold 5 3 2 2 2 2" xfId="53492"/>
    <cellStyle name="FormlaBold 5 3 2 2 3" xfId="25166"/>
    <cellStyle name="FormlaBold 5 3 2 2 3 2" xfId="53493"/>
    <cellStyle name="FormlaBold 5 3 2 2 4" xfId="25167"/>
    <cellStyle name="FormlaBold 5 3 2 2 4 2" xfId="53494"/>
    <cellStyle name="FormlaBold 5 3 2 2 5" xfId="25168"/>
    <cellStyle name="FormlaBold 5 3 2 2 5 2" xfId="53495"/>
    <cellStyle name="FormlaBold 5 3 2 2 6" xfId="25169"/>
    <cellStyle name="FormlaBold 5 3 2 2 6 2" xfId="53496"/>
    <cellStyle name="FormlaBold 5 3 2 2 7" xfId="25170"/>
    <cellStyle name="FormlaBold 5 3 2 2 7 2" xfId="53497"/>
    <cellStyle name="FormlaBold 5 3 2 2 8" xfId="25171"/>
    <cellStyle name="FormlaBold 5 3 2 2 8 2" xfId="53498"/>
    <cellStyle name="FormlaBold 5 3 2 2 9" xfId="25172"/>
    <cellStyle name="FormlaBold 5 3 2 2 9 2" xfId="53499"/>
    <cellStyle name="FormlaBold 5 3 2 3" xfId="25173"/>
    <cellStyle name="FormlaBold 5 3 2 3 10" xfId="25174"/>
    <cellStyle name="FormlaBold 5 3 2 3 10 2" xfId="53501"/>
    <cellStyle name="FormlaBold 5 3 2 3 11" xfId="53500"/>
    <cellStyle name="FormlaBold 5 3 2 3 2" xfId="25175"/>
    <cellStyle name="FormlaBold 5 3 2 3 2 2" xfId="53502"/>
    <cellStyle name="FormlaBold 5 3 2 3 3" xfId="25176"/>
    <cellStyle name="FormlaBold 5 3 2 3 3 2" xfId="53503"/>
    <cellStyle name="FormlaBold 5 3 2 3 4" xfId="25177"/>
    <cellStyle name="FormlaBold 5 3 2 3 4 2" xfId="53504"/>
    <cellStyle name="FormlaBold 5 3 2 3 5" xfId="25178"/>
    <cellStyle name="FormlaBold 5 3 2 3 5 2" xfId="53505"/>
    <cellStyle name="FormlaBold 5 3 2 3 6" xfId="25179"/>
    <cellStyle name="FormlaBold 5 3 2 3 6 2" xfId="53506"/>
    <cellStyle name="FormlaBold 5 3 2 3 7" xfId="25180"/>
    <cellStyle name="FormlaBold 5 3 2 3 7 2" xfId="53507"/>
    <cellStyle name="FormlaBold 5 3 2 3 8" xfId="25181"/>
    <cellStyle name="FormlaBold 5 3 2 3 8 2" xfId="53508"/>
    <cellStyle name="FormlaBold 5 3 2 3 9" xfId="25182"/>
    <cellStyle name="FormlaBold 5 3 2 3 9 2" xfId="53509"/>
    <cellStyle name="FormlaBold 5 3 2 4" xfId="25183"/>
    <cellStyle name="FormlaBold 5 3 2 4 2" xfId="53510"/>
    <cellStyle name="FormlaBold 5 3 2 5" xfId="25184"/>
    <cellStyle name="FormlaBold 5 3 2 5 2" xfId="53511"/>
    <cellStyle name="FormlaBold 5 3 2 6" xfId="25185"/>
    <cellStyle name="FormlaBold 5 3 2 6 2" xfId="53512"/>
    <cellStyle name="FormlaBold 5 3 2 7" xfId="25186"/>
    <cellStyle name="FormlaBold 5 3 2 7 2" xfId="53513"/>
    <cellStyle name="FormlaBold 5 3 2 8" xfId="25187"/>
    <cellStyle name="FormlaBold 5 3 2 8 2" xfId="53514"/>
    <cellStyle name="FormlaBold 5 3 2 9" xfId="25188"/>
    <cellStyle name="FormlaBold 5 3 2 9 2" xfId="53515"/>
    <cellStyle name="FormlaBold 5 3 3" xfId="25189"/>
    <cellStyle name="FormlaBold 5 3 3 10" xfId="25190"/>
    <cellStyle name="FormlaBold 5 3 3 10 2" xfId="53517"/>
    <cellStyle name="FormlaBold 5 3 3 11" xfId="53516"/>
    <cellStyle name="FormlaBold 5 3 3 2" xfId="25191"/>
    <cellStyle name="FormlaBold 5 3 3 2 10" xfId="25192"/>
    <cellStyle name="FormlaBold 5 3 3 2 10 2" xfId="53519"/>
    <cellStyle name="FormlaBold 5 3 3 2 11" xfId="53518"/>
    <cellStyle name="FormlaBold 5 3 3 2 2" xfId="25193"/>
    <cellStyle name="FormlaBold 5 3 3 2 2 2" xfId="53520"/>
    <cellStyle name="FormlaBold 5 3 3 2 3" xfId="25194"/>
    <cellStyle name="FormlaBold 5 3 3 2 3 2" xfId="53521"/>
    <cellStyle name="FormlaBold 5 3 3 2 4" xfId="25195"/>
    <cellStyle name="FormlaBold 5 3 3 2 4 2" xfId="53522"/>
    <cellStyle name="FormlaBold 5 3 3 2 5" xfId="25196"/>
    <cellStyle name="FormlaBold 5 3 3 2 5 2" xfId="53523"/>
    <cellStyle name="FormlaBold 5 3 3 2 6" xfId="25197"/>
    <cellStyle name="FormlaBold 5 3 3 2 6 2" xfId="53524"/>
    <cellStyle name="FormlaBold 5 3 3 2 7" xfId="25198"/>
    <cellStyle name="FormlaBold 5 3 3 2 7 2" xfId="53525"/>
    <cellStyle name="FormlaBold 5 3 3 2 8" xfId="25199"/>
    <cellStyle name="FormlaBold 5 3 3 2 8 2" xfId="53526"/>
    <cellStyle name="FormlaBold 5 3 3 2 9" xfId="25200"/>
    <cellStyle name="FormlaBold 5 3 3 2 9 2" xfId="53527"/>
    <cellStyle name="FormlaBold 5 3 3 3" xfId="25201"/>
    <cellStyle name="FormlaBold 5 3 3 3 10" xfId="25202"/>
    <cellStyle name="FormlaBold 5 3 3 3 10 2" xfId="53529"/>
    <cellStyle name="FormlaBold 5 3 3 3 11" xfId="53528"/>
    <cellStyle name="FormlaBold 5 3 3 3 2" xfId="25203"/>
    <cellStyle name="FormlaBold 5 3 3 3 2 2" xfId="53530"/>
    <cellStyle name="FormlaBold 5 3 3 3 3" xfId="25204"/>
    <cellStyle name="FormlaBold 5 3 3 3 3 2" xfId="53531"/>
    <cellStyle name="FormlaBold 5 3 3 3 4" xfId="25205"/>
    <cellStyle name="FormlaBold 5 3 3 3 4 2" xfId="53532"/>
    <cellStyle name="FormlaBold 5 3 3 3 5" xfId="25206"/>
    <cellStyle name="FormlaBold 5 3 3 3 5 2" xfId="53533"/>
    <cellStyle name="FormlaBold 5 3 3 3 6" xfId="25207"/>
    <cellStyle name="FormlaBold 5 3 3 3 6 2" xfId="53534"/>
    <cellStyle name="FormlaBold 5 3 3 3 7" xfId="25208"/>
    <cellStyle name="FormlaBold 5 3 3 3 7 2" xfId="53535"/>
    <cellStyle name="FormlaBold 5 3 3 3 8" xfId="25209"/>
    <cellStyle name="FormlaBold 5 3 3 3 8 2" xfId="53536"/>
    <cellStyle name="FormlaBold 5 3 3 3 9" xfId="25210"/>
    <cellStyle name="FormlaBold 5 3 3 3 9 2" xfId="53537"/>
    <cellStyle name="FormlaBold 5 3 3 4" xfId="25211"/>
    <cellStyle name="FormlaBold 5 3 3 4 2" xfId="53538"/>
    <cellStyle name="FormlaBold 5 3 3 5" xfId="25212"/>
    <cellStyle name="FormlaBold 5 3 3 5 2" xfId="53539"/>
    <cellStyle name="FormlaBold 5 3 3 6" xfId="25213"/>
    <cellStyle name="FormlaBold 5 3 3 6 2" xfId="53540"/>
    <cellStyle name="FormlaBold 5 3 3 7" xfId="25214"/>
    <cellStyle name="FormlaBold 5 3 3 7 2" xfId="53541"/>
    <cellStyle name="FormlaBold 5 3 3 8" xfId="25215"/>
    <cellStyle name="FormlaBold 5 3 3 8 2" xfId="53542"/>
    <cellStyle name="FormlaBold 5 3 3 9" xfId="25216"/>
    <cellStyle name="FormlaBold 5 3 3 9 2" xfId="53543"/>
    <cellStyle name="FormlaBold 5 3 4" xfId="25217"/>
    <cellStyle name="FormlaBold 5 3 4 10" xfId="25218"/>
    <cellStyle name="FormlaBold 5 3 4 10 2" xfId="53545"/>
    <cellStyle name="FormlaBold 5 3 4 11" xfId="53544"/>
    <cellStyle name="FormlaBold 5 3 4 2" xfId="25219"/>
    <cellStyle name="FormlaBold 5 3 4 2 2" xfId="53546"/>
    <cellStyle name="FormlaBold 5 3 4 3" xfId="25220"/>
    <cellStyle name="FormlaBold 5 3 4 3 2" xfId="53547"/>
    <cellStyle name="FormlaBold 5 3 4 4" xfId="25221"/>
    <cellStyle name="FormlaBold 5 3 4 4 2" xfId="53548"/>
    <cellStyle name="FormlaBold 5 3 4 5" xfId="25222"/>
    <cellStyle name="FormlaBold 5 3 4 5 2" xfId="53549"/>
    <cellStyle name="FormlaBold 5 3 4 6" xfId="25223"/>
    <cellStyle name="FormlaBold 5 3 4 6 2" xfId="53550"/>
    <cellStyle name="FormlaBold 5 3 4 7" xfId="25224"/>
    <cellStyle name="FormlaBold 5 3 4 7 2" xfId="53551"/>
    <cellStyle name="FormlaBold 5 3 4 8" xfId="25225"/>
    <cellStyle name="FormlaBold 5 3 4 8 2" xfId="53552"/>
    <cellStyle name="FormlaBold 5 3 4 9" xfId="25226"/>
    <cellStyle name="FormlaBold 5 3 4 9 2" xfId="53553"/>
    <cellStyle name="FormlaBold 5 3 5" xfId="25227"/>
    <cellStyle name="FormlaBold 5 3 5 10" xfId="25228"/>
    <cellStyle name="FormlaBold 5 3 5 10 2" xfId="53555"/>
    <cellStyle name="FormlaBold 5 3 5 11" xfId="53554"/>
    <cellStyle name="FormlaBold 5 3 5 2" xfId="25229"/>
    <cellStyle name="FormlaBold 5 3 5 2 2" xfId="53556"/>
    <cellStyle name="FormlaBold 5 3 5 3" xfId="25230"/>
    <cellStyle name="FormlaBold 5 3 5 3 2" xfId="53557"/>
    <cellStyle name="FormlaBold 5 3 5 4" xfId="25231"/>
    <cellStyle name="FormlaBold 5 3 5 4 2" xfId="53558"/>
    <cellStyle name="FormlaBold 5 3 5 5" xfId="25232"/>
    <cellStyle name="FormlaBold 5 3 5 5 2" xfId="53559"/>
    <cellStyle name="FormlaBold 5 3 5 6" xfId="25233"/>
    <cellStyle name="FormlaBold 5 3 5 6 2" xfId="53560"/>
    <cellStyle name="FormlaBold 5 3 5 7" xfId="25234"/>
    <cellStyle name="FormlaBold 5 3 5 7 2" xfId="53561"/>
    <cellStyle name="FormlaBold 5 3 5 8" xfId="25235"/>
    <cellStyle name="FormlaBold 5 3 5 8 2" xfId="53562"/>
    <cellStyle name="FormlaBold 5 3 5 9" xfId="25236"/>
    <cellStyle name="FormlaBold 5 3 5 9 2" xfId="53563"/>
    <cellStyle name="FormlaBold 5 3 6" xfId="25237"/>
    <cellStyle name="FormlaBold 5 3 6 2" xfId="53564"/>
    <cellStyle name="FormlaBold 5 3 7" xfId="25238"/>
    <cellStyle name="FormlaBold 5 3 7 2" xfId="53565"/>
    <cellStyle name="FormlaBold 5 3 8" xfId="25239"/>
    <cellStyle name="FormlaBold 5 3 8 2" xfId="53566"/>
    <cellStyle name="FormlaBold 5 3 9" xfId="25240"/>
    <cellStyle name="FormlaBold 5 3 9 2" xfId="53567"/>
    <cellStyle name="FormlaBold 5 4" xfId="756"/>
    <cellStyle name="FormlaBold 5 4 10" xfId="25241"/>
    <cellStyle name="FormlaBold 5 4 10 2" xfId="53568"/>
    <cellStyle name="FormlaBold 5 4 11" xfId="25242"/>
    <cellStyle name="FormlaBold 5 4 11 2" xfId="53569"/>
    <cellStyle name="FormlaBold 5 4 12" xfId="25243"/>
    <cellStyle name="FormlaBold 5 4 12 2" xfId="53570"/>
    <cellStyle name="FormlaBold 5 4 13" xfId="25244"/>
    <cellStyle name="FormlaBold 5 4 13 2" xfId="53571"/>
    <cellStyle name="FormlaBold 5 4 14" xfId="25245"/>
    <cellStyle name="FormlaBold 5 4 14 2" xfId="53572"/>
    <cellStyle name="FormlaBold 5 4 15" xfId="29087"/>
    <cellStyle name="FormlaBold 5 4 2" xfId="25246"/>
    <cellStyle name="FormlaBold 5 4 2 10" xfId="25247"/>
    <cellStyle name="FormlaBold 5 4 2 10 2" xfId="53574"/>
    <cellStyle name="FormlaBold 5 4 2 11" xfId="53573"/>
    <cellStyle name="FormlaBold 5 4 2 2" xfId="25248"/>
    <cellStyle name="FormlaBold 5 4 2 2 10" xfId="25249"/>
    <cellStyle name="FormlaBold 5 4 2 2 10 2" xfId="53576"/>
    <cellStyle name="FormlaBold 5 4 2 2 11" xfId="53575"/>
    <cellStyle name="FormlaBold 5 4 2 2 2" xfId="25250"/>
    <cellStyle name="FormlaBold 5 4 2 2 2 2" xfId="53577"/>
    <cellStyle name="FormlaBold 5 4 2 2 3" xfId="25251"/>
    <cellStyle name="FormlaBold 5 4 2 2 3 2" xfId="53578"/>
    <cellStyle name="FormlaBold 5 4 2 2 4" xfId="25252"/>
    <cellStyle name="FormlaBold 5 4 2 2 4 2" xfId="53579"/>
    <cellStyle name="FormlaBold 5 4 2 2 5" xfId="25253"/>
    <cellStyle name="FormlaBold 5 4 2 2 5 2" xfId="53580"/>
    <cellStyle name="FormlaBold 5 4 2 2 6" xfId="25254"/>
    <cellStyle name="FormlaBold 5 4 2 2 6 2" xfId="53581"/>
    <cellStyle name="FormlaBold 5 4 2 2 7" xfId="25255"/>
    <cellStyle name="FormlaBold 5 4 2 2 7 2" xfId="53582"/>
    <cellStyle name="FormlaBold 5 4 2 2 8" xfId="25256"/>
    <cellStyle name="FormlaBold 5 4 2 2 8 2" xfId="53583"/>
    <cellStyle name="FormlaBold 5 4 2 2 9" xfId="25257"/>
    <cellStyle name="FormlaBold 5 4 2 2 9 2" xfId="53584"/>
    <cellStyle name="FormlaBold 5 4 2 3" xfId="25258"/>
    <cellStyle name="FormlaBold 5 4 2 3 10" xfId="25259"/>
    <cellStyle name="FormlaBold 5 4 2 3 10 2" xfId="53586"/>
    <cellStyle name="FormlaBold 5 4 2 3 11" xfId="53585"/>
    <cellStyle name="FormlaBold 5 4 2 3 2" xfId="25260"/>
    <cellStyle name="FormlaBold 5 4 2 3 2 2" xfId="53587"/>
    <cellStyle name="FormlaBold 5 4 2 3 3" xfId="25261"/>
    <cellStyle name="FormlaBold 5 4 2 3 3 2" xfId="53588"/>
    <cellStyle name="FormlaBold 5 4 2 3 4" xfId="25262"/>
    <cellStyle name="FormlaBold 5 4 2 3 4 2" xfId="53589"/>
    <cellStyle name="FormlaBold 5 4 2 3 5" xfId="25263"/>
    <cellStyle name="FormlaBold 5 4 2 3 5 2" xfId="53590"/>
    <cellStyle name="FormlaBold 5 4 2 3 6" xfId="25264"/>
    <cellStyle name="FormlaBold 5 4 2 3 6 2" xfId="53591"/>
    <cellStyle name="FormlaBold 5 4 2 3 7" xfId="25265"/>
    <cellStyle name="FormlaBold 5 4 2 3 7 2" xfId="53592"/>
    <cellStyle name="FormlaBold 5 4 2 3 8" xfId="25266"/>
    <cellStyle name="FormlaBold 5 4 2 3 8 2" xfId="53593"/>
    <cellStyle name="FormlaBold 5 4 2 3 9" xfId="25267"/>
    <cellStyle name="FormlaBold 5 4 2 3 9 2" xfId="53594"/>
    <cellStyle name="FormlaBold 5 4 2 4" xfId="25268"/>
    <cellStyle name="FormlaBold 5 4 2 4 2" xfId="53595"/>
    <cellStyle name="FormlaBold 5 4 2 5" xfId="25269"/>
    <cellStyle name="FormlaBold 5 4 2 5 2" xfId="53596"/>
    <cellStyle name="FormlaBold 5 4 2 6" xfId="25270"/>
    <cellStyle name="FormlaBold 5 4 2 6 2" xfId="53597"/>
    <cellStyle name="FormlaBold 5 4 2 7" xfId="25271"/>
    <cellStyle name="FormlaBold 5 4 2 7 2" xfId="53598"/>
    <cellStyle name="FormlaBold 5 4 2 8" xfId="25272"/>
    <cellStyle name="FormlaBold 5 4 2 8 2" xfId="53599"/>
    <cellStyle name="FormlaBold 5 4 2 9" xfId="25273"/>
    <cellStyle name="FormlaBold 5 4 2 9 2" xfId="53600"/>
    <cellStyle name="FormlaBold 5 4 3" xfId="25274"/>
    <cellStyle name="FormlaBold 5 4 3 10" xfId="25275"/>
    <cellStyle name="FormlaBold 5 4 3 10 2" xfId="53602"/>
    <cellStyle name="FormlaBold 5 4 3 11" xfId="53601"/>
    <cellStyle name="FormlaBold 5 4 3 2" xfId="25276"/>
    <cellStyle name="FormlaBold 5 4 3 2 10" xfId="25277"/>
    <cellStyle name="FormlaBold 5 4 3 2 10 2" xfId="53604"/>
    <cellStyle name="FormlaBold 5 4 3 2 11" xfId="53603"/>
    <cellStyle name="FormlaBold 5 4 3 2 2" xfId="25278"/>
    <cellStyle name="FormlaBold 5 4 3 2 2 2" xfId="53605"/>
    <cellStyle name="FormlaBold 5 4 3 2 3" xfId="25279"/>
    <cellStyle name="FormlaBold 5 4 3 2 3 2" xfId="53606"/>
    <cellStyle name="FormlaBold 5 4 3 2 4" xfId="25280"/>
    <cellStyle name="FormlaBold 5 4 3 2 4 2" xfId="53607"/>
    <cellStyle name="FormlaBold 5 4 3 2 5" xfId="25281"/>
    <cellStyle name="FormlaBold 5 4 3 2 5 2" xfId="53608"/>
    <cellStyle name="FormlaBold 5 4 3 2 6" xfId="25282"/>
    <cellStyle name="FormlaBold 5 4 3 2 6 2" xfId="53609"/>
    <cellStyle name="FormlaBold 5 4 3 2 7" xfId="25283"/>
    <cellStyle name="FormlaBold 5 4 3 2 7 2" xfId="53610"/>
    <cellStyle name="FormlaBold 5 4 3 2 8" xfId="25284"/>
    <cellStyle name="FormlaBold 5 4 3 2 8 2" xfId="53611"/>
    <cellStyle name="FormlaBold 5 4 3 2 9" xfId="25285"/>
    <cellStyle name="FormlaBold 5 4 3 2 9 2" xfId="53612"/>
    <cellStyle name="FormlaBold 5 4 3 3" xfId="25286"/>
    <cellStyle name="FormlaBold 5 4 3 3 10" xfId="25287"/>
    <cellStyle name="FormlaBold 5 4 3 3 10 2" xfId="53614"/>
    <cellStyle name="FormlaBold 5 4 3 3 11" xfId="53613"/>
    <cellStyle name="FormlaBold 5 4 3 3 2" xfId="25288"/>
    <cellStyle name="FormlaBold 5 4 3 3 2 2" xfId="53615"/>
    <cellStyle name="FormlaBold 5 4 3 3 3" xfId="25289"/>
    <cellStyle name="FormlaBold 5 4 3 3 3 2" xfId="53616"/>
    <cellStyle name="FormlaBold 5 4 3 3 4" xfId="25290"/>
    <cellStyle name="FormlaBold 5 4 3 3 4 2" xfId="53617"/>
    <cellStyle name="FormlaBold 5 4 3 3 5" xfId="25291"/>
    <cellStyle name="FormlaBold 5 4 3 3 5 2" xfId="53618"/>
    <cellStyle name="FormlaBold 5 4 3 3 6" xfId="25292"/>
    <cellStyle name="FormlaBold 5 4 3 3 6 2" xfId="53619"/>
    <cellStyle name="FormlaBold 5 4 3 3 7" xfId="25293"/>
    <cellStyle name="FormlaBold 5 4 3 3 7 2" xfId="53620"/>
    <cellStyle name="FormlaBold 5 4 3 3 8" xfId="25294"/>
    <cellStyle name="FormlaBold 5 4 3 3 8 2" xfId="53621"/>
    <cellStyle name="FormlaBold 5 4 3 3 9" xfId="25295"/>
    <cellStyle name="FormlaBold 5 4 3 3 9 2" xfId="53622"/>
    <cellStyle name="FormlaBold 5 4 3 4" xfId="25296"/>
    <cellStyle name="FormlaBold 5 4 3 4 2" xfId="53623"/>
    <cellStyle name="FormlaBold 5 4 3 5" xfId="25297"/>
    <cellStyle name="FormlaBold 5 4 3 5 2" xfId="53624"/>
    <cellStyle name="FormlaBold 5 4 3 6" xfId="25298"/>
    <cellStyle name="FormlaBold 5 4 3 6 2" xfId="53625"/>
    <cellStyle name="FormlaBold 5 4 3 7" xfId="25299"/>
    <cellStyle name="FormlaBold 5 4 3 7 2" xfId="53626"/>
    <cellStyle name="FormlaBold 5 4 3 8" xfId="25300"/>
    <cellStyle name="FormlaBold 5 4 3 8 2" xfId="53627"/>
    <cellStyle name="FormlaBold 5 4 3 9" xfId="25301"/>
    <cellStyle name="FormlaBold 5 4 3 9 2" xfId="53628"/>
    <cellStyle name="FormlaBold 5 4 4" xfId="25302"/>
    <cellStyle name="FormlaBold 5 4 4 10" xfId="25303"/>
    <cellStyle name="FormlaBold 5 4 4 10 2" xfId="53630"/>
    <cellStyle name="FormlaBold 5 4 4 11" xfId="53629"/>
    <cellStyle name="FormlaBold 5 4 4 2" xfId="25304"/>
    <cellStyle name="FormlaBold 5 4 4 2 2" xfId="53631"/>
    <cellStyle name="FormlaBold 5 4 4 3" xfId="25305"/>
    <cellStyle name="FormlaBold 5 4 4 3 2" xfId="53632"/>
    <cellStyle name="FormlaBold 5 4 4 4" xfId="25306"/>
    <cellStyle name="FormlaBold 5 4 4 4 2" xfId="53633"/>
    <cellStyle name="FormlaBold 5 4 4 5" xfId="25307"/>
    <cellStyle name="FormlaBold 5 4 4 5 2" xfId="53634"/>
    <cellStyle name="FormlaBold 5 4 4 6" xfId="25308"/>
    <cellStyle name="FormlaBold 5 4 4 6 2" xfId="53635"/>
    <cellStyle name="FormlaBold 5 4 4 7" xfId="25309"/>
    <cellStyle name="FormlaBold 5 4 4 7 2" xfId="53636"/>
    <cellStyle name="FormlaBold 5 4 4 8" xfId="25310"/>
    <cellStyle name="FormlaBold 5 4 4 8 2" xfId="53637"/>
    <cellStyle name="FormlaBold 5 4 4 9" xfId="25311"/>
    <cellStyle name="FormlaBold 5 4 4 9 2" xfId="53638"/>
    <cellStyle name="FormlaBold 5 4 5" xfId="25312"/>
    <cellStyle name="FormlaBold 5 4 5 10" xfId="25313"/>
    <cellStyle name="FormlaBold 5 4 5 10 2" xfId="53640"/>
    <cellStyle name="FormlaBold 5 4 5 11" xfId="53639"/>
    <cellStyle name="FormlaBold 5 4 5 2" xfId="25314"/>
    <cellStyle name="FormlaBold 5 4 5 2 2" xfId="53641"/>
    <cellStyle name="FormlaBold 5 4 5 3" xfId="25315"/>
    <cellStyle name="FormlaBold 5 4 5 3 2" xfId="53642"/>
    <cellStyle name="FormlaBold 5 4 5 4" xfId="25316"/>
    <cellStyle name="FormlaBold 5 4 5 4 2" xfId="53643"/>
    <cellStyle name="FormlaBold 5 4 5 5" xfId="25317"/>
    <cellStyle name="FormlaBold 5 4 5 5 2" xfId="53644"/>
    <cellStyle name="FormlaBold 5 4 5 6" xfId="25318"/>
    <cellStyle name="FormlaBold 5 4 5 6 2" xfId="53645"/>
    <cellStyle name="FormlaBold 5 4 5 7" xfId="25319"/>
    <cellStyle name="FormlaBold 5 4 5 7 2" xfId="53646"/>
    <cellStyle name="FormlaBold 5 4 5 8" xfId="25320"/>
    <cellStyle name="FormlaBold 5 4 5 8 2" xfId="53647"/>
    <cellStyle name="FormlaBold 5 4 5 9" xfId="25321"/>
    <cellStyle name="FormlaBold 5 4 5 9 2" xfId="53648"/>
    <cellStyle name="FormlaBold 5 4 6" xfId="25322"/>
    <cellStyle name="FormlaBold 5 4 6 2" xfId="53649"/>
    <cellStyle name="FormlaBold 5 4 7" xfId="25323"/>
    <cellStyle name="FormlaBold 5 4 7 2" xfId="53650"/>
    <cellStyle name="FormlaBold 5 4 8" xfId="25324"/>
    <cellStyle name="FormlaBold 5 4 8 2" xfId="53651"/>
    <cellStyle name="FormlaBold 5 4 9" xfId="25325"/>
    <cellStyle name="FormlaBold 5 4 9 2" xfId="53652"/>
    <cellStyle name="FormlaBold 5 5" xfId="847"/>
    <cellStyle name="FormlaBold 5 5 10" xfId="25326"/>
    <cellStyle name="FormlaBold 5 5 10 2" xfId="53653"/>
    <cellStyle name="FormlaBold 5 5 11" xfId="25327"/>
    <cellStyle name="FormlaBold 5 5 11 2" xfId="53654"/>
    <cellStyle name="FormlaBold 5 5 12" xfId="25328"/>
    <cellStyle name="FormlaBold 5 5 12 2" xfId="53655"/>
    <cellStyle name="FormlaBold 5 5 13" xfId="25329"/>
    <cellStyle name="FormlaBold 5 5 13 2" xfId="53656"/>
    <cellStyle name="FormlaBold 5 5 14" xfId="25330"/>
    <cellStyle name="FormlaBold 5 5 14 2" xfId="53657"/>
    <cellStyle name="FormlaBold 5 5 15" xfId="29178"/>
    <cellStyle name="FormlaBold 5 5 2" xfId="25331"/>
    <cellStyle name="FormlaBold 5 5 2 10" xfId="25332"/>
    <cellStyle name="FormlaBold 5 5 2 10 2" xfId="53659"/>
    <cellStyle name="FormlaBold 5 5 2 11" xfId="53658"/>
    <cellStyle name="FormlaBold 5 5 2 2" xfId="25333"/>
    <cellStyle name="FormlaBold 5 5 2 2 10" xfId="25334"/>
    <cellStyle name="FormlaBold 5 5 2 2 10 2" xfId="53661"/>
    <cellStyle name="FormlaBold 5 5 2 2 11" xfId="53660"/>
    <cellStyle name="FormlaBold 5 5 2 2 2" xfId="25335"/>
    <cellStyle name="FormlaBold 5 5 2 2 2 2" xfId="53662"/>
    <cellStyle name="FormlaBold 5 5 2 2 3" xfId="25336"/>
    <cellStyle name="FormlaBold 5 5 2 2 3 2" xfId="53663"/>
    <cellStyle name="FormlaBold 5 5 2 2 4" xfId="25337"/>
    <cellStyle name="FormlaBold 5 5 2 2 4 2" xfId="53664"/>
    <cellStyle name="FormlaBold 5 5 2 2 5" xfId="25338"/>
    <cellStyle name="FormlaBold 5 5 2 2 5 2" xfId="53665"/>
    <cellStyle name="FormlaBold 5 5 2 2 6" xfId="25339"/>
    <cellStyle name="FormlaBold 5 5 2 2 6 2" xfId="53666"/>
    <cellStyle name="FormlaBold 5 5 2 2 7" xfId="25340"/>
    <cellStyle name="FormlaBold 5 5 2 2 7 2" xfId="53667"/>
    <cellStyle name="FormlaBold 5 5 2 2 8" xfId="25341"/>
    <cellStyle name="FormlaBold 5 5 2 2 8 2" xfId="53668"/>
    <cellStyle name="FormlaBold 5 5 2 2 9" xfId="25342"/>
    <cellStyle name="FormlaBold 5 5 2 2 9 2" xfId="53669"/>
    <cellStyle name="FormlaBold 5 5 2 3" xfId="25343"/>
    <cellStyle name="FormlaBold 5 5 2 3 10" xfId="25344"/>
    <cellStyle name="FormlaBold 5 5 2 3 10 2" xfId="53671"/>
    <cellStyle name="FormlaBold 5 5 2 3 11" xfId="53670"/>
    <cellStyle name="FormlaBold 5 5 2 3 2" xfId="25345"/>
    <cellStyle name="FormlaBold 5 5 2 3 2 2" xfId="53672"/>
    <cellStyle name="FormlaBold 5 5 2 3 3" xfId="25346"/>
    <cellStyle name="FormlaBold 5 5 2 3 3 2" xfId="53673"/>
    <cellStyle name="FormlaBold 5 5 2 3 4" xfId="25347"/>
    <cellStyle name="FormlaBold 5 5 2 3 4 2" xfId="53674"/>
    <cellStyle name="FormlaBold 5 5 2 3 5" xfId="25348"/>
    <cellStyle name="FormlaBold 5 5 2 3 5 2" xfId="53675"/>
    <cellStyle name="FormlaBold 5 5 2 3 6" xfId="25349"/>
    <cellStyle name="FormlaBold 5 5 2 3 6 2" xfId="53676"/>
    <cellStyle name="FormlaBold 5 5 2 3 7" xfId="25350"/>
    <cellStyle name="FormlaBold 5 5 2 3 7 2" xfId="53677"/>
    <cellStyle name="FormlaBold 5 5 2 3 8" xfId="25351"/>
    <cellStyle name="FormlaBold 5 5 2 3 8 2" xfId="53678"/>
    <cellStyle name="FormlaBold 5 5 2 3 9" xfId="25352"/>
    <cellStyle name="FormlaBold 5 5 2 3 9 2" xfId="53679"/>
    <cellStyle name="FormlaBold 5 5 2 4" xfId="25353"/>
    <cellStyle name="FormlaBold 5 5 2 4 2" xfId="53680"/>
    <cellStyle name="FormlaBold 5 5 2 5" xfId="25354"/>
    <cellStyle name="FormlaBold 5 5 2 5 2" xfId="53681"/>
    <cellStyle name="FormlaBold 5 5 2 6" xfId="25355"/>
    <cellStyle name="FormlaBold 5 5 2 6 2" xfId="53682"/>
    <cellStyle name="FormlaBold 5 5 2 7" xfId="25356"/>
    <cellStyle name="FormlaBold 5 5 2 7 2" xfId="53683"/>
    <cellStyle name="FormlaBold 5 5 2 8" xfId="25357"/>
    <cellStyle name="FormlaBold 5 5 2 8 2" xfId="53684"/>
    <cellStyle name="FormlaBold 5 5 2 9" xfId="25358"/>
    <cellStyle name="FormlaBold 5 5 2 9 2" xfId="53685"/>
    <cellStyle name="FormlaBold 5 5 3" xfId="25359"/>
    <cellStyle name="FormlaBold 5 5 3 10" xfId="25360"/>
    <cellStyle name="FormlaBold 5 5 3 10 2" xfId="53687"/>
    <cellStyle name="FormlaBold 5 5 3 11" xfId="53686"/>
    <cellStyle name="FormlaBold 5 5 3 2" xfId="25361"/>
    <cellStyle name="FormlaBold 5 5 3 2 10" xfId="25362"/>
    <cellStyle name="FormlaBold 5 5 3 2 10 2" xfId="53689"/>
    <cellStyle name="FormlaBold 5 5 3 2 11" xfId="53688"/>
    <cellStyle name="FormlaBold 5 5 3 2 2" xfId="25363"/>
    <cellStyle name="FormlaBold 5 5 3 2 2 2" xfId="53690"/>
    <cellStyle name="FormlaBold 5 5 3 2 3" xfId="25364"/>
    <cellStyle name="FormlaBold 5 5 3 2 3 2" xfId="53691"/>
    <cellStyle name="FormlaBold 5 5 3 2 4" xfId="25365"/>
    <cellStyle name="FormlaBold 5 5 3 2 4 2" xfId="53692"/>
    <cellStyle name="FormlaBold 5 5 3 2 5" xfId="25366"/>
    <cellStyle name="FormlaBold 5 5 3 2 5 2" xfId="53693"/>
    <cellStyle name="FormlaBold 5 5 3 2 6" xfId="25367"/>
    <cellStyle name="FormlaBold 5 5 3 2 6 2" xfId="53694"/>
    <cellStyle name="FormlaBold 5 5 3 2 7" xfId="25368"/>
    <cellStyle name="FormlaBold 5 5 3 2 7 2" xfId="53695"/>
    <cellStyle name="FormlaBold 5 5 3 2 8" xfId="25369"/>
    <cellStyle name="FormlaBold 5 5 3 2 8 2" xfId="53696"/>
    <cellStyle name="FormlaBold 5 5 3 2 9" xfId="25370"/>
    <cellStyle name="FormlaBold 5 5 3 2 9 2" xfId="53697"/>
    <cellStyle name="FormlaBold 5 5 3 3" xfId="25371"/>
    <cellStyle name="FormlaBold 5 5 3 3 10" xfId="25372"/>
    <cellStyle name="FormlaBold 5 5 3 3 10 2" xfId="53699"/>
    <cellStyle name="FormlaBold 5 5 3 3 11" xfId="53698"/>
    <cellStyle name="FormlaBold 5 5 3 3 2" xfId="25373"/>
    <cellStyle name="FormlaBold 5 5 3 3 2 2" xfId="53700"/>
    <cellStyle name="FormlaBold 5 5 3 3 3" xfId="25374"/>
    <cellStyle name="FormlaBold 5 5 3 3 3 2" xfId="53701"/>
    <cellStyle name="FormlaBold 5 5 3 3 4" xfId="25375"/>
    <cellStyle name="FormlaBold 5 5 3 3 4 2" xfId="53702"/>
    <cellStyle name="FormlaBold 5 5 3 3 5" xfId="25376"/>
    <cellStyle name="FormlaBold 5 5 3 3 5 2" xfId="53703"/>
    <cellStyle name="FormlaBold 5 5 3 3 6" xfId="25377"/>
    <cellStyle name="FormlaBold 5 5 3 3 6 2" xfId="53704"/>
    <cellStyle name="FormlaBold 5 5 3 3 7" xfId="25378"/>
    <cellStyle name="FormlaBold 5 5 3 3 7 2" xfId="53705"/>
    <cellStyle name="FormlaBold 5 5 3 3 8" xfId="25379"/>
    <cellStyle name="FormlaBold 5 5 3 3 8 2" xfId="53706"/>
    <cellStyle name="FormlaBold 5 5 3 3 9" xfId="25380"/>
    <cellStyle name="FormlaBold 5 5 3 3 9 2" xfId="53707"/>
    <cellStyle name="FormlaBold 5 5 3 4" xfId="25381"/>
    <cellStyle name="FormlaBold 5 5 3 4 2" xfId="53708"/>
    <cellStyle name="FormlaBold 5 5 3 5" xfId="25382"/>
    <cellStyle name="FormlaBold 5 5 3 5 2" xfId="53709"/>
    <cellStyle name="FormlaBold 5 5 3 6" xfId="25383"/>
    <cellStyle name="FormlaBold 5 5 3 6 2" xfId="53710"/>
    <cellStyle name="FormlaBold 5 5 3 7" xfId="25384"/>
    <cellStyle name="FormlaBold 5 5 3 7 2" xfId="53711"/>
    <cellStyle name="FormlaBold 5 5 3 8" xfId="25385"/>
    <cellStyle name="FormlaBold 5 5 3 8 2" xfId="53712"/>
    <cellStyle name="FormlaBold 5 5 3 9" xfId="25386"/>
    <cellStyle name="FormlaBold 5 5 3 9 2" xfId="53713"/>
    <cellStyle name="FormlaBold 5 5 4" xfId="25387"/>
    <cellStyle name="FormlaBold 5 5 4 10" xfId="25388"/>
    <cellStyle name="FormlaBold 5 5 4 10 2" xfId="53715"/>
    <cellStyle name="FormlaBold 5 5 4 11" xfId="53714"/>
    <cellStyle name="FormlaBold 5 5 4 2" xfId="25389"/>
    <cellStyle name="FormlaBold 5 5 4 2 2" xfId="53716"/>
    <cellStyle name="FormlaBold 5 5 4 3" xfId="25390"/>
    <cellStyle name="FormlaBold 5 5 4 3 2" xfId="53717"/>
    <cellStyle name="FormlaBold 5 5 4 4" xfId="25391"/>
    <cellStyle name="FormlaBold 5 5 4 4 2" xfId="53718"/>
    <cellStyle name="FormlaBold 5 5 4 5" xfId="25392"/>
    <cellStyle name="FormlaBold 5 5 4 5 2" xfId="53719"/>
    <cellStyle name="FormlaBold 5 5 4 6" xfId="25393"/>
    <cellStyle name="FormlaBold 5 5 4 6 2" xfId="53720"/>
    <cellStyle name="FormlaBold 5 5 4 7" xfId="25394"/>
    <cellStyle name="FormlaBold 5 5 4 7 2" xfId="53721"/>
    <cellStyle name="FormlaBold 5 5 4 8" xfId="25395"/>
    <cellStyle name="FormlaBold 5 5 4 8 2" xfId="53722"/>
    <cellStyle name="FormlaBold 5 5 4 9" xfId="25396"/>
    <cellStyle name="FormlaBold 5 5 4 9 2" xfId="53723"/>
    <cellStyle name="FormlaBold 5 5 5" xfId="25397"/>
    <cellStyle name="FormlaBold 5 5 5 10" xfId="25398"/>
    <cellStyle name="FormlaBold 5 5 5 10 2" xfId="53725"/>
    <cellStyle name="FormlaBold 5 5 5 11" xfId="53724"/>
    <cellStyle name="FormlaBold 5 5 5 2" xfId="25399"/>
    <cellStyle name="FormlaBold 5 5 5 2 2" xfId="53726"/>
    <cellStyle name="FormlaBold 5 5 5 3" xfId="25400"/>
    <cellStyle name="FormlaBold 5 5 5 3 2" xfId="53727"/>
    <cellStyle name="FormlaBold 5 5 5 4" xfId="25401"/>
    <cellStyle name="FormlaBold 5 5 5 4 2" xfId="53728"/>
    <cellStyle name="FormlaBold 5 5 5 5" xfId="25402"/>
    <cellStyle name="FormlaBold 5 5 5 5 2" xfId="53729"/>
    <cellStyle name="FormlaBold 5 5 5 6" xfId="25403"/>
    <cellStyle name="FormlaBold 5 5 5 6 2" xfId="53730"/>
    <cellStyle name="FormlaBold 5 5 5 7" xfId="25404"/>
    <cellStyle name="FormlaBold 5 5 5 7 2" xfId="53731"/>
    <cellStyle name="FormlaBold 5 5 5 8" xfId="25405"/>
    <cellStyle name="FormlaBold 5 5 5 8 2" xfId="53732"/>
    <cellStyle name="FormlaBold 5 5 5 9" xfId="25406"/>
    <cellStyle name="FormlaBold 5 5 5 9 2" xfId="53733"/>
    <cellStyle name="FormlaBold 5 5 6" xfId="25407"/>
    <cellStyle name="FormlaBold 5 5 6 2" xfId="53734"/>
    <cellStyle name="FormlaBold 5 5 7" xfId="25408"/>
    <cellStyle name="FormlaBold 5 5 7 2" xfId="53735"/>
    <cellStyle name="FormlaBold 5 5 8" xfId="25409"/>
    <cellStyle name="FormlaBold 5 5 8 2" xfId="53736"/>
    <cellStyle name="FormlaBold 5 5 9" xfId="25410"/>
    <cellStyle name="FormlaBold 5 5 9 2" xfId="53737"/>
    <cellStyle name="FormlaBold 5 6" xfId="1146"/>
    <cellStyle name="FormlaBold 5 6 10" xfId="25411"/>
    <cellStyle name="FormlaBold 5 6 10 2" xfId="53738"/>
    <cellStyle name="FormlaBold 5 6 11" xfId="25412"/>
    <cellStyle name="FormlaBold 5 6 11 2" xfId="53739"/>
    <cellStyle name="FormlaBold 5 6 12" xfId="25413"/>
    <cellStyle name="FormlaBold 5 6 12 2" xfId="53740"/>
    <cellStyle name="FormlaBold 5 6 13" xfId="25414"/>
    <cellStyle name="FormlaBold 5 6 13 2" xfId="53741"/>
    <cellStyle name="FormlaBold 5 6 14" xfId="25415"/>
    <cellStyle name="FormlaBold 5 6 14 2" xfId="53742"/>
    <cellStyle name="FormlaBold 5 6 15" xfId="29477"/>
    <cellStyle name="FormlaBold 5 6 2" xfId="25416"/>
    <cellStyle name="FormlaBold 5 6 2 10" xfId="25417"/>
    <cellStyle name="FormlaBold 5 6 2 10 2" xfId="53744"/>
    <cellStyle name="FormlaBold 5 6 2 11" xfId="53743"/>
    <cellStyle name="FormlaBold 5 6 2 2" xfId="25418"/>
    <cellStyle name="FormlaBold 5 6 2 2 10" xfId="25419"/>
    <cellStyle name="FormlaBold 5 6 2 2 10 2" xfId="53746"/>
    <cellStyle name="FormlaBold 5 6 2 2 11" xfId="53745"/>
    <cellStyle name="FormlaBold 5 6 2 2 2" xfId="25420"/>
    <cellStyle name="FormlaBold 5 6 2 2 2 2" xfId="53747"/>
    <cellStyle name="FormlaBold 5 6 2 2 3" xfId="25421"/>
    <cellStyle name="FormlaBold 5 6 2 2 3 2" xfId="53748"/>
    <cellStyle name="FormlaBold 5 6 2 2 4" xfId="25422"/>
    <cellStyle name="FormlaBold 5 6 2 2 4 2" xfId="53749"/>
    <cellStyle name="FormlaBold 5 6 2 2 5" xfId="25423"/>
    <cellStyle name="FormlaBold 5 6 2 2 5 2" xfId="53750"/>
    <cellStyle name="FormlaBold 5 6 2 2 6" xfId="25424"/>
    <cellStyle name="FormlaBold 5 6 2 2 6 2" xfId="53751"/>
    <cellStyle name="FormlaBold 5 6 2 2 7" xfId="25425"/>
    <cellStyle name="FormlaBold 5 6 2 2 7 2" xfId="53752"/>
    <cellStyle name="FormlaBold 5 6 2 2 8" xfId="25426"/>
    <cellStyle name="FormlaBold 5 6 2 2 8 2" xfId="53753"/>
    <cellStyle name="FormlaBold 5 6 2 2 9" xfId="25427"/>
    <cellStyle name="FormlaBold 5 6 2 2 9 2" xfId="53754"/>
    <cellStyle name="FormlaBold 5 6 2 3" xfId="25428"/>
    <cellStyle name="FormlaBold 5 6 2 3 10" xfId="25429"/>
    <cellStyle name="FormlaBold 5 6 2 3 10 2" xfId="53756"/>
    <cellStyle name="FormlaBold 5 6 2 3 11" xfId="53755"/>
    <cellStyle name="FormlaBold 5 6 2 3 2" xfId="25430"/>
    <cellStyle name="FormlaBold 5 6 2 3 2 2" xfId="53757"/>
    <cellStyle name="FormlaBold 5 6 2 3 3" xfId="25431"/>
    <cellStyle name="FormlaBold 5 6 2 3 3 2" xfId="53758"/>
    <cellStyle name="FormlaBold 5 6 2 3 4" xfId="25432"/>
    <cellStyle name="FormlaBold 5 6 2 3 4 2" xfId="53759"/>
    <cellStyle name="FormlaBold 5 6 2 3 5" xfId="25433"/>
    <cellStyle name="FormlaBold 5 6 2 3 5 2" xfId="53760"/>
    <cellStyle name="FormlaBold 5 6 2 3 6" xfId="25434"/>
    <cellStyle name="FormlaBold 5 6 2 3 6 2" xfId="53761"/>
    <cellStyle name="FormlaBold 5 6 2 3 7" xfId="25435"/>
    <cellStyle name="FormlaBold 5 6 2 3 7 2" xfId="53762"/>
    <cellStyle name="FormlaBold 5 6 2 3 8" xfId="25436"/>
    <cellStyle name="FormlaBold 5 6 2 3 8 2" xfId="53763"/>
    <cellStyle name="FormlaBold 5 6 2 3 9" xfId="25437"/>
    <cellStyle name="FormlaBold 5 6 2 3 9 2" xfId="53764"/>
    <cellStyle name="FormlaBold 5 6 2 4" xfId="25438"/>
    <cellStyle name="FormlaBold 5 6 2 4 2" xfId="53765"/>
    <cellStyle name="FormlaBold 5 6 2 5" xfId="25439"/>
    <cellStyle name="FormlaBold 5 6 2 5 2" xfId="53766"/>
    <cellStyle name="FormlaBold 5 6 2 6" xfId="25440"/>
    <cellStyle name="FormlaBold 5 6 2 6 2" xfId="53767"/>
    <cellStyle name="FormlaBold 5 6 2 7" xfId="25441"/>
    <cellStyle name="FormlaBold 5 6 2 7 2" xfId="53768"/>
    <cellStyle name="FormlaBold 5 6 2 8" xfId="25442"/>
    <cellStyle name="FormlaBold 5 6 2 8 2" xfId="53769"/>
    <cellStyle name="FormlaBold 5 6 2 9" xfId="25443"/>
    <cellStyle name="FormlaBold 5 6 2 9 2" xfId="53770"/>
    <cellStyle name="FormlaBold 5 6 3" xfId="25444"/>
    <cellStyle name="FormlaBold 5 6 3 10" xfId="25445"/>
    <cellStyle name="FormlaBold 5 6 3 10 2" xfId="53772"/>
    <cellStyle name="FormlaBold 5 6 3 11" xfId="53771"/>
    <cellStyle name="FormlaBold 5 6 3 2" xfId="25446"/>
    <cellStyle name="FormlaBold 5 6 3 2 10" xfId="25447"/>
    <cellStyle name="FormlaBold 5 6 3 2 10 2" xfId="53774"/>
    <cellStyle name="FormlaBold 5 6 3 2 11" xfId="53773"/>
    <cellStyle name="FormlaBold 5 6 3 2 2" xfId="25448"/>
    <cellStyle name="FormlaBold 5 6 3 2 2 2" xfId="53775"/>
    <cellStyle name="FormlaBold 5 6 3 2 3" xfId="25449"/>
    <cellStyle name="FormlaBold 5 6 3 2 3 2" xfId="53776"/>
    <cellStyle name="FormlaBold 5 6 3 2 4" xfId="25450"/>
    <cellStyle name="FormlaBold 5 6 3 2 4 2" xfId="53777"/>
    <cellStyle name="FormlaBold 5 6 3 2 5" xfId="25451"/>
    <cellStyle name="FormlaBold 5 6 3 2 5 2" xfId="53778"/>
    <cellStyle name="FormlaBold 5 6 3 2 6" xfId="25452"/>
    <cellStyle name="FormlaBold 5 6 3 2 6 2" xfId="53779"/>
    <cellStyle name="FormlaBold 5 6 3 2 7" xfId="25453"/>
    <cellStyle name="FormlaBold 5 6 3 2 7 2" xfId="53780"/>
    <cellStyle name="FormlaBold 5 6 3 2 8" xfId="25454"/>
    <cellStyle name="FormlaBold 5 6 3 2 8 2" xfId="53781"/>
    <cellStyle name="FormlaBold 5 6 3 2 9" xfId="25455"/>
    <cellStyle name="FormlaBold 5 6 3 2 9 2" xfId="53782"/>
    <cellStyle name="FormlaBold 5 6 3 3" xfId="25456"/>
    <cellStyle name="FormlaBold 5 6 3 3 10" xfId="25457"/>
    <cellStyle name="FormlaBold 5 6 3 3 10 2" xfId="53784"/>
    <cellStyle name="FormlaBold 5 6 3 3 11" xfId="53783"/>
    <cellStyle name="FormlaBold 5 6 3 3 2" xfId="25458"/>
    <cellStyle name="FormlaBold 5 6 3 3 2 2" xfId="53785"/>
    <cellStyle name="FormlaBold 5 6 3 3 3" xfId="25459"/>
    <cellStyle name="FormlaBold 5 6 3 3 3 2" xfId="53786"/>
    <cellStyle name="FormlaBold 5 6 3 3 4" xfId="25460"/>
    <cellStyle name="FormlaBold 5 6 3 3 4 2" xfId="53787"/>
    <cellStyle name="FormlaBold 5 6 3 3 5" xfId="25461"/>
    <cellStyle name="FormlaBold 5 6 3 3 5 2" xfId="53788"/>
    <cellStyle name="FormlaBold 5 6 3 3 6" xfId="25462"/>
    <cellStyle name="FormlaBold 5 6 3 3 6 2" xfId="53789"/>
    <cellStyle name="FormlaBold 5 6 3 3 7" xfId="25463"/>
    <cellStyle name="FormlaBold 5 6 3 3 7 2" xfId="53790"/>
    <cellStyle name="FormlaBold 5 6 3 3 8" xfId="25464"/>
    <cellStyle name="FormlaBold 5 6 3 3 8 2" xfId="53791"/>
    <cellStyle name="FormlaBold 5 6 3 3 9" xfId="25465"/>
    <cellStyle name="FormlaBold 5 6 3 3 9 2" xfId="53792"/>
    <cellStyle name="FormlaBold 5 6 3 4" xfId="25466"/>
    <cellStyle name="FormlaBold 5 6 3 4 2" xfId="53793"/>
    <cellStyle name="FormlaBold 5 6 3 5" xfId="25467"/>
    <cellStyle name="FormlaBold 5 6 3 5 2" xfId="53794"/>
    <cellStyle name="FormlaBold 5 6 3 6" xfId="25468"/>
    <cellStyle name="FormlaBold 5 6 3 6 2" xfId="53795"/>
    <cellStyle name="FormlaBold 5 6 3 7" xfId="25469"/>
    <cellStyle name="FormlaBold 5 6 3 7 2" xfId="53796"/>
    <cellStyle name="FormlaBold 5 6 3 8" xfId="25470"/>
    <cellStyle name="FormlaBold 5 6 3 8 2" xfId="53797"/>
    <cellStyle name="FormlaBold 5 6 3 9" xfId="25471"/>
    <cellStyle name="FormlaBold 5 6 3 9 2" xfId="53798"/>
    <cellStyle name="FormlaBold 5 6 4" xfId="25472"/>
    <cellStyle name="FormlaBold 5 6 4 10" xfId="25473"/>
    <cellStyle name="FormlaBold 5 6 4 10 2" xfId="53800"/>
    <cellStyle name="FormlaBold 5 6 4 11" xfId="53799"/>
    <cellStyle name="FormlaBold 5 6 4 2" xfId="25474"/>
    <cellStyle name="FormlaBold 5 6 4 2 2" xfId="53801"/>
    <cellStyle name="FormlaBold 5 6 4 3" xfId="25475"/>
    <cellStyle name="FormlaBold 5 6 4 3 2" xfId="53802"/>
    <cellStyle name="FormlaBold 5 6 4 4" xfId="25476"/>
    <cellStyle name="FormlaBold 5 6 4 4 2" xfId="53803"/>
    <cellStyle name="FormlaBold 5 6 4 5" xfId="25477"/>
    <cellStyle name="FormlaBold 5 6 4 5 2" xfId="53804"/>
    <cellStyle name="FormlaBold 5 6 4 6" xfId="25478"/>
    <cellStyle name="FormlaBold 5 6 4 6 2" xfId="53805"/>
    <cellStyle name="FormlaBold 5 6 4 7" xfId="25479"/>
    <cellStyle name="FormlaBold 5 6 4 7 2" xfId="53806"/>
    <cellStyle name="FormlaBold 5 6 4 8" xfId="25480"/>
    <cellStyle name="FormlaBold 5 6 4 8 2" xfId="53807"/>
    <cellStyle name="FormlaBold 5 6 4 9" xfId="25481"/>
    <cellStyle name="FormlaBold 5 6 4 9 2" xfId="53808"/>
    <cellStyle name="FormlaBold 5 6 5" xfId="25482"/>
    <cellStyle name="FormlaBold 5 6 5 10" xfId="25483"/>
    <cellStyle name="FormlaBold 5 6 5 10 2" xfId="53810"/>
    <cellStyle name="FormlaBold 5 6 5 11" xfId="53809"/>
    <cellStyle name="FormlaBold 5 6 5 2" xfId="25484"/>
    <cellStyle name="FormlaBold 5 6 5 2 2" xfId="53811"/>
    <cellStyle name="FormlaBold 5 6 5 3" xfId="25485"/>
    <cellStyle name="FormlaBold 5 6 5 3 2" xfId="53812"/>
    <cellStyle name="FormlaBold 5 6 5 4" xfId="25486"/>
    <cellStyle name="FormlaBold 5 6 5 4 2" xfId="53813"/>
    <cellStyle name="FormlaBold 5 6 5 5" xfId="25487"/>
    <cellStyle name="FormlaBold 5 6 5 5 2" xfId="53814"/>
    <cellStyle name="FormlaBold 5 6 5 6" xfId="25488"/>
    <cellStyle name="FormlaBold 5 6 5 6 2" xfId="53815"/>
    <cellStyle name="FormlaBold 5 6 5 7" xfId="25489"/>
    <cellStyle name="FormlaBold 5 6 5 7 2" xfId="53816"/>
    <cellStyle name="FormlaBold 5 6 5 8" xfId="25490"/>
    <cellStyle name="FormlaBold 5 6 5 8 2" xfId="53817"/>
    <cellStyle name="FormlaBold 5 6 5 9" xfId="25491"/>
    <cellStyle name="FormlaBold 5 6 5 9 2" xfId="53818"/>
    <cellStyle name="FormlaBold 5 6 6" xfId="25492"/>
    <cellStyle name="FormlaBold 5 6 6 2" xfId="53819"/>
    <cellStyle name="FormlaBold 5 6 7" xfId="25493"/>
    <cellStyle name="FormlaBold 5 6 7 2" xfId="53820"/>
    <cellStyle name="FormlaBold 5 6 8" xfId="25494"/>
    <cellStyle name="FormlaBold 5 6 8 2" xfId="53821"/>
    <cellStyle name="FormlaBold 5 6 9" xfId="25495"/>
    <cellStyle name="FormlaBold 5 6 9 2" xfId="53822"/>
    <cellStyle name="FormlaBold 5 7" xfId="1218"/>
    <cellStyle name="FormlaBold 5 7 10" xfId="25496"/>
    <cellStyle name="FormlaBold 5 7 10 2" xfId="53823"/>
    <cellStyle name="FormlaBold 5 7 11" xfId="29549"/>
    <cellStyle name="FormlaBold 5 7 2" xfId="25497"/>
    <cellStyle name="FormlaBold 5 7 2 10" xfId="25498"/>
    <cellStyle name="FormlaBold 5 7 2 10 2" xfId="53825"/>
    <cellStyle name="FormlaBold 5 7 2 11" xfId="53824"/>
    <cellStyle name="FormlaBold 5 7 2 2" xfId="25499"/>
    <cellStyle name="FormlaBold 5 7 2 2 2" xfId="53826"/>
    <cellStyle name="FormlaBold 5 7 2 3" xfId="25500"/>
    <cellStyle name="FormlaBold 5 7 2 3 2" xfId="53827"/>
    <cellStyle name="FormlaBold 5 7 2 4" xfId="25501"/>
    <cellStyle name="FormlaBold 5 7 2 4 2" xfId="53828"/>
    <cellStyle name="FormlaBold 5 7 2 5" xfId="25502"/>
    <cellStyle name="FormlaBold 5 7 2 5 2" xfId="53829"/>
    <cellStyle name="FormlaBold 5 7 2 6" xfId="25503"/>
    <cellStyle name="FormlaBold 5 7 2 6 2" xfId="53830"/>
    <cellStyle name="FormlaBold 5 7 2 7" xfId="25504"/>
    <cellStyle name="FormlaBold 5 7 2 7 2" xfId="53831"/>
    <cellStyle name="FormlaBold 5 7 2 8" xfId="25505"/>
    <cellStyle name="FormlaBold 5 7 2 8 2" xfId="53832"/>
    <cellStyle name="FormlaBold 5 7 2 9" xfId="25506"/>
    <cellStyle name="FormlaBold 5 7 2 9 2" xfId="53833"/>
    <cellStyle name="FormlaBold 5 7 3" xfId="25507"/>
    <cellStyle name="FormlaBold 5 7 3 10" xfId="25508"/>
    <cellStyle name="FormlaBold 5 7 3 10 2" xfId="53835"/>
    <cellStyle name="FormlaBold 5 7 3 11" xfId="53834"/>
    <cellStyle name="FormlaBold 5 7 3 2" xfId="25509"/>
    <cellStyle name="FormlaBold 5 7 3 2 2" xfId="53836"/>
    <cellStyle name="FormlaBold 5 7 3 3" xfId="25510"/>
    <cellStyle name="FormlaBold 5 7 3 3 2" xfId="53837"/>
    <cellStyle name="FormlaBold 5 7 3 4" xfId="25511"/>
    <cellStyle name="FormlaBold 5 7 3 4 2" xfId="53838"/>
    <cellStyle name="FormlaBold 5 7 3 5" xfId="25512"/>
    <cellStyle name="FormlaBold 5 7 3 5 2" xfId="53839"/>
    <cellStyle name="FormlaBold 5 7 3 6" xfId="25513"/>
    <cellStyle name="FormlaBold 5 7 3 6 2" xfId="53840"/>
    <cellStyle name="FormlaBold 5 7 3 7" xfId="25514"/>
    <cellStyle name="FormlaBold 5 7 3 7 2" xfId="53841"/>
    <cellStyle name="FormlaBold 5 7 3 8" xfId="25515"/>
    <cellStyle name="FormlaBold 5 7 3 8 2" xfId="53842"/>
    <cellStyle name="FormlaBold 5 7 3 9" xfId="25516"/>
    <cellStyle name="FormlaBold 5 7 3 9 2" xfId="53843"/>
    <cellStyle name="FormlaBold 5 7 4" xfId="25517"/>
    <cellStyle name="FormlaBold 5 7 4 2" xfId="53844"/>
    <cellStyle name="FormlaBold 5 7 5" xfId="25518"/>
    <cellStyle name="FormlaBold 5 7 5 2" xfId="53845"/>
    <cellStyle name="FormlaBold 5 7 6" xfId="25519"/>
    <cellStyle name="FormlaBold 5 7 6 2" xfId="53846"/>
    <cellStyle name="FormlaBold 5 7 7" xfId="25520"/>
    <cellStyle name="FormlaBold 5 7 7 2" xfId="53847"/>
    <cellStyle name="FormlaBold 5 7 8" xfId="25521"/>
    <cellStyle name="FormlaBold 5 7 8 2" xfId="53848"/>
    <cellStyle name="FormlaBold 5 7 9" xfId="25522"/>
    <cellStyle name="FormlaBold 5 7 9 2" xfId="53849"/>
    <cellStyle name="FormlaBold 5 8" xfId="1366"/>
    <cellStyle name="FormlaBold 5 8 10" xfId="25523"/>
    <cellStyle name="FormlaBold 5 8 10 2" xfId="53850"/>
    <cellStyle name="FormlaBold 5 8 11" xfId="29697"/>
    <cellStyle name="FormlaBold 5 8 2" xfId="25524"/>
    <cellStyle name="FormlaBold 5 8 2 10" xfId="25525"/>
    <cellStyle name="FormlaBold 5 8 2 10 2" xfId="53852"/>
    <cellStyle name="FormlaBold 5 8 2 11" xfId="53851"/>
    <cellStyle name="FormlaBold 5 8 2 2" xfId="25526"/>
    <cellStyle name="FormlaBold 5 8 2 2 2" xfId="53853"/>
    <cellStyle name="FormlaBold 5 8 2 3" xfId="25527"/>
    <cellStyle name="FormlaBold 5 8 2 3 2" xfId="53854"/>
    <cellStyle name="FormlaBold 5 8 2 4" xfId="25528"/>
    <cellStyle name="FormlaBold 5 8 2 4 2" xfId="53855"/>
    <cellStyle name="FormlaBold 5 8 2 5" xfId="25529"/>
    <cellStyle name="FormlaBold 5 8 2 5 2" xfId="53856"/>
    <cellStyle name="FormlaBold 5 8 2 6" xfId="25530"/>
    <cellStyle name="FormlaBold 5 8 2 6 2" xfId="53857"/>
    <cellStyle name="FormlaBold 5 8 2 7" xfId="25531"/>
    <cellStyle name="FormlaBold 5 8 2 7 2" xfId="53858"/>
    <cellStyle name="FormlaBold 5 8 2 8" xfId="25532"/>
    <cellStyle name="FormlaBold 5 8 2 8 2" xfId="53859"/>
    <cellStyle name="FormlaBold 5 8 2 9" xfId="25533"/>
    <cellStyle name="FormlaBold 5 8 2 9 2" xfId="53860"/>
    <cellStyle name="FormlaBold 5 8 3" xfId="25534"/>
    <cellStyle name="FormlaBold 5 8 3 10" xfId="25535"/>
    <cellStyle name="FormlaBold 5 8 3 10 2" xfId="53862"/>
    <cellStyle name="FormlaBold 5 8 3 11" xfId="53861"/>
    <cellStyle name="FormlaBold 5 8 3 2" xfId="25536"/>
    <cellStyle name="FormlaBold 5 8 3 2 2" xfId="53863"/>
    <cellStyle name="FormlaBold 5 8 3 3" xfId="25537"/>
    <cellStyle name="FormlaBold 5 8 3 3 2" xfId="53864"/>
    <cellStyle name="FormlaBold 5 8 3 4" xfId="25538"/>
    <cellStyle name="FormlaBold 5 8 3 4 2" xfId="53865"/>
    <cellStyle name="FormlaBold 5 8 3 5" xfId="25539"/>
    <cellStyle name="FormlaBold 5 8 3 5 2" xfId="53866"/>
    <cellStyle name="FormlaBold 5 8 3 6" xfId="25540"/>
    <cellStyle name="FormlaBold 5 8 3 6 2" xfId="53867"/>
    <cellStyle name="FormlaBold 5 8 3 7" xfId="25541"/>
    <cellStyle name="FormlaBold 5 8 3 7 2" xfId="53868"/>
    <cellStyle name="FormlaBold 5 8 3 8" xfId="25542"/>
    <cellStyle name="FormlaBold 5 8 3 8 2" xfId="53869"/>
    <cellStyle name="FormlaBold 5 8 3 9" xfId="25543"/>
    <cellStyle name="FormlaBold 5 8 3 9 2" xfId="53870"/>
    <cellStyle name="FormlaBold 5 8 4" xfId="25544"/>
    <cellStyle name="FormlaBold 5 8 4 2" xfId="53871"/>
    <cellStyle name="FormlaBold 5 8 5" xfId="25545"/>
    <cellStyle name="FormlaBold 5 8 5 2" xfId="53872"/>
    <cellStyle name="FormlaBold 5 8 6" xfId="25546"/>
    <cellStyle name="FormlaBold 5 8 6 2" xfId="53873"/>
    <cellStyle name="FormlaBold 5 8 7" xfId="25547"/>
    <cellStyle name="FormlaBold 5 8 7 2" xfId="53874"/>
    <cellStyle name="FormlaBold 5 8 8" xfId="25548"/>
    <cellStyle name="FormlaBold 5 8 8 2" xfId="53875"/>
    <cellStyle name="FormlaBold 5 8 9" xfId="25549"/>
    <cellStyle name="FormlaBold 5 8 9 2" xfId="53876"/>
    <cellStyle name="FormlaBold 5 9" xfId="1434"/>
    <cellStyle name="FormlaBold 5 9 10" xfId="25550"/>
    <cellStyle name="FormlaBold 5 9 10 2" xfId="53877"/>
    <cellStyle name="FormlaBold 5 9 11" xfId="29765"/>
    <cellStyle name="FormlaBold 5 9 2" xfId="25551"/>
    <cellStyle name="FormlaBold 5 9 2 2" xfId="53878"/>
    <cellStyle name="FormlaBold 5 9 3" xfId="25552"/>
    <cellStyle name="FormlaBold 5 9 3 2" xfId="53879"/>
    <cellStyle name="FormlaBold 5 9 4" xfId="25553"/>
    <cellStyle name="FormlaBold 5 9 4 2" xfId="53880"/>
    <cellStyle name="FormlaBold 5 9 5" xfId="25554"/>
    <cellStyle name="FormlaBold 5 9 5 2" xfId="53881"/>
    <cellStyle name="FormlaBold 5 9 6" xfId="25555"/>
    <cellStyle name="FormlaBold 5 9 6 2" xfId="53882"/>
    <cellStyle name="FormlaBold 5 9 7" xfId="25556"/>
    <cellStyle name="FormlaBold 5 9 7 2" xfId="53883"/>
    <cellStyle name="FormlaBold 5 9 8" xfId="25557"/>
    <cellStyle name="FormlaBold 5 9 8 2" xfId="53884"/>
    <cellStyle name="FormlaBold 5 9 9" xfId="25558"/>
    <cellStyle name="FormlaBold 5 9 9 2" xfId="53885"/>
    <cellStyle name="FormlaBold 6" xfId="494"/>
    <cellStyle name="FormlaBold 6 10" xfId="25559"/>
    <cellStyle name="FormlaBold 6 10 10" xfId="25560"/>
    <cellStyle name="FormlaBold 6 10 10 2" xfId="53887"/>
    <cellStyle name="FormlaBold 6 10 11" xfId="53886"/>
    <cellStyle name="FormlaBold 6 10 2" xfId="25561"/>
    <cellStyle name="FormlaBold 6 10 2 2" xfId="53888"/>
    <cellStyle name="FormlaBold 6 10 3" xfId="25562"/>
    <cellStyle name="FormlaBold 6 10 3 2" xfId="53889"/>
    <cellStyle name="FormlaBold 6 10 4" xfId="25563"/>
    <cellStyle name="FormlaBold 6 10 4 2" xfId="53890"/>
    <cellStyle name="FormlaBold 6 10 5" xfId="25564"/>
    <cellStyle name="FormlaBold 6 10 5 2" xfId="53891"/>
    <cellStyle name="FormlaBold 6 10 6" xfId="25565"/>
    <cellStyle name="FormlaBold 6 10 6 2" xfId="53892"/>
    <cellStyle name="FormlaBold 6 10 7" xfId="25566"/>
    <cellStyle name="FormlaBold 6 10 7 2" xfId="53893"/>
    <cellStyle name="FormlaBold 6 10 8" xfId="25567"/>
    <cellStyle name="FormlaBold 6 10 8 2" xfId="53894"/>
    <cellStyle name="FormlaBold 6 10 9" xfId="25568"/>
    <cellStyle name="FormlaBold 6 10 9 2" xfId="53895"/>
    <cellStyle name="FormlaBold 6 11" xfId="25569"/>
    <cellStyle name="FormlaBold 6 11 2" xfId="53896"/>
    <cellStyle name="FormlaBold 6 12" xfId="25570"/>
    <cellStyle name="FormlaBold 6 12 2" xfId="53897"/>
    <cellStyle name="FormlaBold 6 13" xfId="25571"/>
    <cellStyle name="FormlaBold 6 13 2" xfId="53898"/>
    <cellStyle name="FormlaBold 6 14" xfId="25572"/>
    <cellStyle name="FormlaBold 6 14 2" xfId="53899"/>
    <cellStyle name="FormlaBold 6 15" xfId="25573"/>
    <cellStyle name="FormlaBold 6 15 2" xfId="53900"/>
    <cellStyle name="FormlaBold 6 16" xfId="25574"/>
    <cellStyle name="FormlaBold 6 16 2" xfId="53901"/>
    <cellStyle name="FormlaBold 6 17" xfId="25575"/>
    <cellStyle name="FormlaBold 6 17 2" xfId="53902"/>
    <cellStyle name="FormlaBold 6 18" xfId="25576"/>
    <cellStyle name="FormlaBold 6 18 2" xfId="53903"/>
    <cellStyle name="FormlaBold 6 19" xfId="28834"/>
    <cellStyle name="FormlaBold 6 2" xfId="725"/>
    <cellStyle name="FormlaBold 6 2 10" xfId="25577"/>
    <cellStyle name="FormlaBold 6 2 10 2" xfId="53904"/>
    <cellStyle name="FormlaBold 6 2 11" xfId="25578"/>
    <cellStyle name="FormlaBold 6 2 11 2" xfId="53905"/>
    <cellStyle name="FormlaBold 6 2 12" xfId="25579"/>
    <cellStyle name="FormlaBold 6 2 12 2" xfId="53906"/>
    <cellStyle name="FormlaBold 6 2 13" xfId="25580"/>
    <cellStyle name="FormlaBold 6 2 13 2" xfId="53907"/>
    <cellStyle name="FormlaBold 6 2 14" xfId="25581"/>
    <cellStyle name="FormlaBold 6 2 14 2" xfId="53908"/>
    <cellStyle name="FormlaBold 6 2 15" xfId="29056"/>
    <cellStyle name="FormlaBold 6 2 2" xfId="25582"/>
    <cellStyle name="FormlaBold 6 2 2 10" xfId="25583"/>
    <cellStyle name="FormlaBold 6 2 2 10 2" xfId="53910"/>
    <cellStyle name="FormlaBold 6 2 2 11" xfId="53909"/>
    <cellStyle name="FormlaBold 6 2 2 2" xfId="25584"/>
    <cellStyle name="FormlaBold 6 2 2 2 10" xfId="25585"/>
    <cellStyle name="FormlaBold 6 2 2 2 10 2" xfId="53912"/>
    <cellStyle name="FormlaBold 6 2 2 2 11" xfId="53911"/>
    <cellStyle name="FormlaBold 6 2 2 2 2" xfId="25586"/>
    <cellStyle name="FormlaBold 6 2 2 2 2 2" xfId="53913"/>
    <cellStyle name="FormlaBold 6 2 2 2 3" xfId="25587"/>
    <cellStyle name="FormlaBold 6 2 2 2 3 2" xfId="53914"/>
    <cellStyle name="FormlaBold 6 2 2 2 4" xfId="25588"/>
    <cellStyle name="FormlaBold 6 2 2 2 4 2" xfId="53915"/>
    <cellStyle name="FormlaBold 6 2 2 2 5" xfId="25589"/>
    <cellStyle name="FormlaBold 6 2 2 2 5 2" xfId="53916"/>
    <cellStyle name="FormlaBold 6 2 2 2 6" xfId="25590"/>
    <cellStyle name="FormlaBold 6 2 2 2 6 2" xfId="53917"/>
    <cellStyle name="FormlaBold 6 2 2 2 7" xfId="25591"/>
    <cellStyle name="FormlaBold 6 2 2 2 7 2" xfId="53918"/>
    <cellStyle name="FormlaBold 6 2 2 2 8" xfId="25592"/>
    <cellStyle name="FormlaBold 6 2 2 2 8 2" xfId="53919"/>
    <cellStyle name="FormlaBold 6 2 2 2 9" xfId="25593"/>
    <cellStyle name="FormlaBold 6 2 2 2 9 2" xfId="53920"/>
    <cellStyle name="FormlaBold 6 2 2 3" xfId="25594"/>
    <cellStyle name="FormlaBold 6 2 2 3 10" xfId="25595"/>
    <cellStyle name="FormlaBold 6 2 2 3 10 2" xfId="53922"/>
    <cellStyle name="FormlaBold 6 2 2 3 11" xfId="53921"/>
    <cellStyle name="FormlaBold 6 2 2 3 2" xfId="25596"/>
    <cellStyle name="FormlaBold 6 2 2 3 2 2" xfId="53923"/>
    <cellStyle name="FormlaBold 6 2 2 3 3" xfId="25597"/>
    <cellStyle name="FormlaBold 6 2 2 3 3 2" xfId="53924"/>
    <cellStyle name="FormlaBold 6 2 2 3 4" xfId="25598"/>
    <cellStyle name="FormlaBold 6 2 2 3 4 2" xfId="53925"/>
    <cellStyle name="FormlaBold 6 2 2 3 5" xfId="25599"/>
    <cellStyle name="FormlaBold 6 2 2 3 5 2" xfId="53926"/>
    <cellStyle name="FormlaBold 6 2 2 3 6" xfId="25600"/>
    <cellStyle name="FormlaBold 6 2 2 3 6 2" xfId="53927"/>
    <cellStyle name="FormlaBold 6 2 2 3 7" xfId="25601"/>
    <cellStyle name="FormlaBold 6 2 2 3 7 2" xfId="53928"/>
    <cellStyle name="FormlaBold 6 2 2 3 8" xfId="25602"/>
    <cellStyle name="FormlaBold 6 2 2 3 8 2" xfId="53929"/>
    <cellStyle name="FormlaBold 6 2 2 3 9" xfId="25603"/>
    <cellStyle name="FormlaBold 6 2 2 3 9 2" xfId="53930"/>
    <cellStyle name="FormlaBold 6 2 2 4" xfId="25604"/>
    <cellStyle name="FormlaBold 6 2 2 4 2" xfId="53931"/>
    <cellStyle name="FormlaBold 6 2 2 5" xfId="25605"/>
    <cellStyle name="FormlaBold 6 2 2 5 2" xfId="53932"/>
    <cellStyle name="FormlaBold 6 2 2 6" xfId="25606"/>
    <cellStyle name="FormlaBold 6 2 2 6 2" xfId="53933"/>
    <cellStyle name="FormlaBold 6 2 2 7" xfId="25607"/>
    <cellStyle name="FormlaBold 6 2 2 7 2" xfId="53934"/>
    <cellStyle name="FormlaBold 6 2 2 8" xfId="25608"/>
    <cellStyle name="FormlaBold 6 2 2 8 2" xfId="53935"/>
    <cellStyle name="FormlaBold 6 2 2 9" xfId="25609"/>
    <cellStyle name="FormlaBold 6 2 2 9 2" xfId="53936"/>
    <cellStyle name="FormlaBold 6 2 3" xfId="25610"/>
    <cellStyle name="FormlaBold 6 2 3 10" xfId="25611"/>
    <cellStyle name="FormlaBold 6 2 3 10 2" xfId="53938"/>
    <cellStyle name="FormlaBold 6 2 3 11" xfId="53937"/>
    <cellStyle name="FormlaBold 6 2 3 2" xfId="25612"/>
    <cellStyle name="FormlaBold 6 2 3 2 10" xfId="25613"/>
    <cellStyle name="FormlaBold 6 2 3 2 10 2" xfId="53940"/>
    <cellStyle name="FormlaBold 6 2 3 2 11" xfId="53939"/>
    <cellStyle name="FormlaBold 6 2 3 2 2" xfId="25614"/>
    <cellStyle name="FormlaBold 6 2 3 2 2 2" xfId="53941"/>
    <cellStyle name="FormlaBold 6 2 3 2 3" xfId="25615"/>
    <cellStyle name="FormlaBold 6 2 3 2 3 2" xfId="53942"/>
    <cellStyle name="FormlaBold 6 2 3 2 4" xfId="25616"/>
    <cellStyle name="FormlaBold 6 2 3 2 4 2" xfId="53943"/>
    <cellStyle name="FormlaBold 6 2 3 2 5" xfId="25617"/>
    <cellStyle name="FormlaBold 6 2 3 2 5 2" xfId="53944"/>
    <cellStyle name="FormlaBold 6 2 3 2 6" xfId="25618"/>
    <cellStyle name="FormlaBold 6 2 3 2 6 2" xfId="53945"/>
    <cellStyle name="FormlaBold 6 2 3 2 7" xfId="25619"/>
    <cellStyle name="FormlaBold 6 2 3 2 7 2" xfId="53946"/>
    <cellStyle name="FormlaBold 6 2 3 2 8" xfId="25620"/>
    <cellStyle name="FormlaBold 6 2 3 2 8 2" xfId="53947"/>
    <cellStyle name="FormlaBold 6 2 3 2 9" xfId="25621"/>
    <cellStyle name="FormlaBold 6 2 3 2 9 2" xfId="53948"/>
    <cellStyle name="FormlaBold 6 2 3 3" xfId="25622"/>
    <cellStyle name="FormlaBold 6 2 3 3 10" xfId="25623"/>
    <cellStyle name="FormlaBold 6 2 3 3 10 2" xfId="53950"/>
    <cellStyle name="FormlaBold 6 2 3 3 11" xfId="53949"/>
    <cellStyle name="FormlaBold 6 2 3 3 2" xfId="25624"/>
    <cellStyle name="FormlaBold 6 2 3 3 2 2" xfId="53951"/>
    <cellStyle name="FormlaBold 6 2 3 3 3" xfId="25625"/>
    <cellStyle name="FormlaBold 6 2 3 3 3 2" xfId="53952"/>
    <cellStyle name="FormlaBold 6 2 3 3 4" xfId="25626"/>
    <cellStyle name="FormlaBold 6 2 3 3 4 2" xfId="53953"/>
    <cellStyle name="FormlaBold 6 2 3 3 5" xfId="25627"/>
    <cellStyle name="FormlaBold 6 2 3 3 5 2" xfId="53954"/>
    <cellStyle name="FormlaBold 6 2 3 3 6" xfId="25628"/>
    <cellStyle name="FormlaBold 6 2 3 3 6 2" xfId="53955"/>
    <cellStyle name="FormlaBold 6 2 3 3 7" xfId="25629"/>
    <cellStyle name="FormlaBold 6 2 3 3 7 2" xfId="53956"/>
    <cellStyle name="FormlaBold 6 2 3 3 8" xfId="25630"/>
    <cellStyle name="FormlaBold 6 2 3 3 8 2" xfId="53957"/>
    <cellStyle name="FormlaBold 6 2 3 3 9" xfId="25631"/>
    <cellStyle name="FormlaBold 6 2 3 3 9 2" xfId="53958"/>
    <cellStyle name="FormlaBold 6 2 3 4" xfId="25632"/>
    <cellStyle name="FormlaBold 6 2 3 4 2" xfId="53959"/>
    <cellStyle name="FormlaBold 6 2 3 5" xfId="25633"/>
    <cellStyle name="FormlaBold 6 2 3 5 2" xfId="53960"/>
    <cellStyle name="FormlaBold 6 2 3 6" xfId="25634"/>
    <cellStyle name="FormlaBold 6 2 3 6 2" xfId="53961"/>
    <cellStyle name="FormlaBold 6 2 3 7" xfId="25635"/>
    <cellStyle name="FormlaBold 6 2 3 7 2" xfId="53962"/>
    <cellStyle name="FormlaBold 6 2 3 8" xfId="25636"/>
    <cellStyle name="FormlaBold 6 2 3 8 2" xfId="53963"/>
    <cellStyle name="FormlaBold 6 2 3 9" xfId="25637"/>
    <cellStyle name="FormlaBold 6 2 3 9 2" xfId="53964"/>
    <cellStyle name="FormlaBold 6 2 4" xfId="25638"/>
    <cellStyle name="FormlaBold 6 2 4 10" xfId="25639"/>
    <cellStyle name="FormlaBold 6 2 4 10 2" xfId="53966"/>
    <cellStyle name="FormlaBold 6 2 4 11" xfId="53965"/>
    <cellStyle name="FormlaBold 6 2 4 2" xfId="25640"/>
    <cellStyle name="FormlaBold 6 2 4 2 2" xfId="53967"/>
    <cellStyle name="FormlaBold 6 2 4 3" xfId="25641"/>
    <cellStyle name="FormlaBold 6 2 4 3 2" xfId="53968"/>
    <cellStyle name="FormlaBold 6 2 4 4" xfId="25642"/>
    <cellStyle name="FormlaBold 6 2 4 4 2" xfId="53969"/>
    <cellStyle name="FormlaBold 6 2 4 5" xfId="25643"/>
    <cellStyle name="FormlaBold 6 2 4 5 2" xfId="53970"/>
    <cellStyle name="FormlaBold 6 2 4 6" xfId="25644"/>
    <cellStyle name="FormlaBold 6 2 4 6 2" xfId="53971"/>
    <cellStyle name="FormlaBold 6 2 4 7" xfId="25645"/>
    <cellStyle name="FormlaBold 6 2 4 7 2" xfId="53972"/>
    <cellStyle name="FormlaBold 6 2 4 8" xfId="25646"/>
    <cellStyle name="FormlaBold 6 2 4 8 2" xfId="53973"/>
    <cellStyle name="FormlaBold 6 2 4 9" xfId="25647"/>
    <cellStyle name="FormlaBold 6 2 4 9 2" xfId="53974"/>
    <cellStyle name="FormlaBold 6 2 5" xfId="25648"/>
    <cellStyle name="FormlaBold 6 2 5 10" xfId="25649"/>
    <cellStyle name="FormlaBold 6 2 5 10 2" xfId="53976"/>
    <cellStyle name="FormlaBold 6 2 5 11" xfId="53975"/>
    <cellStyle name="FormlaBold 6 2 5 2" xfId="25650"/>
    <cellStyle name="FormlaBold 6 2 5 2 2" xfId="53977"/>
    <cellStyle name="FormlaBold 6 2 5 3" xfId="25651"/>
    <cellStyle name="FormlaBold 6 2 5 3 2" xfId="53978"/>
    <cellStyle name="FormlaBold 6 2 5 4" xfId="25652"/>
    <cellStyle name="FormlaBold 6 2 5 4 2" xfId="53979"/>
    <cellStyle name="FormlaBold 6 2 5 5" xfId="25653"/>
    <cellStyle name="FormlaBold 6 2 5 5 2" xfId="53980"/>
    <cellStyle name="FormlaBold 6 2 5 6" xfId="25654"/>
    <cellStyle name="FormlaBold 6 2 5 6 2" xfId="53981"/>
    <cellStyle name="FormlaBold 6 2 5 7" xfId="25655"/>
    <cellStyle name="FormlaBold 6 2 5 7 2" xfId="53982"/>
    <cellStyle name="FormlaBold 6 2 5 8" xfId="25656"/>
    <cellStyle name="FormlaBold 6 2 5 8 2" xfId="53983"/>
    <cellStyle name="FormlaBold 6 2 5 9" xfId="25657"/>
    <cellStyle name="FormlaBold 6 2 5 9 2" xfId="53984"/>
    <cellStyle name="FormlaBold 6 2 6" xfId="25658"/>
    <cellStyle name="FormlaBold 6 2 6 2" xfId="53985"/>
    <cellStyle name="FormlaBold 6 2 7" xfId="25659"/>
    <cellStyle name="FormlaBold 6 2 7 2" xfId="53986"/>
    <cellStyle name="FormlaBold 6 2 8" xfId="25660"/>
    <cellStyle name="FormlaBold 6 2 8 2" xfId="53987"/>
    <cellStyle name="FormlaBold 6 2 9" xfId="25661"/>
    <cellStyle name="FormlaBold 6 2 9 2" xfId="53988"/>
    <cellStyle name="FormlaBold 6 3" xfId="869"/>
    <cellStyle name="FormlaBold 6 3 10" xfId="25662"/>
    <cellStyle name="FormlaBold 6 3 10 2" xfId="53989"/>
    <cellStyle name="FormlaBold 6 3 11" xfId="25663"/>
    <cellStyle name="FormlaBold 6 3 11 2" xfId="53990"/>
    <cellStyle name="FormlaBold 6 3 12" xfId="25664"/>
    <cellStyle name="FormlaBold 6 3 12 2" xfId="53991"/>
    <cellStyle name="FormlaBold 6 3 13" xfId="25665"/>
    <cellStyle name="FormlaBold 6 3 13 2" xfId="53992"/>
    <cellStyle name="FormlaBold 6 3 14" xfId="25666"/>
    <cellStyle name="FormlaBold 6 3 14 2" xfId="53993"/>
    <cellStyle name="FormlaBold 6 3 15" xfId="29200"/>
    <cellStyle name="FormlaBold 6 3 2" xfId="25667"/>
    <cellStyle name="FormlaBold 6 3 2 10" xfId="25668"/>
    <cellStyle name="FormlaBold 6 3 2 10 2" xfId="53995"/>
    <cellStyle name="FormlaBold 6 3 2 11" xfId="53994"/>
    <cellStyle name="FormlaBold 6 3 2 2" xfId="25669"/>
    <cellStyle name="FormlaBold 6 3 2 2 10" xfId="25670"/>
    <cellStyle name="FormlaBold 6 3 2 2 10 2" xfId="53997"/>
    <cellStyle name="FormlaBold 6 3 2 2 11" xfId="53996"/>
    <cellStyle name="FormlaBold 6 3 2 2 2" xfId="25671"/>
    <cellStyle name="FormlaBold 6 3 2 2 2 2" xfId="53998"/>
    <cellStyle name="FormlaBold 6 3 2 2 3" xfId="25672"/>
    <cellStyle name="FormlaBold 6 3 2 2 3 2" xfId="53999"/>
    <cellStyle name="FormlaBold 6 3 2 2 4" xfId="25673"/>
    <cellStyle name="FormlaBold 6 3 2 2 4 2" xfId="54000"/>
    <cellStyle name="FormlaBold 6 3 2 2 5" xfId="25674"/>
    <cellStyle name="FormlaBold 6 3 2 2 5 2" xfId="54001"/>
    <cellStyle name="FormlaBold 6 3 2 2 6" xfId="25675"/>
    <cellStyle name="FormlaBold 6 3 2 2 6 2" xfId="54002"/>
    <cellStyle name="FormlaBold 6 3 2 2 7" xfId="25676"/>
    <cellStyle name="FormlaBold 6 3 2 2 7 2" xfId="54003"/>
    <cellStyle name="FormlaBold 6 3 2 2 8" xfId="25677"/>
    <cellStyle name="FormlaBold 6 3 2 2 8 2" xfId="54004"/>
    <cellStyle name="FormlaBold 6 3 2 2 9" xfId="25678"/>
    <cellStyle name="FormlaBold 6 3 2 2 9 2" xfId="54005"/>
    <cellStyle name="FormlaBold 6 3 2 3" xfId="25679"/>
    <cellStyle name="FormlaBold 6 3 2 3 10" xfId="25680"/>
    <cellStyle name="FormlaBold 6 3 2 3 10 2" xfId="54007"/>
    <cellStyle name="FormlaBold 6 3 2 3 11" xfId="54006"/>
    <cellStyle name="FormlaBold 6 3 2 3 2" xfId="25681"/>
    <cellStyle name="FormlaBold 6 3 2 3 2 2" xfId="54008"/>
    <cellStyle name="FormlaBold 6 3 2 3 3" xfId="25682"/>
    <cellStyle name="FormlaBold 6 3 2 3 3 2" xfId="54009"/>
    <cellStyle name="FormlaBold 6 3 2 3 4" xfId="25683"/>
    <cellStyle name="FormlaBold 6 3 2 3 4 2" xfId="54010"/>
    <cellStyle name="FormlaBold 6 3 2 3 5" xfId="25684"/>
    <cellStyle name="FormlaBold 6 3 2 3 5 2" xfId="54011"/>
    <cellStyle name="FormlaBold 6 3 2 3 6" xfId="25685"/>
    <cellStyle name="FormlaBold 6 3 2 3 6 2" xfId="54012"/>
    <cellStyle name="FormlaBold 6 3 2 3 7" xfId="25686"/>
    <cellStyle name="FormlaBold 6 3 2 3 7 2" xfId="54013"/>
    <cellStyle name="FormlaBold 6 3 2 3 8" xfId="25687"/>
    <cellStyle name="FormlaBold 6 3 2 3 8 2" xfId="54014"/>
    <cellStyle name="FormlaBold 6 3 2 3 9" xfId="25688"/>
    <cellStyle name="FormlaBold 6 3 2 3 9 2" xfId="54015"/>
    <cellStyle name="FormlaBold 6 3 2 4" xfId="25689"/>
    <cellStyle name="FormlaBold 6 3 2 4 2" xfId="54016"/>
    <cellStyle name="FormlaBold 6 3 2 5" xfId="25690"/>
    <cellStyle name="FormlaBold 6 3 2 5 2" xfId="54017"/>
    <cellStyle name="FormlaBold 6 3 2 6" xfId="25691"/>
    <cellStyle name="FormlaBold 6 3 2 6 2" xfId="54018"/>
    <cellStyle name="FormlaBold 6 3 2 7" xfId="25692"/>
    <cellStyle name="FormlaBold 6 3 2 7 2" xfId="54019"/>
    <cellStyle name="FormlaBold 6 3 2 8" xfId="25693"/>
    <cellStyle name="FormlaBold 6 3 2 8 2" xfId="54020"/>
    <cellStyle name="FormlaBold 6 3 2 9" xfId="25694"/>
    <cellStyle name="FormlaBold 6 3 2 9 2" xfId="54021"/>
    <cellStyle name="FormlaBold 6 3 3" xfId="25695"/>
    <cellStyle name="FormlaBold 6 3 3 10" xfId="25696"/>
    <cellStyle name="FormlaBold 6 3 3 10 2" xfId="54023"/>
    <cellStyle name="FormlaBold 6 3 3 11" xfId="54022"/>
    <cellStyle name="FormlaBold 6 3 3 2" xfId="25697"/>
    <cellStyle name="FormlaBold 6 3 3 2 10" xfId="25698"/>
    <cellStyle name="FormlaBold 6 3 3 2 10 2" xfId="54025"/>
    <cellStyle name="FormlaBold 6 3 3 2 11" xfId="54024"/>
    <cellStyle name="FormlaBold 6 3 3 2 2" xfId="25699"/>
    <cellStyle name="FormlaBold 6 3 3 2 2 2" xfId="54026"/>
    <cellStyle name="FormlaBold 6 3 3 2 3" xfId="25700"/>
    <cellStyle name="FormlaBold 6 3 3 2 3 2" xfId="54027"/>
    <cellStyle name="FormlaBold 6 3 3 2 4" xfId="25701"/>
    <cellStyle name="FormlaBold 6 3 3 2 4 2" xfId="54028"/>
    <cellStyle name="FormlaBold 6 3 3 2 5" xfId="25702"/>
    <cellStyle name="FormlaBold 6 3 3 2 5 2" xfId="54029"/>
    <cellStyle name="FormlaBold 6 3 3 2 6" xfId="25703"/>
    <cellStyle name="FormlaBold 6 3 3 2 6 2" xfId="54030"/>
    <cellStyle name="FormlaBold 6 3 3 2 7" xfId="25704"/>
    <cellStyle name="FormlaBold 6 3 3 2 7 2" xfId="54031"/>
    <cellStyle name="FormlaBold 6 3 3 2 8" xfId="25705"/>
    <cellStyle name="FormlaBold 6 3 3 2 8 2" xfId="54032"/>
    <cellStyle name="FormlaBold 6 3 3 2 9" xfId="25706"/>
    <cellStyle name="FormlaBold 6 3 3 2 9 2" xfId="54033"/>
    <cellStyle name="FormlaBold 6 3 3 3" xfId="25707"/>
    <cellStyle name="FormlaBold 6 3 3 3 10" xfId="25708"/>
    <cellStyle name="FormlaBold 6 3 3 3 10 2" xfId="54035"/>
    <cellStyle name="FormlaBold 6 3 3 3 11" xfId="54034"/>
    <cellStyle name="FormlaBold 6 3 3 3 2" xfId="25709"/>
    <cellStyle name="FormlaBold 6 3 3 3 2 2" xfId="54036"/>
    <cellStyle name="FormlaBold 6 3 3 3 3" xfId="25710"/>
    <cellStyle name="FormlaBold 6 3 3 3 3 2" xfId="54037"/>
    <cellStyle name="FormlaBold 6 3 3 3 4" xfId="25711"/>
    <cellStyle name="FormlaBold 6 3 3 3 4 2" xfId="54038"/>
    <cellStyle name="FormlaBold 6 3 3 3 5" xfId="25712"/>
    <cellStyle name="FormlaBold 6 3 3 3 5 2" xfId="54039"/>
    <cellStyle name="FormlaBold 6 3 3 3 6" xfId="25713"/>
    <cellStyle name="FormlaBold 6 3 3 3 6 2" xfId="54040"/>
    <cellStyle name="FormlaBold 6 3 3 3 7" xfId="25714"/>
    <cellStyle name="FormlaBold 6 3 3 3 7 2" xfId="54041"/>
    <cellStyle name="FormlaBold 6 3 3 3 8" xfId="25715"/>
    <cellStyle name="FormlaBold 6 3 3 3 8 2" xfId="54042"/>
    <cellStyle name="FormlaBold 6 3 3 3 9" xfId="25716"/>
    <cellStyle name="FormlaBold 6 3 3 3 9 2" xfId="54043"/>
    <cellStyle name="FormlaBold 6 3 3 4" xfId="25717"/>
    <cellStyle name="FormlaBold 6 3 3 4 2" xfId="54044"/>
    <cellStyle name="FormlaBold 6 3 3 5" xfId="25718"/>
    <cellStyle name="FormlaBold 6 3 3 5 2" xfId="54045"/>
    <cellStyle name="FormlaBold 6 3 3 6" xfId="25719"/>
    <cellStyle name="FormlaBold 6 3 3 6 2" xfId="54046"/>
    <cellStyle name="FormlaBold 6 3 3 7" xfId="25720"/>
    <cellStyle name="FormlaBold 6 3 3 7 2" xfId="54047"/>
    <cellStyle name="FormlaBold 6 3 3 8" xfId="25721"/>
    <cellStyle name="FormlaBold 6 3 3 8 2" xfId="54048"/>
    <cellStyle name="FormlaBold 6 3 3 9" xfId="25722"/>
    <cellStyle name="FormlaBold 6 3 3 9 2" xfId="54049"/>
    <cellStyle name="FormlaBold 6 3 4" xfId="25723"/>
    <cellStyle name="FormlaBold 6 3 4 10" xfId="25724"/>
    <cellStyle name="FormlaBold 6 3 4 10 2" xfId="54051"/>
    <cellStyle name="FormlaBold 6 3 4 11" xfId="54050"/>
    <cellStyle name="FormlaBold 6 3 4 2" xfId="25725"/>
    <cellStyle name="FormlaBold 6 3 4 2 2" xfId="54052"/>
    <cellStyle name="FormlaBold 6 3 4 3" xfId="25726"/>
    <cellStyle name="FormlaBold 6 3 4 3 2" xfId="54053"/>
    <cellStyle name="FormlaBold 6 3 4 4" xfId="25727"/>
    <cellStyle name="FormlaBold 6 3 4 4 2" xfId="54054"/>
    <cellStyle name="FormlaBold 6 3 4 5" xfId="25728"/>
    <cellStyle name="FormlaBold 6 3 4 5 2" xfId="54055"/>
    <cellStyle name="FormlaBold 6 3 4 6" xfId="25729"/>
    <cellStyle name="FormlaBold 6 3 4 6 2" xfId="54056"/>
    <cellStyle name="FormlaBold 6 3 4 7" xfId="25730"/>
    <cellStyle name="FormlaBold 6 3 4 7 2" xfId="54057"/>
    <cellStyle name="FormlaBold 6 3 4 8" xfId="25731"/>
    <cellStyle name="FormlaBold 6 3 4 8 2" xfId="54058"/>
    <cellStyle name="FormlaBold 6 3 4 9" xfId="25732"/>
    <cellStyle name="FormlaBold 6 3 4 9 2" xfId="54059"/>
    <cellStyle name="FormlaBold 6 3 5" xfId="25733"/>
    <cellStyle name="FormlaBold 6 3 5 10" xfId="25734"/>
    <cellStyle name="FormlaBold 6 3 5 10 2" xfId="54061"/>
    <cellStyle name="FormlaBold 6 3 5 11" xfId="54060"/>
    <cellStyle name="FormlaBold 6 3 5 2" xfId="25735"/>
    <cellStyle name="FormlaBold 6 3 5 2 2" xfId="54062"/>
    <cellStyle name="FormlaBold 6 3 5 3" xfId="25736"/>
    <cellStyle name="FormlaBold 6 3 5 3 2" xfId="54063"/>
    <cellStyle name="FormlaBold 6 3 5 4" xfId="25737"/>
    <cellStyle name="FormlaBold 6 3 5 4 2" xfId="54064"/>
    <cellStyle name="FormlaBold 6 3 5 5" xfId="25738"/>
    <cellStyle name="FormlaBold 6 3 5 5 2" xfId="54065"/>
    <cellStyle name="FormlaBold 6 3 5 6" xfId="25739"/>
    <cellStyle name="FormlaBold 6 3 5 6 2" xfId="54066"/>
    <cellStyle name="FormlaBold 6 3 5 7" xfId="25740"/>
    <cellStyle name="FormlaBold 6 3 5 7 2" xfId="54067"/>
    <cellStyle name="FormlaBold 6 3 5 8" xfId="25741"/>
    <cellStyle name="FormlaBold 6 3 5 8 2" xfId="54068"/>
    <cellStyle name="FormlaBold 6 3 5 9" xfId="25742"/>
    <cellStyle name="FormlaBold 6 3 5 9 2" xfId="54069"/>
    <cellStyle name="FormlaBold 6 3 6" xfId="25743"/>
    <cellStyle name="FormlaBold 6 3 6 2" xfId="54070"/>
    <cellStyle name="FormlaBold 6 3 7" xfId="25744"/>
    <cellStyle name="FormlaBold 6 3 7 2" xfId="54071"/>
    <cellStyle name="FormlaBold 6 3 8" xfId="25745"/>
    <cellStyle name="FormlaBold 6 3 8 2" xfId="54072"/>
    <cellStyle name="FormlaBold 6 3 9" xfId="25746"/>
    <cellStyle name="FormlaBold 6 3 9 2" xfId="54073"/>
    <cellStyle name="FormlaBold 6 4" xfId="1513"/>
    <cellStyle name="FormlaBold 6 4 10" xfId="25747"/>
    <cellStyle name="FormlaBold 6 4 10 2" xfId="54074"/>
    <cellStyle name="FormlaBold 6 4 11" xfId="25748"/>
    <cellStyle name="FormlaBold 6 4 11 2" xfId="54075"/>
    <cellStyle name="FormlaBold 6 4 12" xfId="25749"/>
    <cellStyle name="FormlaBold 6 4 12 2" xfId="54076"/>
    <cellStyle name="FormlaBold 6 4 13" xfId="25750"/>
    <cellStyle name="FormlaBold 6 4 13 2" xfId="54077"/>
    <cellStyle name="FormlaBold 6 4 14" xfId="25751"/>
    <cellStyle name="FormlaBold 6 4 14 2" xfId="54078"/>
    <cellStyle name="FormlaBold 6 4 15" xfId="29843"/>
    <cellStyle name="FormlaBold 6 4 2" xfId="25752"/>
    <cellStyle name="FormlaBold 6 4 2 10" xfId="25753"/>
    <cellStyle name="FormlaBold 6 4 2 10 2" xfId="54080"/>
    <cellStyle name="FormlaBold 6 4 2 11" xfId="54079"/>
    <cellStyle name="FormlaBold 6 4 2 2" xfId="25754"/>
    <cellStyle name="FormlaBold 6 4 2 2 10" xfId="25755"/>
    <cellStyle name="FormlaBold 6 4 2 2 10 2" xfId="54082"/>
    <cellStyle name="FormlaBold 6 4 2 2 11" xfId="54081"/>
    <cellStyle name="FormlaBold 6 4 2 2 2" xfId="25756"/>
    <cellStyle name="FormlaBold 6 4 2 2 2 2" xfId="54083"/>
    <cellStyle name="FormlaBold 6 4 2 2 3" xfId="25757"/>
    <cellStyle name="FormlaBold 6 4 2 2 3 2" xfId="54084"/>
    <cellStyle name="FormlaBold 6 4 2 2 4" xfId="25758"/>
    <cellStyle name="FormlaBold 6 4 2 2 4 2" xfId="54085"/>
    <cellStyle name="FormlaBold 6 4 2 2 5" xfId="25759"/>
    <cellStyle name="FormlaBold 6 4 2 2 5 2" xfId="54086"/>
    <cellStyle name="FormlaBold 6 4 2 2 6" xfId="25760"/>
    <cellStyle name="FormlaBold 6 4 2 2 6 2" xfId="54087"/>
    <cellStyle name="FormlaBold 6 4 2 2 7" xfId="25761"/>
    <cellStyle name="FormlaBold 6 4 2 2 7 2" xfId="54088"/>
    <cellStyle name="FormlaBold 6 4 2 2 8" xfId="25762"/>
    <cellStyle name="FormlaBold 6 4 2 2 8 2" xfId="54089"/>
    <cellStyle name="FormlaBold 6 4 2 2 9" xfId="25763"/>
    <cellStyle name="FormlaBold 6 4 2 2 9 2" xfId="54090"/>
    <cellStyle name="FormlaBold 6 4 2 3" xfId="25764"/>
    <cellStyle name="FormlaBold 6 4 2 3 10" xfId="25765"/>
    <cellStyle name="FormlaBold 6 4 2 3 10 2" xfId="54092"/>
    <cellStyle name="FormlaBold 6 4 2 3 11" xfId="54091"/>
    <cellStyle name="FormlaBold 6 4 2 3 2" xfId="25766"/>
    <cellStyle name="FormlaBold 6 4 2 3 2 2" xfId="54093"/>
    <cellStyle name="FormlaBold 6 4 2 3 3" xfId="25767"/>
    <cellStyle name="FormlaBold 6 4 2 3 3 2" xfId="54094"/>
    <cellStyle name="FormlaBold 6 4 2 3 4" xfId="25768"/>
    <cellStyle name="FormlaBold 6 4 2 3 4 2" xfId="54095"/>
    <cellStyle name="FormlaBold 6 4 2 3 5" xfId="25769"/>
    <cellStyle name="FormlaBold 6 4 2 3 5 2" xfId="54096"/>
    <cellStyle name="FormlaBold 6 4 2 3 6" xfId="25770"/>
    <cellStyle name="FormlaBold 6 4 2 3 6 2" xfId="54097"/>
    <cellStyle name="FormlaBold 6 4 2 3 7" xfId="25771"/>
    <cellStyle name="FormlaBold 6 4 2 3 7 2" xfId="54098"/>
    <cellStyle name="FormlaBold 6 4 2 3 8" xfId="25772"/>
    <cellStyle name="FormlaBold 6 4 2 3 8 2" xfId="54099"/>
    <cellStyle name="FormlaBold 6 4 2 3 9" xfId="25773"/>
    <cellStyle name="FormlaBold 6 4 2 3 9 2" xfId="54100"/>
    <cellStyle name="FormlaBold 6 4 2 4" xfId="25774"/>
    <cellStyle name="FormlaBold 6 4 2 4 2" xfId="54101"/>
    <cellStyle name="FormlaBold 6 4 2 5" xfId="25775"/>
    <cellStyle name="FormlaBold 6 4 2 5 2" xfId="54102"/>
    <cellStyle name="FormlaBold 6 4 2 6" xfId="25776"/>
    <cellStyle name="FormlaBold 6 4 2 6 2" xfId="54103"/>
    <cellStyle name="FormlaBold 6 4 2 7" xfId="25777"/>
    <cellStyle name="FormlaBold 6 4 2 7 2" xfId="54104"/>
    <cellStyle name="FormlaBold 6 4 2 8" xfId="25778"/>
    <cellStyle name="FormlaBold 6 4 2 8 2" xfId="54105"/>
    <cellStyle name="FormlaBold 6 4 2 9" xfId="25779"/>
    <cellStyle name="FormlaBold 6 4 2 9 2" xfId="54106"/>
    <cellStyle name="FormlaBold 6 4 3" xfId="25780"/>
    <cellStyle name="FormlaBold 6 4 3 10" xfId="25781"/>
    <cellStyle name="FormlaBold 6 4 3 10 2" xfId="54108"/>
    <cellStyle name="FormlaBold 6 4 3 11" xfId="54107"/>
    <cellStyle name="FormlaBold 6 4 3 2" xfId="25782"/>
    <cellStyle name="FormlaBold 6 4 3 2 10" xfId="25783"/>
    <cellStyle name="FormlaBold 6 4 3 2 10 2" xfId="54110"/>
    <cellStyle name="FormlaBold 6 4 3 2 11" xfId="54109"/>
    <cellStyle name="FormlaBold 6 4 3 2 2" xfId="25784"/>
    <cellStyle name="FormlaBold 6 4 3 2 2 2" xfId="54111"/>
    <cellStyle name="FormlaBold 6 4 3 2 3" xfId="25785"/>
    <cellStyle name="FormlaBold 6 4 3 2 3 2" xfId="54112"/>
    <cellStyle name="FormlaBold 6 4 3 2 4" xfId="25786"/>
    <cellStyle name="FormlaBold 6 4 3 2 4 2" xfId="54113"/>
    <cellStyle name="FormlaBold 6 4 3 2 5" xfId="25787"/>
    <cellStyle name="FormlaBold 6 4 3 2 5 2" xfId="54114"/>
    <cellStyle name="FormlaBold 6 4 3 2 6" xfId="25788"/>
    <cellStyle name="FormlaBold 6 4 3 2 6 2" xfId="54115"/>
    <cellStyle name="FormlaBold 6 4 3 2 7" xfId="25789"/>
    <cellStyle name="FormlaBold 6 4 3 2 7 2" xfId="54116"/>
    <cellStyle name="FormlaBold 6 4 3 2 8" xfId="25790"/>
    <cellStyle name="FormlaBold 6 4 3 2 8 2" xfId="54117"/>
    <cellStyle name="FormlaBold 6 4 3 2 9" xfId="25791"/>
    <cellStyle name="FormlaBold 6 4 3 2 9 2" xfId="54118"/>
    <cellStyle name="FormlaBold 6 4 3 3" xfId="25792"/>
    <cellStyle name="FormlaBold 6 4 3 3 10" xfId="25793"/>
    <cellStyle name="FormlaBold 6 4 3 3 10 2" xfId="54120"/>
    <cellStyle name="FormlaBold 6 4 3 3 11" xfId="54119"/>
    <cellStyle name="FormlaBold 6 4 3 3 2" xfId="25794"/>
    <cellStyle name="FormlaBold 6 4 3 3 2 2" xfId="54121"/>
    <cellStyle name="FormlaBold 6 4 3 3 3" xfId="25795"/>
    <cellStyle name="FormlaBold 6 4 3 3 3 2" xfId="54122"/>
    <cellStyle name="FormlaBold 6 4 3 3 4" xfId="25796"/>
    <cellStyle name="FormlaBold 6 4 3 3 4 2" xfId="54123"/>
    <cellStyle name="FormlaBold 6 4 3 3 5" xfId="25797"/>
    <cellStyle name="FormlaBold 6 4 3 3 5 2" xfId="54124"/>
    <cellStyle name="FormlaBold 6 4 3 3 6" xfId="25798"/>
    <cellStyle name="FormlaBold 6 4 3 3 6 2" xfId="54125"/>
    <cellStyle name="FormlaBold 6 4 3 3 7" xfId="25799"/>
    <cellStyle name="FormlaBold 6 4 3 3 7 2" xfId="54126"/>
    <cellStyle name="FormlaBold 6 4 3 3 8" xfId="25800"/>
    <cellStyle name="FormlaBold 6 4 3 3 8 2" xfId="54127"/>
    <cellStyle name="FormlaBold 6 4 3 3 9" xfId="25801"/>
    <cellStyle name="FormlaBold 6 4 3 3 9 2" xfId="54128"/>
    <cellStyle name="FormlaBold 6 4 3 4" xfId="25802"/>
    <cellStyle name="FormlaBold 6 4 3 4 2" xfId="54129"/>
    <cellStyle name="FormlaBold 6 4 3 5" xfId="25803"/>
    <cellStyle name="FormlaBold 6 4 3 5 2" xfId="54130"/>
    <cellStyle name="FormlaBold 6 4 3 6" xfId="25804"/>
    <cellStyle name="FormlaBold 6 4 3 6 2" xfId="54131"/>
    <cellStyle name="FormlaBold 6 4 3 7" xfId="25805"/>
    <cellStyle name="FormlaBold 6 4 3 7 2" xfId="54132"/>
    <cellStyle name="FormlaBold 6 4 3 8" xfId="25806"/>
    <cellStyle name="FormlaBold 6 4 3 8 2" xfId="54133"/>
    <cellStyle name="FormlaBold 6 4 3 9" xfId="25807"/>
    <cellStyle name="FormlaBold 6 4 3 9 2" xfId="54134"/>
    <cellStyle name="FormlaBold 6 4 4" xfId="25808"/>
    <cellStyle name="FormlaBold 6 4 4 10" xfId="25809"/>
    <cellStyle name="FormlaBold 6 4 4 10 2" xfId="54136"/>
    <cellStyle name="FormlaBold 6 4 4 11" xfId="54135"/>
    <cellStyle name="FormlaBold 6 4 4 2" xfId="25810"/>
    <cellStyle name="FormlaBold 6 4 4 2 2" xfId="54137"/>
    <cellStyle name="FormlaBold 6 4 4 3" xfId="25811"/>
    <cellStyle name="FormlaBold 6 4 4 3 2" xfId="54138"/>
    <cellStyle name="FormlaBold 6 4 4 4" xfId="25812"/>
    <cellStyle name="FormlaBold 6 4 4 4 2" xfId="54139"/>
    <cellStyle name="FormlaBold 6 4 4 5" xfId="25813"/>
    <cellStyle name="FormlaBold 6 4 4 5 2" xfId="54140"/>
    <cellStyle name="FormlaBold 6 4 4 6" xfId="25814"/>
    <cellStyle name="FormlaBold 6 4 4 6 2" xfId="54141"/>
    <cellStyle name="FormlaBold 6 4 4 7" xfId="25815"/>
    <cellStyle name="FormlaBold 6 4 4 7 2" xfId="54142"/>
    <cellStyle name="FormlaBold 6 4 4 8" xfId="25816"/>
    <cellStyle name="FormlaBold 6 4 4 8 2" xfId="54143"/>
    <cellStyle name="FormlaBold 6 4 4 9" xfId="25817"/>
    <cellStyle name="FormlaBold 6 4 4 9 2" xfId="54144"/>
    <cellStyle name="FormlaBold 6 4 5" xfId="25818"/>
    <cellStyle name="FormlaBold 6 4 5 10" xfId="25819"/>
    <cellStyle name="FormlaBold 6 4 5 10 2" xfId="54146"/>
    <cellStyle name="FormlaBold 6 4 5 11" xfId="54145"/>
    <cellStyle name="FormlaBold 6 4 5 2" xfId="25820"/>
    <cellStyle name="FormlaBold 6 4 5 2 2" xfId="54147"/>
    <cellStyle name="FormlaBold 6 4 5 3" xfId="25821"/>
    <cellStyle name="FormlaBold 6 4 5 3 2" xfId="54148"/>
    <cellStyle name="FormlaBold 6 4 5 4" xfId="25822"/>
    <cellStyle name="FormlaBold 6 4 5 4 2" xfId="54149"/>
    <cellStyle name="FormlaBold 6 4 5 5" xfId="25823"/>
    <cellStyle name="FormlaBold 6 4 5 5 2" xfId="54150"/>
    <cellStyle name="FormlaBold 6 4 5 6" xfId="25824"/>
    <cellStyle name="FormlaBold 6 4 5 6 2" xfId="54151"/>
    <cellStyle name="FormlaBold 6 4 5 7" xfId="25825"/>
    <cellStyle name="FormlaBold 6 4 5 7 2" xfId="54152"/>
    <cellStyle name="FormlaBold 6 4 5 8" xfId="25826"/>
    <cellStyle name="FormlaBold 6 4 5 8 2" xfId="54153"/>
    <cellStyle name="FormlaBold 6 4 5 9" xfId="25827"/>
    <cellStyle name="FormlaBold 6 4 5 9 2" xfId="54154"/>
    <cellStyle name="FormlaBold 6 4 6" xfId="25828"/>
    <cellStyle name="FormlaBold 6 4 6 2" xfId="54155"/>
    <cellStyle name="FormlaBold 6 4 7" xfId="25829"/>
    <cellStyle name="FormlaBold 6 4 7 2" xfId="54156"/>
    <cellStyle name="FormlaBold 6 4 8" xfId="25830"/>
    <cellStyle name="FormlaBold 6 4 8 2" xfId="54157"/>
    <cellStyle name="FormlaBold 6 4 9" xfId="25831"/>
    <cellStyle name="FormlaBold 6 4 9 2" xfId="54158"/>
    <cellStyle name="FormlaBold 6 5" xfId="25832"/>
    <cellStyle name="FormlaBold 6 5 10" xfId="25833"/>
    <cellStyle name="FormlaBold 6 5 10 2" xfId="54160"/>
    <cellStyle name="FormlaBold 6 5 11" xfId="25834"/>
    <cellStyle name="FormlaBold 6 5 11 2" xfId="54161"/>
    <cellStyle name="FormlaBold 6 5 12" xfId="25835"/>
    <cellStyle name="FormlaBold 6 5 12 2" xfId="54162"/>
    <cellStyle name="FormlaBold 6 5 13" xfId="25836"/>
    <cellStyle name="FormlaBold 6 5 13 2" xfId="54163"/>
    <cellStyle name="FormlaBold 6 5 14" xfId="25837"/>
    <cellStyle name="FormlaBold 6 5 14 2" xfId="54164"/>
    <cellStyle name="FormlaBold 6 5 15" xfId="54159"/>
    <cellStyle name="FormlaBold 6 5 2" xfId="25838"/>
    <cellStyle name="FormlaBold 6 5 2 10" xfId="25839"/>
    <cellStyle name="FormlaBold 6 5 2 10 2" xfId="54166"/>
    <cellStyle name="FormlaBold 6 5 2 11" xfId="54165"/>
    <cellStyle name="FormlaBold 6 5 2 2" xfId="25840"/>
    <cellStyle name="FormlaBold 6 5 2 2 10" xfId="25841"/>
    <cellStyle name="FormlaBold 6 5 2 2 10 2" xfId="54168"/>
    <cellStyle name="FormlaBold 6 5 2 2 11" xfId="54167"/>
    <cellStyle name="FormlaBold 6 5 2 2 2" xfId="25842"/>
    <cellStyle name="FormlaBold 6 5 2 2 2 2" xfId="54169"/>
    <cellStyle name="FormlaBold 6 5 2 2 3" xfId="25843"/>
    <cellStyle name="FormlaBold 6 5 2 2 3 2" xfId="54170"/>
    <cellStyle name="FormlaBold 6 5 2 2 4" xfId="25844"/>
    <cellStyle name="FormlaBold 6 5 2 2 4 2" xfId="54171"/>
    <cellStyle name="FormlaBold 6 5 2 2 5" xfId="25845"/>
    <cellStyle name="FormlaBold 6 5 2 2 5 2" xfId="54172"/>
    <cellStyle name="FormlaBold 6 5 2 2 6" xfId="25846"/>
    <cellStyle name="FormlaBold 6 5 2 2 6 2" xfId="54173"/>
    <cellStyle name="FormlaBold 6 5 2 2 7" xfId="25847"/>
    <cellStyle name="FormlaBold 6 5 2 2 7 2" xfId="54174"/>
    <cellStyle name="FormlaBold 6 5 2 2 8" xfId="25848"/>
    <cellStyle name="FormlaBold 6 5 2 2 8 2" xfId="54175"/>
    <cellStyle name="FormlaBold 6 5 2 2 9" xfId="25849"/>
    <cellStyle name="FormlaBold 6 5 2 2 9 2" xfId="54176"/>
    <cellStyle name="FormlaBold 6 5 2 3" xfId="25850"/>
    <cellStyle name="FormlaBold 6 5 2 3 10" xfId="25851"/>
    <cellStyle name="FormlaBold 6 5 2 3 10 2" xfId="54178"/>
    <cellStyle name="FormlaBold 6 5 2 3 11" xfId="54177"/>
    <cellStyle name="FormlaBold 6 5 2 3 2" xfId="25852"/>
    <cellStyle name="FormlaBold 6 5 2 3 2 2" xfId="54179"/>
    <cellStyle name="FormlaBold 6 5 2 3 3" xfId="25853"/>
    <cellStyle name="FormlaBold 6 5 2 3 3 2" xfId="54180"/>
    <cellStyle name="FormlaBold 6 5 2 3 4" xfId="25854"/>
    <cellStyle name="FormlaBold 6 5 2 3 4 2" xfId="54181"/>
    <cellStyle name="FormlaBold 6 5 2 3 5" xfId="25855"/>
    <cellStyle name="FormlaBold 6 5 2 3 5 2" xfId="54182"/>
    <cellStyle name="FormlaBold 6 5 2 3 6" xfId="25856"/>
    <cellStyle name="FormlaBold 6 5 2 3 6 2" xfId="54183"/>
    <cellStyle name="FormlaBold 6 5 2 3 7" xfId="25857"/>
    <cellStyle name="FormlaBold 6 5 2 3 7 2" xfId="54184"/>
    <cellStyle name="FormlaBold 6 5 2 3 8" xfId="25858"/>
    <cellStyle name="FormlaBold 6 5 2 3 8 2" xfId="54185"/>
    <cellStyle name="FormlaBold 6 5 2 3 9" xfId="25859"/>
    <cellStyle name="FormlaBold 6 5 2 3 9 2" xfId="54186"/>
    <cellStyle name="FormlaBold 6 5 2 4" xfId="25860"/>
    <cellStyle name="FormlaBold 6 5 2 4 2" xfId="54187"/>
    <cellStyle name="FormlaBold 6 5 2 5" xfId="25861"/>
    <cellStyle name="FormlaBold 6 5 2 5 2" xfId="54188"/>
    <cellStyle name="FormlaBold 6 5 2 6" xfId="25862"/>
    <cellStyle name="FormlaBold 6 5 2 6 2" xfId="54189"/>
    <cellStyle name="FormlaBold 6 5 2 7" xfId="25863"/>
    <cellStyle name="FormlaBold 6 5 2 7 2" xfId="54190"/>
    <cellStyle name="FormlaBold 6 5 2 8" xfId="25864"/>
    <cellStyle name="FormlaBold 6 5 2 8 2" xfId="54191"/>
    <cellStyle name="FormlaBold 6 5 2 9" xfId="25865"/>
    <cellStyle name="FormlaBold 6 5 2 9 2" xfId="54192"/>
    <cellStyle name="FormlaBold 6 5 3" xfId="25866"/>
    <cellStyle name="FormlaBold 6 5 3 10" xfId="25867"/>
    <cellStyle name="FormlaBold 6 5 3 10 2" xfId="54194"/>
    <cellStyle name="FormlaBold 6 5 3 11" xfId="54193"/>
    <cellStyle name="FormlaBold 6 5 3 2" xfId="25868"/>
    <cellStyle name="FormlaBold 6 5 3 2 10" xfId="25869"/>
    <cellStyle name="FormlaBold 6 5 3 2 10 2" xfId="54196"/>
    <cellStyle name="FormlaBold 6 5 3 2 11" xfId="54195"/>
    <cellStyle name="FormlaBold 6 5 3 2 2" xfId="25870"/>
    <cellStyle name="FormlaBold 6 5 3 2 2 2" xfId="54197"/>
    <cellStyle name="FormlaBold 6 5 3 2 3" xfId="25871"/>
    <cellStyle name="FormlaBold 6 5 3 2 3 2" xfId="54198"/>
    <cellStyle name="FormlaBold 6 5 3 2 4" xfId="25872"/>
    <cellStyle name="FormlaBold 6 5 3 2 4 2" xfId="54199"/>
    <cellStyle name="FormlaBold 6 5 3 2 5" xfId="25873"/>
    <cellStyle name="FormlaBold 6 5 3 2 5 2" xfId="54200"/>
    <cellStyle name="FormlaBold 6 5 3 2 6" xfId="25874"/>
    <cellStyle name="FormlaBold 6 5 3 2 6 2" xfId="54201"/>
    <cellStyle name="FormlaBold 6 5 3 2 7" xfId="25875"/>
    <cellStyle name="FormlaBold 6 5 3 2 7 2" xfId="54202"/>
    <cellStyle name="FormlaBold 6 5 3 2 8" xfId="25876"/>
    <cellStyle name="FormlaBold 6 5 3 2 8 2" xfId="54203"/>
    <cellStyle name="FormlaBold 6 5 3 2 9" xfId="25877"/>
    <cellStyle name="FormlaBold 6 5 3 2 9 2" xfId="54204"/>
    <cellStyle name="FormlaBold 6 5 3 3" xfId="25878"/>
    <cellStyle name="FormlaBold 6 5 3 3 10" xfId="25879"/>
    <cellStyle name="FormlaBold 6 5 3 3 10 2" xfId="54206"/>
    <cellStyle name="FormlaBold 6 5 3 3 11" xfId="54205"/>
    <cellStyle name="FormlaBold 6 5 3 3 2" xfId="25880"/>
    <cellStyle name="FormlaBold 6 5 3 3 2 2" xfId="54207"/>
    <cellStyle name="FormlaBold 6 5 3 3 3" xfId="25881"/>
    <cellStyle name="FormlaBold 6 5 3 3 3 2" xfId="54208"/>
    <cellStyle name="FormlaBold 6 5 3 3 4" xfId="25882"/>
    <cellStyle name="FormlaBold 6 5 3 3 4 2" xfId="54209"/>
    <cellStyle name="FormlaBold 6 5 3 3 5" xfId="25883"/>
    <cellStyle name="FormlaBold 6 5 3 3 5 2" xfId="54210"/>
    <cellStyle name="FormlaBold 6 5 3 3 6" xfId="25884"/>
    <cellStyle name="FormlaBold 6 5 3 3 6 2" xfId="54211"/>
    <cellStyle name="FormlaBold 6 5 3 3 7" xfId="25885"/>
    <cellStyle name="FormlaBold 6 5 3 3 7 2" xfId="54212"/>
    <cellStyle name="FormlaBold 6 5 3 3 8" xfId="25886"/>
    <cellStyle name="FormlaBold 6 5 3 3 8 2" xfId="54213"/>
    <cellStyle name="FormlaBold 6 5 3 3 9" xfId="25887"/>
    <cellStyle name="FormlaBold 6 5 3 3 9 2" xfId="54214"/>
    <cellStyle name="FormlaBold 6 5 3 4" xfId="25888"/>
    <cellStyle name="FormlaBold 6 5 3 4 2" xfId="54215"/>
    <cellStyle name="FormlaBold 6 5 3 5" xfId="25889"/>
    <cellStyle name="FormlaBold 6 5 3 5 2" xfId="54216"/>
    <cellStyle name="FormlaBold 6 5 3 6" xfId="25890"/>
    <cellStyle name="FormlaBold 6 5 3 6 2" xfId="54217"/>
    <cellStyle name="FormlaBold 6 5 3 7" xfId="25891"/>
    <cellStyle name="FormlaBold 6 5 3 7 2" xfId="54218"/>
    <cellStyle name="FormlaBold 6 5 3 8" xfId="25892"/>
    <cellStyle name="FormlaBold 6 5 3 8 2" xfId="54219"/>
    <cellStyle name="FormlaBold 6 5 3 9" xfId="25893"/>
    <cellStyle name="FormlaBold 6 5 3 9 2" xfId="54220"/>
    <cellStyle name="FormlaBold 6 5 4" xfId="25894"/>
    <cellStyle name="FormlaBold 6 5 4 10" xfId="25895"/>
    <cellStyle name="FormlaBold 6 5 4 10 2" xfId="54222"/>
    <cellStyle name="FormlaBold 6 5 4 11" xfId="54221"/>
    <cellStyle name="FormlaBold 6 5 4 2" xfId="25896"/>
    <cellStyle name="FormlaBold 6 5 4 2 2" xfId="54223"/>
    <cellStyle name="FormlaBold 6 5 4 3" xfId="25897"/>
    <cellStyle name="FormlaBold 6 5 4 3 2" xfId="54224"/>
    <cellStyle name="FormlaBold 6 5 4 4" xfId="25898"/>
    <cellStyle name="FormlaBold 6 5 4 4 2" xfId="54225"/>
    <cellStyle name="FormlaBold 6 5 4 5" xfId="25899"/>
    <cellStyle name="FormlaBold 6 5 4 5 2" xfId="54226"/>
    <cellStyle name="FormlaBold 6 5 4 6" xfId="25900"/>
    <cellStyle name="FormlaBold 6 5 4 6 2" xfId="54227"/>
    <cellStyle name="FormlaBold 6 5 4 7" xfId="25901"/>
    <cellStyle name="FormlaBold 6 5 4 7 2" xfId="54228"/>
    <cellStyle name="FormlaBold 6 5 4 8" xfId="25902"/>
    <cellStyle name="FormlaBold 6 5 4 8 2" xfId="54229"/>
    <cellStyle name="FormlaBold 6 5 4 9" xfId="25903"/>
    <cellStyle name="FormlaBold 6 5 4 9 2" xfId="54230"/>
    <cellStyle name="FormlaBold 6 5 5" xfId="25904"/>
    <cellStyle name="FormlaBold 6 5 5 10" xfId="25905"/>
    <cellStyle name="FormlaBold 6 5 5 10 2" xfId="54232"/>
    <cellStyle name="FormlaBold 6 5 5 11" xfId="54231"/>
    <cellStyle name="FormlaBold 6 5 5 2" xfId="25906"/>
    <cellStyle name="FormlaBold 6 5 5 2 2" xfId="54233"/>
    <cellStyle name="FormlaBold 6 5 5 3" xfId="25907"/>
    <cellStyle name="FormlaBold 6 5 5 3 2" xfId="54234"/>
    <cellStyle name="FormlaBold 6 5 5 4" xfId="25908"/>
    <cellStyle name="FormlaBold 6 5 5 4 2" xfId="54235"/>
    <cellStyle name="FormlaBold 6 5 5 5" xfId="25909"/>
    <cellStyle name="FormlaBold 6 5 5 5 2" xfId="54236"/>
    <cellStyle name="FormlaBold 6 5 5 6" xfId="25910"/>
    <cellStyle name="FormlaBold 6 5 5 6 2" xfId="54237"/>
    <cellStyle name="FormlaBold 6 5 5 7" xfId="25911"/>
    <cellStyle name="FormlaBold 6 5 5 7 2" xfId="54238"/>
    <cellStyle name="FormlaBold 6 5 5 8" xfId="25912"/>
    <cellStyle name="FormlaBold 6 5 5 8 2" xfId="54239"/>
    <cellStyle name="FormlaBold 6 5 5 9" xfId="25913"/>
    <cellStyle name="FormlaBold 6 5 5 9 2" xfId="54240"/>
    <cellStyle name="FormlaBold 6 5 6" xfId="25914"/>
    <cellStyle name="FormlaBold 6 5 6 2" xfId="54241"/>
    <cellStyle name="FormlaBold 6 5 7" xfId="25915"/>
    <cellStyle name="FormlaBold 6 5 7 2" xfId="54242"/>
    <cellStyle name="FormlaBold 6 5 8" xfId="25916"/>
    <cellStyle name="FormlaBold 6 5 8 2" xfId="54243"/>
    <cellStyle name="FormlaBold 6 5 9" xfId="25917"/>
    <cellStyle name="FormlaBold 6 5 9 2" xfId="54244"/>
    <cellStyle name="FormlaBold 6 6" xfId="25918"/>
    <cellStyle name="FormlaBold 6 6 10" xfId="25919"/>
    <cellStyle name="FormlaBold 6 6 10 2" xfId="54246"/>
    <cellStyle name="FormlaBold 6 6 11" xfId="25920"/>
    <cellStyle name="FormlaBold 6 6 11 2" xfId="54247"/>
    <cellStyle name="FormlaBold 6 6 12" xfId="25921"/>
    <cellStyle name="FormlaBold 6 6 12 2" xfId="54248"/>
    <cellStyle name="FormlaBold 6 6 13" xfId="25922"/>
    <cellStyle name="FormlaBold 6 6 13 2" xfId="54249"/>
    <cellStyle name="FormlaBold 6 6 14" xfId="25923"/>
    <cellStyle name="FormlaBold 6 6 14 2" xfId="54250"/>
    <cellStyle name="FormlaBold 6 6 15" xfId="54245"/>
    <cellStyle name="FormlaBold 6 6 2" xfId="25924"/>
    <cellStyle name="FormlaBold 6 6 2 10" xfId="25925"/>
    <cellStyle name="FormlaBold 6 6 2 10 2" xfId="54252"/>
    <cellStyle name="FormlaBold 6 6 2 11" xfId="54251"/>
    <cellStyle name="FormlaBold 6 6 2 2" xfId="25926"/>
    <cellStyle name="FormlaBold 6 6 2 2 10" xfId="25927"/>
    <cellStyle name="FormlaBold 6 6 2 2 10 2" xfId="54254"/>
    <cellStyle name="FormlaBold 6 6 2 2 11" xfId="54253"/>
    <cellStyle name="FormlaBold 6 6 2 2 2" xfId="25928"/>
    <cellStyle name="FormlaBold 6 6 2 2 2 2" xfId="54255"/>
    <cellStyle name="FormlaBold 6 6 2 2 3" xfId="25929"/>
    <cellStyle name="FormlaBold 6 6 2 2 3 2" xfId="54256"/>
    <cellStyle name="FormlaBold 6 6 2 2 4" xfId="25930"/>
    <cellStyle name="FormlaBold 6 6 2 2 4 2" xfId="54257"/>
    <cellStyle name="FormlaBold 6 6 2 2 5" xfId="25931"/>
    <cellStyle name="FormlaBold 6 6 2 2 5 2" xfId="54258"/>
    <cellStyle name="FormlaBold 6 6 2 2 6" xfId="25932"/>
    <cellStyle name="FormlaBold 6 6 2 2 6 2" xfId="54259"/>
    <cellStyle name="FormlaBold 6 6 2 2 7" xfId="25933"/>
    <cellStyle name="FormlaBold 6 6 2 2 7 2" xfId="54260"/>
    <cellStyle name="FormlaBold 6 6 2 2 8" xfId="25934"/>
    <cellStyle name="FormlaBold 6 6 2 2 8 2" xfId="54261"/>
    <cellStyle name="FormlaBold 6 6 2 2 9" xfId="25935"/>
    <cellStyle name="FormlaBold 6 6 2 2 9 2" xfId="54262"/>
    <cellStyle name="FormlaBold 6 6 2 3" xfId="25936"/>
    <cellStyle name="FormlaBold 6 6 2 3 10" xfId="25937"/>
    <cellStyle name="FormlaBold 6 6 2 3 10 2" xfId="54264"/>
    <cellStyle name="FormlaBold 6 6 2 3 11" xfId="54263"/>
    <cellStyle name="FormlaBold 6 6 2 3 2" xfId="25938"/>
    <cellStyle name="FormlaBold 6 6 2 3 2 2" xfId="54265"/>
    <cellStyle name="FormlaBold 6 6 2 3 3" xfId="25939"/>
    <cellStyle name="FormlaBold 6 6 2 3 3 2" xfId="54266"/>
    <cellStyle name="FormlaBold 6 6 2 3 4" xfId="25940"/>
    <cellStyle name="FormlaBold 6 6 2 3 4 2" xfId="54267"/>
    <cellStyle name="FormlaBold 6 6 2 3 5" xfId="25941"/>
    <cellStyle name="FormlaBold 6 6 2 3 5 2" xfId="54268"/>
    <cellStyle name="FormlaBold 6 6 2 3 6" xfId="25942"/>
    <cellStyle name="FormlaBold 6 6 2 3 6 2" xfId="54269"/>
    <cellStyle name="FormlaBold 6 6 2 3 7" xfId="25943"/>
    <cellStyle name="FormlaBold 6 6 2 3 7 2" xfId="54270"/>
    <cellStyle name="FormlaBold 6 6 2 3 8" xfId="25944"/>
    <cellStyle name="FormlaBold 6 6 2 3 8 2" xfId="54271"/>
    <cellStyle name="FormlaBold 6 6 2 3 9" xfId="25945"/>
    <cellStyle name="FormlaBold 6 6 2 3 9 2" xfId="54272"/>
    <cellStyle name="FormlaBold 6 6 2 4" xfId="25946"/>
    <cellStyle name="FormlaBold 6 6 2 4 2" xfId="54273"/>
    <cellStyle name="FormlaBold 6 6 2 5" xfId="25947"/>
    <cellStyle name="FormlaBold 6 6 2 5 2" xfId="54274"/>
    <cellStyle name="FormlaBold 6 6 2 6" xfId="25948"/>
    <cellStyle name="FormlaBold 6 6 2 6 2" xfId="54275"/>
    <cellStyle name="FormlaBold 6 6 2 7" xfId="25949"/>
    <cellStyle name="FormlaBold 6 6 2 7 2" xfId="54276"/>
    <cellStyle name="FormlaBold 6 6 2 8" xfId="25950"/>
    <cellStyle name="FormlaBold 6 6 2 8 2" xfId="54277"/>
    <cellStyle name="FormlaBold 6 6 2 9" xfId="25951"/>
    <cellStyle name="FormlaBold 6 6 2 9 2" xfId="54278"/>
    <cellStyle name="FormlaBold 6 6 3" xfId="25952"/>
    <cellStyle name="FormlaBold 6 6 3 10" xfId="25953"/>
    <cellStyle name="FormlaBold 6 6 3 10 2" xfId="54280"/>
    <cellStyle name="FormlaBold 6 6 3 11" xfId="54279"/>
    <cellStyle name="FormlaBold 6 6 3 2" xfId="25954"/>
    <cellStyle name="FormlaBold 6 6 3 2 10" xfId="25955"/>
    <cellStyle name="FormlaBold 6 6 3 2 10 2" xfId="54282"/>
    <cellStyle name="FormlaBold 6 6 3 2 11" xfId="54281"/>
    <cellStyle name="FormlaBold 6 6 3 2 2" xfId="25956"/>
    <cellStyle name="FormlaBold 6 6 3 2 2 2" xfId="54283"/>
    <cellStyle name="FormlaBold 6 6 3 2 3" xfId="25957"/>
    <cellStyle name="FormlaBold 6 6 3 2 3 2" xfId="54284"/>
    <cellStyle name="FormlaBold 6 6 3 2 4" xfId="25958"/>
    <cellStyle name="FormlaBold 6 6 3 2 4 2" xfId="54285"/>
    <cellStyle name="FormlaBold 6 6 3 2 5" xfId="25959"/>
    <cellStyle name="FormlaBold 6 6 3 2 5 2" xfId="54286"/>
    <cellStyle name="FormlaBold 6 6 3 2 6" xfId="25960"/>
    <cellStyle name="FormlaBold 6 6 3 2 6 2" xfId="54287"/>
    <cellStyle name="FormlaBold 6 6 3 2 7" xfId="25961"/>
    <cellStyle name="FormlaBold 6 6 3 2 7 2" xfId="54288"/>
    <cellStyle name="FormlaBold 6 6 3 2 8" xfId="25962"/>
    <cellStyle name="FormlaBold 6 6 3 2 8 2" xfId="54289"/>
    <cellStyle name="FormlaBold 6 6 3 2 9" xfId="25963"/>
    <cellStyle name="FormlaBold 6 6 3 2 9 2" xfId="54290"/>
    <cellStyle name="FormlaBold 6 6 3 3" xfId="25964"/>
    <cellStyle name="FormlaBold 6 6 3 3 10" xfId="25965"/>
    <cellStyle name="FormlaBold 6 6 3 3 10 2" xfId="54292"/>
    <cellStyle name="FormlaBold 6 6 3 3 11" xfId="54291"/>
    <cellStyle name="FormlaBold 6 6 3 3 2" xfId="25966"/>
    <cellStyle name="FormlaBold 6 6 3 3 2 2" xfId="54293"/>
    <cellStyle name="FormlaBold 6 6 3 3 3" xfId="25967"/>
    <cellStyle name="FormlaBold 6 6 3 3 3 2" xfId="54294"/>
    <cellStyle name="FormlaBold 6 6 3 3 4" xfId="25968"/>
    <cellStyle name="FormlaBold 6 6 3 3 4 2" xfId="54295"/>
    <cellStyle name="FormlaBold 6 6 3 3 5" xfId="25969"/>
    <cellStyle name="FormlaBold 6 6 3 3 5 2" xfId="54296"/>
    <cellStyle name="FormlaBold 6 6 3 3 6" xfId="25970"/>
    <cellStyle name="FormlaBold 6 6 3 3 6 2" xfId="54297"/>
    <cellStyle name="FormlaBold 6 6 3 3 7" xfId="25971"/>
    <cellStyle name="FormlaBold 6 6 3 3 7 2" xfId="54298"/>
    <cellStyle name="FormlaBold 6 6 3 3 8" xfId="25972"/>
    <cellStyle name="FormlaBold 6 6 3 3 8 2" xfId="54299"/>
    <cellStyle name="FormlaBold 6 6 3 3 9" xfId="25973"/>
    <cellStyle name="FormlaBold 6 6 3 3 9 2" xfId="54300"/>
    <cellStyle name="FormlaBold 6 6 3 4" xfId="25974"/>
    <cellStyle name="FormlaBold 6 6 3 4 2" xfId="54301"/>
    <cellStyle name="FormlaBold 6 6 3 5" xfId="25975"/>
    <cellStyle name="FormlaBold 6 6 3 5 2" xfId="54302"/>
    <cellStyle name="FormlaBold 6 6 3 6" xfId="25976"/>
    <cellStyle name="FormlaBold 6 6 3 6 2" xfId="54303"/>
    <cellStyle name="FormlaBold 6 6 3 7" xfId="25977"/>
    <cellStyle name="FormlaBold 6 6 3 7 2" xfId="54304"/>
    <cellStyle name="FormlaBold 6 6 3 8" xfId="25978"/>
    <cellStyle name="FormlaBold 6 6 3 8 2" xfId="54305"/>
    <cellStyle name="FormlaBold 6 6 3 9" xfId="25979"/>
    <cellStyle name="FormlaBold 6 6 3 9 2" xfId="54306"/>
    <cellStyle name="FormlaBold 6 6 4" xfId="25980"/>
    <cellStyle name="FormlaBold 6 6 4 10" xfId="25981"/>
    <cellStyle name="FormlaBold 6 6 4 10 2" xfId="54308"/>
    <cellStyle name="FormlaBold 6 6 4 11" xfId="54307"/>
    <cellStyle name="FormlaBold 6 6 4 2" xfId="25982"/>
    <cellStyle name="FormlaBold 6 6 4 2 2" xfId="54309"/>
    <cellStyle name="FormlaBold 6 6 4 3" xfId="25983"/>
    <cellStyle name="FormlaBold 6 6 4 3 2" xfId="54310"/>
    <cellStyle name="FormlaBold 6 6 4 4" xfId="25984"/>
    <cellStyle name="FormlaBold 6 6 4 4 2" xfId="54311"/>
    <cellStyle name="FormlaBold 6 6 4 5" xfId="25985"/>
    <cellStyle name="FormlaBold 6 6 4 5 2" xfId="54312"/>
    <cellStyle name="FormlaBold 6 6 4 6" xfId="25986"/>
    <cellStyle name="FormlaBold 6 6 4 6 2" xfId="54313"/>
    <cellStyle name="FormlaBold 6 6 4 7" xfId="25987"/>
    <cellStyle name="FormlaBold 6 6 4 7 2" xfId="54314"/>
    <cellStyle name="FormlaBold 6 6 4 8" xfId="25988"/>
    <cellStyle name="FormlaBold 6 6 4 8 2" xfId="54315"/>
    <cellStyle name="FormlaBold 6 6 4 9" xfId="25989"/>
    <cellStyle name="FormlaBold 6 6 4 9 2" xfId="54316"/>
    <cellStyle name="FormlaBold 6 6 5" xfId="25990"/>
    <cellStyle name="FormlaBold 6 6 5 10" xfId="25991"/>
    <cellStyle name="FormlaBold 6 6 5 10 2" xfId="54318"/>
    <cellStyle name="FormlaBold 6 6 5 11" xfId="54317"/>
    <cellStyle name="FormlaBold 6 6 5 2" xfId="25992"/>
    <cellStyle name="FormlaBold 6 6 5 2 2" xfId="54319"/>
    <cellStyle name="FormlaBold 6 6 5 3" xfId="25993"/>
    <cellStyle name="FormlaBold 6 6 5 3 2" xfId="54320"/>
    <cellStyle name="FormlaBold 6 6 5 4" xfId="25994"/>
    <cellStyle name="FormlaBold 6 6 5 4 2" xfId="54321"/>
    <cellStyle name="FormlaBold 6 6 5 5" xfId="25995"/>
    <cellStyle name="FormlaBold 6 6 5 5 2" xfId="54322"/>
    <cellStyle name="FormlaBold 6 6 5 6" xfId="25996"/>
    <cellStyle name="FormlaBold 6 6 5 6 2" xfId="54323"/>
    <cellStyle name="FormlaBold 6 6 5 7" xfId="25997"/>
    <cellStyle name="FormlaBold 6 6 5 7 2" xfId="54324"/>
    <cellStyle name="FormlaBold 6 6 5 8" xfId="25998"/>
    <cellStyle name="FormlaBold 6 6 5 8 2" xfId="54325"/>
    <cellStyle name="FormlaBold 6 6 5 9" xfId="25999"/>
    <cellStyle name="FormlaBold 6 6 5 9 2" xfId="54326"/>
    <cellStyle name="FormlaBold 6 6 6" xfId="26000"/>
    <cellStyle name="FormlaBold 6 6 6 2" xfId="54327"/>
    <cellStyle name="FormlaBold 6 6 7" xfId="26001"/>
    <cellStyle name="FormlaBold 6 6 7 2" xfId="54328"/>
    <cellStyle name="FormlaBold 6 6 8" xfId="26002"/>
    <cellStyle name="FormlaBold 6 6 8 2" xfId="54329"/>
    <cellStyle name="FormlaBold 6 6 9" xfId="26003"/>
    <cellStyle name="FormlaBold 6 6 9 2" xfId="54330"/>
    <cellStyle name="FormlaBold 6 7" xfId="26004"/>
    <cellStyle name="FormlaBold 6 7 10" xfId="26005"/>
    <cellStyle name="FormlaBold 6 7 10 2" xfId="54332"/>
    <cellStyle name="FormlaBold 6 7 11" xfId="54331"/>
    <cellStyle name="FormlaBold 6 7 2" xfId="26006"/>
    <cellStyle name="FormlaBold 6 7 2 10" xfId="26007"/>
    <cellStyle name="FormlaBold 6 7 2 10 2" xfId="54334"/>
    <cellStyle name="FormlaBold 6 7 2 11" xfId="54333"/>
    <cellStyle name="FormlaBold 6 7 2 2" xfId="26008"/>
    <cellStyle name="FormlaBold 6 7 2 2 2" xfId="54335"/>
    <cellStyle name="FormlaBold 6 7 2 3" xfId="26009"/>
    <cellStyle name="FormlaBold 6 7 2 3 2" xfId="54336"/>
    <cellStyle name="FormlaBold 6 7 2 4" xfId="26010"/>
    <cellStyle name="FormlaBold 6 7 2 4 2" xfId="54337"/>
    <cellStyle name="FormlaBold 6 7 2 5" xfId="26011"/>
    <cellStyle name="FormlaBold 6 7 2 5 2" xfId="54338"/>
    <cellStyle name="FormlaBold 6 7 2 6" xfId="26012"/>
    <cellStyle name="FormlaBold 6 7 2 6 2" xfId="54339"/>
    <cellStyle name="FormlaBold 6 7 2 7" xfId="26013"/>
    <cellStyle name="FormlaBold 6 7 2 7 2" xfId="54340"/>
    <cellStyle name="FormlaBold 6 7 2 8" xfId="26014"/>
    <cellStyle name="FormlaBold 6 7 2 8 2" xfId="54341"/>
    <cellStyle name="FormlaBold 6 7 2 9" xfId="26015"/>
    <cellStyle name="FormlaBold 6 7 2 9 2" xfId="54342"/>
    <cellStyle name="FormlaBold 6 7 3" xfId="26016"/>
    <cellStyle name="FormlaBold 6 7 3 10" xfId="26017"/>
    <cellStyle name="FormlaBold 6 7 3 10 2" xfId="54344"/>
    <cellStyle name="FormlaBold 6 7 3 11" xfId="54343"/>
    <cellStyle name="FormlaBold 6 7 3 2" xfId="26018"/>
    <cellStyle name="FormlaBold 6 7 3 2 2" xfId="54345"/>
    <cellStyle name="FormlaBold 6 7 3 3" xfId="26019"/>
    <cellStyle name="FormlaBold 6 7 3 3 2" xfId="54346"/>
    <cellStyle name="FormlaBold 6 7 3 4" xfId="26020"/>
    <cellStyle name="FormlaBold 6 7 3 4 2" xfId="54347"/>
    <cellStyle name="FormlaBold 6 7 3 5" xfId="26021"/>
    <cellStyle name="FormlaBold 6 7 3 5 2" xfId="54348"/>
    <cellStyle name="FormlaBold 6 7 3 6" xfId="26022"/>
    <cellStyle name="FormlaBold 6 7 3 6 2" xfId="54349"/>
    <cellStyle name="FormlaBold 6 7 3 7" xfId="26023"/>
    <cellStyle name="FormlaBold 6 7 3 7 2" xfId="54350"/>
    <cellStyle name="FormlaBold 6 7 3 8" xfId="26024"/>
    <cellStyle name="FormlaBold 6 7 3 8 2" xfId="54351"/>
    <cellStyle name="FormlaBold 6 7 3 9" xfId="26025"/>
    <cellStyle name="FormlaBold 6 7 3 9 2" xfId="54352"/>
    <cellStyle name="FormlaBold 6 7 4" xfId="26026"/>
    <cellStyle name="FormlaBold 6 7 4 2" xfId="54353"/>
    <cellStyle name="FormlaBold 6 7 5" xfId="26027"/>
    <cellStyle name="FormlaBold 6 7 5 2" xfId="54354"/>
    <cellStyle name="FormlaBold 6 7 6" xfId="26028"/>
    <cellStyle name="FormlaBold 6 7 6 2" xfId="54355"/>
    <cellStyle name="FormlaBold 6 7 7" xfId="26029"/>
    <cellStyle name="FormlaBold 6 7 7 2" xfId="54356"/>
    <cellStyle name="FormlaBold 6 7 8" xfId="26030"/>
    <cellStyle name="FormlaBold 6 7 8 2" xfId="54357"/>
    <cellStyle name="FormlaBold 6 7 9" xfId="26031"/>
    <cellStyle name="FormlaBold 6 7 9 2" xfId="54358"/>
    <cellStyle name="FormlaBold 6 8" xfId="26032"/>
    <cellStyle name="FormlaBold 6 8 10" xfId="26033"/>
    <cellStyle name="FormlaBold 6 8 10 2" xfId="54360"/>
    <cellStyle name="FormlaBold 6 8 11" xfId="54359"/>
    <cellStyle name="FormlaBold 6 8 2" xfId="26034"/>
    <cellStyle name="FormlaBold 6 8 2 10" xfId="26035"/>
    <cellStyle name="FormlaBold 6 8 2 10 2" xfId="54362"/>
    <cellStyle name="FormlaBold 6 8 2 11" xfId="54361"/>
    <cellStyle name="FormlaBold 6 8 2 2" xfId="26036"/>
    <cellStyle name="FormlaBold 6 8 2 2 2" xfId="54363"/>
    <cellStyle name="FormlaBold 6 8 2 3" xfId="26037"/>
    <cellStyle name="FormlaBold 6 8 2 3 2" xfId="54364"/>
    <cellStyle name="FormlaBold 6 8 2 4" xfId="26038"/>
    <cellStyle name="FormlaBold 6 8 2 4 2" xfId="54365"/>
    <cellStyle name="FormlaBold 6 8 2 5" xfId="26039"/>
    <cellStyle name="FormlaBold 6 8 2 5 2" xfId="54366"/>
    <cellStyle name="FormlaBold 6 8 2 6" xfId="26040"/>
    <cellStyle name="FormlaBold 6 8 2 6 2" xfId="54367"/>
    <cellStyle name="FormlaBold 6 8 2 7" xfId="26041"/>
    <cellStyle name="FormlaBold 6 8 2 7 2" xfId="54368"/>
    <cellStyle name="FormlaBold 6 8 2 8" xfId="26042"/>
    <cellStyle name="FormlaBold 6 8 2 8 2" xfId="54369"/>
    <cellStyle name="FormlaBold 6 8 2 9" xfId="26043"/>
    <cellStyle name="FormlaBold 6 8 2 9 2" xfId="54370"/>
    <cellStyle name="FormlaBold 6 8 3" xfId="26044"/>
    <cellStyle name="FormlaBold 6 8 3 10" xfId="26045"/>
    <cellStyle name="FormlaBold 6 8 3 10 2" xfId="54372"/>
    <cellStyle name="FormlaBold 6 8 3 11" xfId="54371"/>
    <cellStyle name="FormlaBold 6 8 3 2" xfId="26046"/>
    <cellStyle name="FormlaBold 6 8 3 2 2" xfId="54373"/>
    <cellStyle name="FormlaBold 6 8 3 3" xfId="26047"/>
    <cellStyle name="FormlaBold 6 8 3 3 2" xfId="54374"/>
    <cellStyle name="FormlaBold 6 8 3 4" xfId="26048"/>
    <cellStyle name="FormlaBold 6 8 3 4 2" xfId="54375"/>
    <cellStyle name="FormlaBold 6 8 3 5" xfId="26049"/>
    <cellStyle name="FormlaBold 6 8 3 5 2" xfId="54376"/>
    <cellStyle name="FormlaBold 6 8 3 6" xfId="26050"/>
    <cellStyle name="FormlaBold 6 8 3 6 2" xfId="54377"/>
    <cellStyle name="FormlaBold 6 8 3 7" xfId="26051"/>
    <cellStyle name="FormlaBold 6 8 3 7 2" xfId="54378"/>
    <cellStyle name="FormlaBold 6 8 3 8" xfId="26052"/>
    <cellStyle name="FormlaBold 6 8 3 8 2" xfId="54379"/>
    <cellStyle name="FormlaBold 6 8 3 9" xfId="26053"/>
    <cellStyle name="FormlaBold 6 8 3 9 2" xfId="54380"/>
    <cellStyle name="FormlaBold 6 8 4" xfId="26054"/>
    <cellStyle name="FormlaBold 6 8 4 2" xfId="54381"/>
    <cellStyle name="FormlaBold 6 8 5" xfId="26055"/>
    <cellStyle name="FormlaBold 6 8 5 2" xfId="54382"/>
    <cellStyle name="FormlaBold 6 8 6" xfId="26056"/>
    <cellStyle name="FormlaBold 6 8 6 2" xfId="54383"/>
    <cellStyle name="FormlaBold 6 8 7" xfId="26057"/>
    <cellStyle name="FormlaBold 6 8 7 2" xfId="54384"/>
    <cellStyle name="FormlaBold 6 8 8" xfId="26058"/>
    <cellStyle name="FormlaBold 6 8 8 2" xfId="54385"/>
    <cellStyle name="FormlaBold 6 8 9" xfId="26059"/>
    <cellStyle name="FormlaBold 6 8 9 2" xfId="54386"/>
    <cellStyle name="FormlaBold 6 9" xfId="26060"/>
    <cellStyle name="FormlaBold 6 9 10" xfId="26061"/>
    <cellStyle name="FormlaBold 6 9 10 2" xfId="54388"/>
    <cellStyle name="FormlaBold 6 9 11" xfId="54387"/>
    <cellStyle name="FormlaBold 6 9 2" xfId="26062"/>
    <cellStyle name="FormlaBold 6 9 2 2" xfId="54389"/>
    <cellStyle name="FormlaBold 6 9 3" xfId="26063"/>
    <cellStyle name="FormlaBold 6 9 3 2" xfId="54390"/>
    <cellStyle name="FormlaBold 6 9 4" xfId="26064"/>
    <cellStyle name="FormlaBold 6 9 4 2" xfId="54391"/>
    <cellStyle name="FormlaBold 6 9 5" xfId="26065"/>
    <cellStyle name="FormlaBold 6 9 5 2" xfId="54392"/>
    <cellStyle name="FormlaBold 6 9 6" xfId="26066"/>
    <cellStyle name="FormlaBold 6 9 6 2" xfId="54393"/>
    <cellStyle name="FormlaBold 6 9 7" xfId="26067"/>
    <cellStyle name="FormlaBold 6 9 7 2" xfId="54394"/>
    <cellStyle name="FormlaBold 6 9 8" xfId="26068"/>
    <cellStyle name="FormlaBold 6 9 8 2" xfId="54395"/>
    <cellStyle name="FormlaBold 6 9 9" xfId="26069"/>
    <cellStyle name="FormlaBold 6 9 9 2" xfId="54396"/>
    <cellStyle name="FormlaBold 7" xfId="495"/>
    <cellStyle name="FormlaBold 7 10" xfId="26070"/>
    <cellStyle name="FormlaBold 7 10 10" xfId="26071"/>
    <cellStyle name="FormlaBold 7 10 10 2" xfId="54398"/>
    <cellStyle name="FormlaBold 7 10 11" xfId="54397"/>
    <cellStyle name="FormlaBold 7 10 2" xfId="26072"/>
    <cellStyle name="FormlaBold 7 10 2 2" xfId="54399"/>
    <cellStyle name="FormlaBold 7 10 3" xfId="26073"/>
    <cellStyle name="FormlaBold 7 10 3 2" xfId="54400"/>
    <cellStyle name="FormlaBold 7 10 4" xfId="26074"/>
    <cellStyle name="FormlaBold 7 10 4 2" xfId="54401"/>
    <cellStyle name="FormlaBold 7 10 5" xfId="26075"/>
    <cellStyle name="FormlaBold 7 10 5 2" xfId="54402"/>
    <cellStyle name="FormlaBold 7 10 6" xfId="26076"/>
    <cellStyle name="FormlaBold 7 10 6 2" xfId="54403"/>
    <cellStyle name="FormlaBold 7 10 7" xfId="26077"/>
    <cellStyle name="FormlaBold 7 10 7 2" xfId="54404"/>
    <cellStyle name="FormlaBold 7 10 8" xfId="26078"/>
    <cellStyle name="FormlaBold 7 10 8 2" xfId="54405"/>
    <cellStyle name="FormlaBold 7 10 9" xfId="26079"/>
    <cellStyle name="FormlaBold 7 10 9 2" xfId="54406"/>
    <cellStyle name="FormlaBold 7 11" xfId="26080"/>
    <cellStyle name="FormlaBold 7 11 2" xfId="54407"/>
    <cellStyle name="FormlaBold 7 12" xfId="26081"/>
    <cellStyle name="FormlaBold 7 12 2" xfId="54408"/>
    <cellStyle name="FormlaBold 7 13" xfId="26082"/>
    <cellStyle name="FormlaBold 7 13 2" xfId="54409"/>
    <cellStyle name="FormlaBold 7 14" xfId="26083"/>
    <cellStyle name="FormlaBold 7 14 2" xfId="54410"/>
    <cellStyle name="FormlaBold 7 15" xfId="26084"/>
    <cellStyle name="FormlaBold 7 15 2" xfId="54411"/>
    <cellStyle name="FormlaBold 7 16" xfId="26085"/>
    <cellStyle name="FormlaBold 7 16 2" xfId="54412"/>
    <cellStyle name="FormlaBold 7 17" xfId="26086"/>
    <cellStyle name="FormlaBold 7 17 2" xfId="54413"/>
    <cellStyle name="FormlaBold 7 18" xfId="26087"/>
    <cellStyle name="FormlaBold 7 18 2" xfId="54414"/>
    <cellStyle name="FormlaBold 7 19" xfId="28835"/>
    <cellStyle name="FormlaBold 7 2" xfId="766"/>
    <cellStyle name="FormlaBold 7 2 10" xfId="26088"/>
    <cellStyle name="FormlaBold 7 2 10 2" xfId="54415"/>
    <cellStyle name="FormlaBold 7 2 11" xfId="26089"/>
    <cellStyle name="FormlaBold 7 2 11 2" xfId="54416"/>
    <cellStyle name="FormlaBold 7 2 12" xfId="26090"/>
    <cellStyle name="FormlaBold 7 2 12 2" xfId="54417"/>
    <cellStyle name="FormlaBold 7 2 13" xfId="26091"/>
    <cellStyle name="FormlaBold 7 2 13 2" xfId="54418"/>
    <cellStyle name="FormlaBold 7 2 14" xfId="26092"/>
    <cellStyle name="FormlaBold 7 2 14 2" xfId="54419"/>
    <cellStyle name="FormlaBold 7 2 15" xfId="29097"/>
    <cellStyle name="FormlaBold 7 2 2" xfId="26093"/>
    <cellStyle name="FormlaBold 7 2 2 10" xfId="26094"/>
    <cellStyle name="FormlaBold 7 2 2 10 2" xfId="54421"/>
    <cellStyle name="FormlaBold 7 2 2 11" xfId="54420"/>
    <cellStyle name="FormlaBold 7 2 2 2" xfId="26095"/>
    <cellStyle name="FormlaBold 7 2 2 2 10" xfId="26096"/>
    <cellStyle name="FormlaBold 7 2 2 2 10 2" xfId="54423"/>
    <cellStyle name="FormlaBold 7 2 2 2 11" xfId="54422"/>
    <cellStyle name="FormlaBold 7 2 2 2 2" xfId="26097"/>
    <cellStyle name="FormlaBold 7 2 2 2 2 2" xfId="54424"/>
    <cellStyle name="FormlaBold 7 2 2 2 3" xfId="26098"/>
    <cellStyle name="FormlaBold 7 2 2 2 3 2" xfId="54425"/>
    <cellStyle name="FormlaBold 7 2 2 2 4" xfId="26099"/>
    <cellStyle name="FormlaBold 7 2 2 2 4 2" xfId="54426"/>
    <cellStyle name="FormlaBold 7 2 2 2 5" xfId="26100"/>
    <cellStyle name="FormlaBold 7 2 2 2 5 2" xfId="54427"/>
    <cellStyle name="FormlaBold 7 2 2 2 6" xfId="26101"/>
    <cellStyle name="FormlaBold 7 2 2 2 6 2" xfId="54428"/>
    <cellStyle name="FormlaBold 7 2 2 2 7" xfId="26102"/>
    <cellStyle name="FormlaBold 7 2 2 2 7 2" xfId="54429"/>
    <cellStyle name="FormlaBold 7 2 2 2 8" xfId="26103"/>
    <cellStyle name="FormlaBold 7 2 2 2 8 2" xfId="54430"/>
    <cellStyle name="FormlaBold 7 2 2 2 9" xfId="26104"/>
    <cellStyle name="FormlaBold 7 2 2 2 9 2" xfId="54431"/>
    <cellStyle name="FormlaBold 7 2 2 3" xfId="26105"/>
    <cellStyle name="FormlaBold 7 2 2 3 10" xfId="26106"/>
    <cellStyle name="FormlaBold 7 2 2 3 10 2" xfId="54433"/>
    <cellStyle name="FormlaBold 7 2 2 3 11" xfId="54432"/>
    <cellStyle name="FormlaBold 7 2 2 3 2" xfId="26107"/>
    <cellStyle name="FormlaBold 7 2 2 3 2 2" xfId="54434"/>
    <cellStyle name="FormlaBold 7 2 2 3 3" xfId="26108"/>
    <cellStyle name="FormlaBold 7 2 2 3 3 2" xfId="54435"/>
    <cellStyle name="FormlaBold 7 2 2 3 4" xfId="26109"/>
    <cellStyle name="FormlaBold 7 2 2 3 4 2" xfId="54436"/>
    <cellStyle name="FormlaBold 7 2 2 3 5" xfId="26110"/>
    <cellStyle name="FormlaBold 7 2 2 3 5 2" xfId="54437"/>
    <cellStyle name="FormlaBold 7 2 2 3 6" xfId="26111"/>
    <cellStyle name="FormlaBold 7 2 2 3 6 2" xfId="54438"/>
    <cellStyle name="FormlaBold 7 2 2 3 7" xfId="26112"/>
    <cellStyle name="FormlaBold 7 2 2 3 7 2" xfId="54439"/>
    <cellStyle name="FormlaBold 7 2 2 3 8" xfId="26113"/>
    <cellStyle name="FormlaBold 7 2 2 3 8 2" xfId="54440"/>
    <cellStyle name="FormlaBold 7 2 2 3 9" xfId="26114"/>
    <cellStyle name="FormlaBold 7 2 2 3 9 2" xfId="54441"/>
    <cellStyle name="FormlaBold 7 2 2 4" xfId="26115"/>
    <cellStyle name="FormlaBold 7 2 2 4 2" xfId="54442"/>
    <cellStyle name="FormlaBold 7 2 2 5" xfId="26116"/>
    <cellStyle name="FormlaBold 7 2 2 5 2" xfId="54443"/>
    <cellStyle name="FormlaBold 7 2 2 6" xfId="26117"/>
    <cellStyle name="FormlaBold 7 2 2 6 2" xfId="54444"/>
    <cellStyle name="FormlaBold 7 2 2 7" xfId="26118"/>
    <cellStyle name="FormlaBold 7 2 2 7 2" xfId="54445"/>
    <cellStyle name="FormlaBold 7 2 2 8" xfId="26119"/>
    <cellStyle name="FormlaBold 7 2 2 8 2" xfId="54446"/>
    <cellStyle name="FormlaBold 7 2 2 9" xfId="26120"/>
    <cellStyle name="FormlaBold 7 2 2 9 2" xfId="54447"/>
    <cellStyle name="FormlaBold 7 2 3" xfId="26121"/>
    <cellStyle name="FormlaBold 7 2 3 10" xfId="26122"/>
    <cellStyle name="FormlaBold 7 2 3 10 2" xfId="54449"/>
    <cellStyle name="FormlaBold 7 2 3 11" xfId="54448"/>
    <cellStyle name="FormlaBold 7 2 3 2" xfId="26123"/>
    <cellStyle name="FormlaBold 7 2 3 2 10" xfId="26124"/>
    <cellStyle name="FormlaBold 7 2 3 2 10 2" xfId="54451"/>
    <cellStyle name="FormlaBold 7 2 3 2 11" xfId="54450"/>
    <cellStyle name="FormlaBold 7 2 3 2 2" xfId="26125"/>
    <cellStyle name="FormlaBold 7 2 3 2 2 2" xfId="54452"/>
    <cellStyle name="FormlaBold 7 2 3 2 3" xfId="26126"/>
    <cellStyle name="FormlaBold 7 2 3 2 3 2" xfId="54453"/>
    <cellStyle name="FormlaBold 7 2 3 2 4" xfId="26127"/>
    <cellStyle name="FormlaBold 7 2 3 2 4 2" xfId="54454"/>
    <cellStyle name="FormlaBold 7 2 3 2 5" xfId="26128"/>
    <cellStyle name="FormlaBold 7 2 3 2 5 2" xfId="54455"/>
    <cellStyle name="FormlaBold 7 2 3 2 6" xfId="26129"/>
    <cellStyle name="FormlaBold 7 2 3 2 6 2" xfId="54456"/>
    <cellStyle name="FormlaBold 7 2 3 2 7" xfId="26130"/>
    <cellStyle name="FormlaBold 7 2 3 2 7 2" xfId="54457"/>
    <cellStyle name="FormlaBold 7 2 3 2 8" xfId="26131"/>
    <cellStyle name="FormlaBold 7 2 3 2 8 2" xfId="54458"/>
    <cellStyle name="FormlaBold 7 2 3 2 9" xfId="26132"/>
    <cellStyle name="FormlaBold 7 2 3 2 9 2" xfId="54459"/>
    <cellStyle name="FormlaBold 7 2 3 3" xfId="26133"/>
    <cellStyle name="FormlaBold 7 2 3 3 10" xfId="26134"/>
    <cellStyle name="FormlaBold 7 2 3 3 10 2" xfId="54461"/>
    <cellStyle name="FormlaBold 7 2 3 3 11" xfId="54460"/>
    <cellStyle name="FormlaBold 7 2 3 3 2" xfId="26135"/>
    <cellStyle name="FormlaBold 7 2 3 3 2 2" xfId="54462"/>
    <cellStyle name="FormlaBold 7 2 3 3 3" xfId="26136"/>
    <cellStyle name="FormlaBold 7 2 3 3 3 2" xfId="54463"/>
    <cellStyle name="FormlaBold 7 2 3 3 4" xfId="26137"/>
    <cellStyle name="FormlaBold 7 2 3 3 4 2" xfId="54464"/>
    <cellStyle name="FormlaBold 7 2 3 3 5" xfId="26138"/>
    <cellStyle name="FormlaBold 7 2 3 3 5 2" xfId="54465"/>
    <cellStyle name="FormlaBold 7 2 3 3 6" xfId="26139"/>
    <cellStyle name="FormlaBold 7 2 3 3 6 2" xfId="54466"/>
    <cellStyle name="FormlaBold 7 2 3 3 7" xfId="26140"/>
    <cellStyle name="FormlaBold 7 2 3 3 7 2" xfId="54467"/>
    <cellStyle name="FormlaBold 7 2 3 3 8" xfId="26141"/>
    <cellStyle name="FormlaBold 7 2 3 3 8 2" xfId="54468"/>
    <cellStyle name="FormlaBold 7 2 3 3 9" xfId="26142"/>
    <cellStyle name="FormlaBold 7 2 3 3 9 2" xfId="54469"/>
    <cellStyle name="FormlaBold 7 2 3 4" xfId="26143"/>
    <cellStyle name="FormlaBold 7 2 3 4 2" xfId="54470"/>
    <cellStyle name="FormlaBold 7 2 3 5" xfId="26144"/>
    <cellStyle name="FormlaBold 7 2 3 5 2" xfId="54471"/>
    <cellStyle name="FormlaBold 7 2 3 6" xfId="26145"/>
    <cellStyle name="FormlaBold 7 2 3 6 2" xfId="54472"/>
    <cellStyle name="FormlaBold 7 2 3 7" xfId="26146"/>
    <cellStyle name="FormlaBold 7 2 3 7 2" xfId="54473"/>
    <cellStyle name="FormlaBold 7 2 3 8" xfId="26147"/>
    <cellStyle name="FormlaBold 7 2 3 8 2" xfId="54474"/>
    <cellStyle name="FormlaBold 7 2 3 9" xfId="26148"/>
    <cellStyle name="FormlaBold 7 2 3 9 2" xfId="54475"/>
    <cellStyle name="FormlaBold 7 2 4" xfId="26149"/>
    <cellStyle name="FormlaBold 7 2 4 10" xfId="26150"/>
    <cellStyle name="FormlaBold 7 2 4 10 2" xfId="54477"/>
    <cellStyle name="FormlaBold 7 2 4 11" xfId="54476"/>
    <cellStyle name="FormlaBold 7 2 4 2" xfId="26151"/>
    <cellStyle name="FormlaBold 7 2 4 2 2" xfId="54478"/>
    <cellStyle name="FormlaBold 7 2 4 3" xfId="26152"/>
    <cellStyle name="FormlaBold 7 2 4 3 2" xfId="54479"/>
    <cellStyle name="FormlaBold 7 2 4 4" xfId="26153"/>
    <cellStyle name="FormlaBold 7 2 4 4 2" xfId="54480"/>
    <cellStyle name="FormlaBold 7 2 4 5" xfId="26154"/>
    <cellStyle name="FormlaBold 7 2 4 5 2" xfId="54481"/>
    <cellStyle name="FormlaBold 7 2 4 6" xfId="26155"/>
    <cellStyle name="FormlaBold 7 2 4 6 2" xfId="54482"/>
    <cellStyle name="FormlaBold 7 2 4 7" xfId="26156"/>
    <cellStyle name="FormlaBold 7 2 4 7 2" xfId="54483"/>
    <cellStyle name="FormlaBold 7 2 4 8" xfId="26157"/>
    <cellStyle name="FormlaBold 7 2 4 8 2" xfId="54484"/>
    <cellStyle name="FormlaBold 7 2 4 9" xfId="26158"/>
    <cellStyle name="FormlaBold 7 2 4 9 2" xfId="54485"/>
    <cellStyle name="FormlaBold 7 2 5" xfId="26159"/>
    <cellStyle name="FormlaBold 7 2 5 10" xfId="26160"/>
    <cellStyle name="FormlaBold 7 2 5 10 2" xfId="54487"/>
    <cellStyle name="FormlaBold 7 2 5 11" xfId="54486"/>
    <cellStyle name="FormlaBold 7 2 5 2" xfId="26161"/>
    <cellStyle name="FormlaBold 7 2 5 2 2" xfId="54488"/>
    <cellStyle name="FormlaBold 7 2 5 3" xfId="26162"/>
    <cellStyle name="FormlaBold 7 2 5 3 2" xfId="54489"/>
    <cellStyle name="FormlaBold 7 2 5 4" xfId="26163"/>
    <cellStyle name="FormlaBold 7 2 5 4 2" xfId="54490"/>
    <cellStyle name="FormlaBold 7 2 5 5" xfId="26164"/>
    <cellStyle name="FormlaBold 7 2 5 5 2" xfId="54491"/>
    <cellStyle name="FormlaBold 7 2 5 6" xfId="26165"/>
    <cellStyle name="FormlaBold 7 2 5 6 2" xfId="54492"/>
    <cellStyle name="FormlaBold 7 2 5 7" xfId="26166"/>
    <cellStyle name="FormlaBold 7 2 5 7 2" xfId="54493"/>
    <cellStyle name="FormlaBold 7 2 5 8" xfId="26167"/>
    <cellStyle name="FormlaBold 7 2 5 8 2" xfId="54494"/>
    <cellStyle name="FormlaBold 7 2 5 9" xfId="26168"/>
    <cellStyle name="FormlaBold 7 2 5 9 2" xfId="54495"/>
    <cellStyle name="FormlaBold 7 2 6" xfId="26169"/>
    <cellStyle name="FormlaBold 7 2 6 2" xfId="54496"/>
    <cellStyle name="FormlaBold 7 2 7" xfId="26170"/>
    <cellStyle name="FormlaBold 7 2 7 2" xfId="54497"/>
    <cellStyle name="FormlaBold 7 2 8" xfId="26171"/>
    <cellStyle name="FormlaBold 7 2 8 2" xfId="54498"/>
    <cellStyle name="FormlaBold 7 2 9" xfId="26172"/>
    <cellStyle name="FormlaBold 7 2 9 2" xfId="54499"/>
    <cellStyle name="FormlaBold 7 3" xfId="840"/>
    <cellStyle name="FormlaBold 7 3 10" xfId="26173"/>
    <cellStyle name="FormlaBold 7 3 10 2" xfId="54500"/>
    <cellStyle name="FormlaBold 7 3 11" xfId="26174"/>
    <cellStyle name="FormlaBold 7 3 11 2" xfId="54501"/>
    <cellStyle name="FormlaBold 7 3 12" xfId="26175"/>
    <cellStyle name="FormlaBold 7 3 12 2" xfId="54502"/>
    <cellStyle name="FormlaBold 7 3 13" xfId="26176"/>
    <cellStyle name="FormlaBold 7 3 13 2" xfId="54503"/>
    <cellStyle name="FormlaBold 7 3 14" xfId="26177"/>
    <cellStyle name="FormlaBold 7 3 14 2" xfId="54504"/>
    <cellStyle name="FormlaBold 7 3 15" xfId="29171"/>
    <cellStyle name="FormlaBold 7 3 2" xfId="26178"/>
    <cellStyle name="FormlaBold 7 3 2 10" xfId="26179"/>
    <cellStyle name="FormlaBold 7 3 2 10 2" xfId="54506"/>
    <cellStyle name="FormlaBold 7 3 2 11" xfId="54505"/>
    <cellStyle name="FormlaBold 7 3 2 2" xfId="26180"/>
    <cellStyle name="FormlaBold 7 3 2 2 10" xfId="26181"/>
    <cellStyle name="FormlaBold 7 3 2 2 10 2" xfId="54508"/>
    <cellStyle name="FormlaBold 7 3 2 2 11" xfId="54507"/>
    <cellStyle name="FormlaBold 7 3 2 2 2" xfId="26182"/>
    <cellStyle name="FormlaBold 7 3 2 2 2 2" xfId="54509"/>
    <cellStyle name="FormlaBold 7 3 2 2 3" xfId="26183"/>
    <cellStyle name="FormlaBold 7 3 2 2 3 2" xfId="54510"/>
    <cellStyle name="FormlaBold 7 3 2 2 4" xfId="26184"/>
    <cellStyle name="FormlaBold 7 3 2 2 4 2" xfId="54511"/>
    <cellStyle name="FormlaBold 7 3 2 2 5" xfId="26185"/>
    <cellStyle name="FormlaBold 7 3 2 2 5 2" xfId="54512"/>
    <cellStyle name="FormlaBold 7 3 2 2 6" xfId="26186"/>
    <cellStyle name="FormlaBold 7 3 2 2 6 2" xfId="54513"/>
    <cellStyle name="FormlaBold 7 3 2 2 7" xfId="26187"/>
    <cellStyle name="FormlaBold 7 3 2 2 7 2" xfId="54514"/>
    <cellStyle name="FormlaBold 7 3 2 2 8" xfId="26188"/>
    <cellStyle name="FormlaBold 7 3 2 2 8 2" xfId="54515"/>
    <cellStyle name="FormlaBold 7 3 2 2 9" xfId="26189"/>
    <cellStyle name="FormlaBold 7 3 2 2 9 2" xfId="54516"/>
    <cellStyle name="FormlaBold 7 3 2 3" xfId="26190"/>
    <cellStyle name="FormlaBold 7 3 2 3 10" xfId="26191"/>
    <cellStyle name="FormlaBold 7 3 2 3 10 2" xfId="54518"/>
    <cellStyle name="FormlaBold 7 3 2 3 11" xfId="54517"/>
    <cellStyle name="FormlaBold 7 3 2 3 2" xfId="26192"/>
    <cellStyle name="FormlaBold 7 3 2 3 2 2" xfId="54519"/>
    <cellStyle name="FormlaBold 7 3 2 3 3" xfId="26193"/>
    <cellStyle name="FormlaBold 7 3 2 3 3 2" xfId="54520"/>
    <cellStyle name="FormlaBold 7 3 2 3 4" xfId="26194"/>
    <cellStyle name="FormlaBold 7 3 2 3 4 2" xfId="54521"/>
    <cellStyle name="FormlaBold 7 3 2 3 5" xfId="26195"/>
    <cellStyle name="FormlaBold 7 3 2 3 5 2" xfId="54522"/>
    <cellStyle name="FormlaBold 7 3 2 3 6" xfId="26196"/>
    <cellStyle name="FormlaBold 7 3 2 3 6 2" xfId="54523"/>
    <cellStyle name="FormlaBold 7 3 2 3 7" xfId="26197"/>
    <cellStyle name="FormlaBold 7 3 2 3 7 2" xfId="54524"/>
    <cellStyle name="FormlaBold 7 3 2 3 8" xfId="26198"/>
    <cellStyle name="FormlaBold 7 3 2 3 8 2" xfId="54525"/>
    <cellStyle name="FormlaBold 7 3 2 3 9" xfId="26199"/>
    <cellStyle name="FormlaBold 7 3 2 3 9 2" xfId="54526"/>
    <cellStyle name="FormlaBold 7 3 2 4" xfId="26200"/>
    <cellStyle name="FormlaBold 7 3 2 4 2" xfId="54527"/>
    <cellStyle name="FormlaBold 7 3 2 5" xfId="26201"/>
    <cellStyle name="FormlaBold 7 3 2 5 2" xfId="54528"/>
    <cellStyle name="FormlaBold 7 3 2 6" xfId="26202"/>
    <cellStyle name="FormlaBold 7 3 2 6 2" xfId="54529"/>
    <cellStyle name="FormlaBold 7 3 2 7" xfId="26203"/>
    <cellStyle name="FormlaBold 7 3 2 7 2" xfId="54530"/>
    <cellStyle name="FormlaBold 7 3 2 8" xfId="26204"/>
    <cellStyle name="FormlaBold 7 3 2 8 2" xfId="54531"/>
    <cellStyle name="FormlaBold 7 3 2 9" xfId="26205"/>
    <cellStyle name="FormlaBold 7 3 2 9 2" xfId="54532"/>
    <cellStyle name="FormlaBold 7 3 3" xfId="26206"/>
    <cellStyle name="FormlaBold 7 3 3 10" xfId="26207"/>
    <cellStyle name="FormlaBold 7 3 3 10 2" xfId="54534"/>
    <cellStyle name="FormlaBold 7 3 3 11" xfId="54533"/>
    <cellStyle name="FormlaBold 7 3 3 2" xfId="26208"/>
    <cellStyle name="FormlaBold 7 3 3 2 10" xfId="26209"/>
    <cellStyle name="FormlaBold 7 3 3 2 10 2" xfId="54536"/>
    <cellStyle name="FormlaBold 7 3 3 2 11" xfId="54535"/>
    <cellStyle name="FormlaBold 7 3 3 2 2" xfId="26210"/>
    <cellStyle name="FormlaBold 7 3 3 2 2 2" xfId="54537"/>
    <cellStyle name="FormlaBold 7 3 3 2 3" xfId="26211"/>
    <cellStyle name="FormlaBold 7 3 3 2 3 2" xfId="54538"/>
    <cellStyle name="FormlaBold 7 3 3 2 4" xfId="26212"/>
    <cellStyle name="FormlaBold 7 3 3 2 4 2" xfId="54539"/>
    <cellStyle name="FormlaBold 7 3 3 2 5" xfId="26213"/>
    <cellStyle name="FormlaBold 7 3 3 2 5 2" xfId="54540"/>
    <cellStyle name="FormlaBold 7 3 3 2 6" xfId="26214"/>
    <cellStyle name="FormlaBold 7 3 3 2 6 2" xfId="54541"/>
    <cellStyle name="FormlaBold 7 3 3 2 7" xfId="26215"/>
    <cellStyle name="FormlaBold 7 3 3 2 7 2" xfId="54542"/>
    <cellStyle name="FormlaBold 7 3 3 2 8" xfId="26216"/>
    <cellStyle name="FormlaBold 7 3 3 2 8 2" xfId="54543"/>
    <cellStyle name="FormlaBold 7 3 3 2 9" xfId="26217"/>
    <cellStyle name="FormlaBold 7 3 3 2 9 2" xfId="54544"/>
    <cellStyle name="FormlaBold 7 3 3 3" xfId="26218"/>
    <cellStyle name="FormlaBold 7 3 3 3 10" xfId="26219"/>
    <cellStyle name="FormlaBold 7 3 3 3 10 2" xfId="54546"/>
    <cellStyle name="FormlaBold 7 3 3 3 11" xfId="54545"/>
    <cellStyle name="FormlaBold 7 3 3 3 2" xfId="26220"/>
    <cellStyle name="FormlaBold 7 3 3 3 2 2" xfId="54547"/>
    <cellStyle name="FormlaBold 7 3 3 3 3" xfId="26221"/>
    <cellStyle name="FormlaBold 7 3 3 3 3 2" xfId="54548"/>
    <cellStyle name="FormlaBold 7 3 3 3 4" xfId="26222"/>
    <cellStyle name="FormlaBold 7 3 3 3 4 2" xfId="54549"/>
    <cellStyle name="FormlaBold 7 3 3 3 5" xfId="26223"/>
    <cellStyle name="FormlaBold 7 3 3 3 5 2" xfId="54550"/>
    <cellStyle name="FormlaBold 7 3 3 3 6" xfId="26224"/>
    <cellStyle name="FormlaBold 7 3 3 3 6 2" xfId="54551"/>
    <cellStyle name="FormlaBold 7 3 3 3 7" xfId="26225"/>
    <cellStyle name="FormlaBold 7 3 3 3 7 2" xfId="54552"/>
    <cellStyle name="FormlaBold 7 3 3 3 8" xfId="26226"/>
    <cellStyle name="FormlaBold 7 3 3 3 8 2" xfId="54553"/>
    <cellStyle name="FormlaBold 7 3 3 3 9" xfId="26227"/>
    <cellStyle name="FormlaBold 7 3 3 3 9 2" xfId="54554"/>
    <cellStyle name="FormlaBold 7 3 3 4" xfId="26228"/>
    <cellStyle name="FormlaBold 7 3 3 4 2" xfId="54555"/>
    <cellStyle name="FormlaBold 7 3 3 5" xfId="26229"/>
    <cellStyle name="FormlaBold 7 3 3 5 2" xfId="54556"/>
    <cellStyle name="FormlaBold 7 3 3 6" xfId="26230"/>
    <cellStyle name="FormlaBold 7 3 3 6 2" xfId="54557"/>
    <cellStyle name="FormlaBold 7 3 3 7" xfId="26231"/>
    <cellStyle name="FormlaBold 7 3 3 7 2" xfId="54558"/>
    <cellStyle name="FormlaBold 7 3 3 8" xfId="26232"/>
    <cellStyle name="FormlaBold 7 3 3 8 2" xfId="54559"/>
    <cellStyle name="FormlaBold 7 3 3 9" xfId="26233"/>
    <cellStyle name="FormlaBold 7 3 3 9 2" xfId="54560"/>
    <cellStyle name="FormlaBold 7 3 4" xfId="26234"/>
    <cellStyle name="FormlaBold 7 3 4 10" xfId="26235"/>
    <cellStyle name="FormlaBold 7 3 4 10 2" xfId="54562"/>
    <cellStyle name="FormlaBold 7 3 4 11" xfId="54561"/>
    <cellStyle name="FormlaBold 7 3 4 2" xfId="26236"/>
    <cellStyle name="FormlaBold 7 3 4 2 2" xfId="54563"/>
    <cellStyle name="FormlaBold 7 3 4 3" xfId="26237"/>
    <cellStyle name="FormlaBold 7 3 4 3 2" xfId="54564"/>
    <cellStyle name="FormlaBold 7 3 4 4" xfId="26238"/>
    <cellStyle name="FormlaBold 7 3 4 4 2" xfId="54565"/>
    <cellStyle name="FormlaBold 7 3 4 5" xfId="26239"/>
    <cellStyle name="FormlaBold 7 3 4 5 2" xfId="54566"/>
    <cellStyle name="FormlaBold 7 3 4 6" xfId="26240"/>
    <cellStyle name="FormlaBold 7 3 4 6 2" xfId="54567"/>
    <cellStyle name="FormlaBold 7 3 4 7" xfId="26241"/>
    <cellStyle name="FormlaBold 7 3 4 7 2" xfId="54568"/>
    <cellStyle name="FormlaBold 7 3 4 8" xfId="26242"/>
    <cellStyle name="FormlaBold 7 3 4 8 2" xfId="54569"/>
    <cellStyle name="FormlaBold 7 3 4 9" xfId="26243"/>
    <cellStyle name="FormlaBold 7 3 4 9 2" xfId="54570"/>
    <cellStyle name="FormlaBold 7 3 5" xfId="26244"/>
    <cellStyle name="FormlaBold 7 3 5 10" xfId="26245"/>
    <cellStyle name="FormlaBold 7 3 5 10 2" xfId="54572"/>
    <cellStyle name="FormlaBold 7 3 5 11" xfId="54571"/>
    <cellStyle name="FormlaBold 7 3 5 2" xfId="26246"/>
    <cellStyle name="FormlaBold 7 3 5 2 2" xfId="54573"/>
    <cellStyle name="FormlaBold 7 3 5 3" xfId="26247"/>
    <cellStyle name="FormlaBold 7 3 5 3 2" xfId="54574"/>
    <cellStyle name="FormlaBold 7 3 5 4" xfId="26248"/>
    <cellStyle name="FormlaBold 7 3 5 4 2" xfId="54575"/>
    <cellStyle name="FormlaBold 7 3 5 5" xfId="26249"/>
    <cellStyle name="FormlaBold 7 3 5 5 2" xfId="54576"/>
    <cellStyle name="FormlaBold 7 3 5 6" xfId="26250"/>
    <cellStyle name="FormlaBold 7 3 5 6 2" xfId="54577"/>
    <cellStyle name="FormlaBold 7 3 5 7" xfId="26251"/>
    <cellStyle name="FormlaBold 7 3 5 7 2" xfId="54578"/>
    <cellStyle name="FormlaBold 7 3 5 8" xfId="26252"/>
    <cellStyle name="FormlaBold 7 3 5 8 2" xfId="54579"/>
    <cellStyle name="FormlaBold 7 3 5 9" xfId="26253"/>
    <cellStyle name="FormlaBold 7 3 5 9 2" xfId="54580"/>
    <cellStyle name="FormlaBold 7 3 6" xfId="26254"/>
    <cellStyle name="FormlaBold 7 3 6 2" xfId="54581"/>
    <cellStyle name="FormlaBold 7 3 7" xfId="26255"/>
    <cellStyle name="FormlaBold 7 3 7 2" xfId="54582"/>
    <cellStyle name="FormlaBold 7 3 8" xfId="26256"/>
    <cellStyle name="FormlaBold 7 3 8 2" xfId="54583"/>
    <cellStyle name="FormlaBold 7 3 9" xfId="26257"/>
    <cellStyle name="FormlaBold 7 3 9 2" xfId="54584"/>
    <cellStyle name="FormlaBold 7 4" xfId="1485"/>
    <cellStyle name="FormlaBold 7 4 10" xfId="26258"/>
    <cellStyle name="FormlaBold 7 4 10 2" xfId="54585"/>
    <cellStyle name="FormlaBold 7 4 11" xfId="26259"/>
    <cellStyle name="FormlaBold 7 4 11 2" xfId="54586"/>
    <cellStyle name="FormlaBold 7 4 12" xfId="26260"/>
    <cellStyle name="FormlaBold 7 4 12 2" xfId="54587"/>
    <cellStyle name="FormlaBold 7 4 13" xfId="26261"/>
    <cellStyle name="FormlaBold 7 4 13 2" xfId="54588"/>
    <cellStyle name="FormlaBold 7 4 14" xfId="26262"/>
    <cellStyle name="FormlaBold 7 4 14 2" xfId="54589"/>
    <cellStyle name="FormlaBold 7 4 15" xfId="29815"/>
    <cellStyle name="FormlaBold 7 4 2" xfId="26263"/>
    <cellStyle name="FormlaBold 7 4 2 10" xfId="26264"/>
    <cellStyle name="FormlaBold 7 4 2 10 2" xfId="54591"/>
    <cellStyle name="FormlaBold 7 4 2 11" xfId="54590"/>
    <cellStyle name="FormlaBold 7 4 2 2" xfId="26265"/>
    <cellStyle name="FormlaBold 7 4 2 2 10" xfId="26266"/>
    <cellStyle name="FormlaBold 7 4 2 2 10 2" xfId="54593"/>
    <cellStyle name="FormlaBold 7 4 2 2 11" xfId="54592"/>
    <cellStyle name="FormlaBold 7 4 2 2 2" xfId="26267"/>
    <cellStyle name="FormlaBold 7 4 2 2 2 2" xfId="54594"/>
    <cellStyle name="FormlaBold 7 4 2 2 3" xfId="26268"/>
    <cellStyle name="FormlaBold 7 4 2 2 3 2" xfId="54595"/>
    <cellStyle name="FormlaBold 7 4 2 2 4" xfId="26269"/>
    <cellStyle name="FormlaBold 7 4 2 2 4 2" xfId="54596"/>
    <cellStyle name="FormlaBold 7 4 2 2 5" xfId="26270"/>
    <cellStyle name="FormlaBold 7 4 2 2 5 2" xfId="54597"/>
    <cellStyle name="FormlaBold 7 4 2 2 6" xfId="26271"/>
    <cellStyle name="FormlaBold 7 4 2 2 6 2" xfId="54598"/>
    <cellStyle name="FormlaBold 7 4 2 2 7" xfId="26272"/>
    <cellStyle name="FormlaBold 7 4 2 2 7 2" xfId="54599"/>
    <cellStyle name="FormlaBold 7 4 2 2 8" xfId="26273"/>
    <cellStyle name="FormlaBold 7 4 2 2 8 2" xfId="54600"/>
    <cellStyle name="FormlaBold 7 4 2 2 9" xfId="26274"/>
    <cellStyle name="FormlaBold 7 4 2 2 9 2" xfId="54601"/>
    <cellStyle name="FormlaBold 7 4 2 3" xfId="26275"/>
    <cellStyle name="FormlaBold 7 4 2 3 10" xfId="26276"/>
    <cellStyle name="FormlaBold 7 4 2 3 10 2" xfId="54603"/>
    <cellStyle name="FormlaBold 7 4 2 3 11" xfId="54602"/>
    <cellStyle name="FormlaBold 7 4 2 3 2" xfId="26277"/>
    <cellStyle name="FormlaBold 7 4 2 3 2 2" xfId="54604"/>
    <cellStyle name="FormlaBold 7 4 2 3 3" xfId="26278"/>
    <cellStyle name="FormlaBold 7 4 2 3 3 2" xfId="54605"/>
    <cellStyle name="FormlaBold 7 4 2 3 4" xfId="26279"/>
    <cellStyle name="FormlaBold 7 4 2 3 4 2" xfId="54606"/>
    <cellStyle name="FormlaBold 7 4 2 3 5" xfId="26280"/>
    <cellStyle name="FormlaBold 7 4 2 3 5 2" xfId="54607"/>
    <cellStyle name="FormlaBold 7 4 2 3 6" xfId="26281"/>
    <cellStyle name="FormlaBold 7 4 2 3 6 2" xfId="54608"/>
    <cellStyle name="FormlaBold 7 4 2 3 7" xfId="26282"/>
    <cellStyle name="FormlaBold 7 4 2 3 7 2" xfId="54609"/>
    <cellStyle name="FormlaBold 7 4 2 3 8" xfId="26283"/>
    <cellStyle name="FormlaBold 7 4 2 3 8 2" xfId="54610"/>
    <cellStyle name="FormlaBold 7 4 2 3 9" xfId="26284"/>
    <cellStyle name="FormlaBold 7 4 2 3 9 2" xfId="54611"/>
    <cellStyle name="FormlaBold 7 4 2 4" xfId="26285"/>
    <cellStyle name="FormlaBold 7 4 2 4 2" xfId="54612"/>
    <cellStyle name="FormlaBold 7 4 2 5" xfId="26286"/>
    <cellStyle name="FormlaBold 7 4 2 5 2" xfId="54613"/>
    <cellStyle name="FormlaBold 7 4 2 6" xfId="26287"/>
    <cellStyle name="FormlaBold 7 4 2 6 2" xfId="54614"/>
    <cellStyle name="FormlaBold 7 4 2 7" xfId="26288"/>
    <cellStyle name="FormlaBold 7 4 2 7 2" xfId="54615"/>
    <cellStyle name="FormlaBold 7 4 2 8" xfId="26289"/>
    <cellStyle name="FormlaBold 7 4 2 8 2" xfId="54616"/>
    <cellStyle name="FormlaBold 7 4 2 9" xfId="26290"/>
    <cellStyle name="FormlaBold 7 4 2 9 2" xfId="54617"/>
    <cellStyle name="FormlaBold 7 4 3" xfId="26291"/>
    <cellStyle name="FormlaBold 7 4 3 10" xfId="26292"/>
    <cellStyle name="FormlaBold 7 4 3 10 2" xfId="54619"/>
    <cellStyle name="FormlaBold 7 4 3 11" xfId="54618"/>
    <cellStyle name="FormlaBold 7 4 3 2" xfId="26293"/>
    <cellStyle name="FormlaBold 7 4 3 2 10" xfId="26294"/>
    <cellStyle name="FormlaBold 7 4 3 2 10 2" xfId="54621"/>
    <cellStyle name="FormlaBold 7 4 3 2 11" xfId="54620"/>
    <cellStyle name="FormlaBold 7 4 3 2 2" xfId="26295"/>
    <cellStyle name="FormlaBold 7 4 3 2 2 2" xfId="54622"/>
    <cellStyle name="FormlaBold 7 4 3 2 3" xfId="26296"/>
    <cellStyle name="FormlaBold 7 4 3 2 3 2" xfId="54623"/>
    <cellStyle name="FormlaBold 7 4 3 2 4" xfId="26297"/>
    <cellStyle name="FormlaBold 7 4 3 2 4 2" xfId="54624"/>
    <cellStyle name="FormlaBold 7 4 3 2 5" xfId="26298"/>
    <cellStyle name="FormlaBold 7 4 3 2 5 2" xfId="54625"/>
    <cellStyle name="FormlaBold 7 4 3 2 6" xfId="26299"/>
    <cellStyle name="FormlaBold 7 4 3 2 6 2" xfId="54626"/>
    <cellStyle name="FormlaBold 7 4 3 2 7" xfId="26300"/>
    <cellStyle name="FormlaBold 7 4 3 2 7 2" xfId="54627"/>
    <cellStyle name="FormlaBold 7 4 3 2 8" xfId="26301"/>
    <cellStyle name="FormlaBold 7 4 3 2 8 2" xfId="54628"/>
    <cellStyle name="FormlaBold 7 4 3 2 9" xfId="26302"/>
    <cellStyle name="FormlaBold 7 4 3 2 9 2" xfId="54629"/>
    <cellStyle name="FormlaBold 7 4 3 3" xfId="26303"/>
    <cellStyle name="FormlaBold 7 4 3 3 10" xfId="26304"/>
    <cellStyle name="FormlaBold 7 4 3 3 10 2" xfId="54631"/>
    <cellStyle name="FormlaBold 7 4 3 3 11" xfId="54630"/>
    <cellStyle name="FormlaBold 7 4 3 3 2" xfId="26305"/>
    <cellStyle name="FormlaBold 7 4 3 3 2 2" xfId="54632"/>
    <cellStyle name="FormlaBold 7 4 3 3 3" xfId="26306"/>
    <cellStyle name="FormlaBold 7 4 3 3 3 2" xfId="54633"/>
    <cellStyle name="FormlaBold 7 4 3 3 4" xfId="26307"/>
    <cellStyle name="FormlaBold 7 4 3 3 4 2" xfId="54634"/>
    <cellStyle name="FormlaBold 7 4 3 3 5" xfId="26308"/>
    <cellStyle name="FormlaBold 7 4 3 3 5 2" xfId="54635"/>
    <cellStyle name="FormlaBold 7 4 3 3 6" xfId="26309"/>
    <cellStyle name="FormlaBold 7 4 3 3 6 2" xfId="54636"/>
    <cellStyle name="FormlaBold 7 4 3 3 7" xfId="26310"/>
    <cellStyle name="FormlaBold 7 4 3 3 7 2" xfId="54637"/>
    <cellStyle name="FormlaBold 7 4 3 3 8" xfId="26311"/>
    <cellStyle name="FormlaBold 7 4 3 3 8 2" xfId="54638"/>
    <cellStyle name="FormlaBold 7 4 3 3 9" xfId="26312"/>
    <cellStyle name="FormlaBold 7 4 3 3 9 2" xfId="54639"/>
    <cellStyle name="FormlaBold 7 4 3 4" xfId="26313"/>
    <cellStyle name="FormlaBold 7 4 3 4 2" xfId="54640"/>
    <cellStyle name="FormlaBold 7 4 3 5" xfId="26314"/>
    <cellStyle name="FormlaBold 7 4 3 5 2" xfId="54641"/>
    <cellStyle name="FormlaBold 7 4 3 6" xfId="26315"/>
    <cellStyle name="FormlaBold 7 4 3 6 2" xfId="54642"/>
    <cellStyle name="FormlaBold 7 4 3 7" xfId="26316"/>
    <cellStyle name="FormlaBold 7 4 3 7 2" xfId="54643"/>
    <cellStyle name="FormlaBold 7 4 3 8" xfId="26317"/>
    <cellStyle name="FormlaBold 7 4 3 8 2" xfId="54644"/>
    <cellStyle name="FormlaBold 7 4 3 9" xfId="26318"/>
    <cellStyle name="FormlaBold 7 4 3 9 2" xfId="54645"/>
    <cellStyle name="FormlaBold 7 4 4" xfId="26319"/>
    <cellStyle name="FormlaBold 7 4 4 10" xfId="26320"/>
    <cellStyle name="FormlaBold 7 4 4 10 2" xfId="54647"/>
    <cellStyle name="FormlaBold 7 4 4 11" xfId="54646"/>
    <cellStyle name="FormlaBold 7 4 4 2" xfId="26321"/>
    <cellStyle name="FormlaBold 7 4 4 2 2" xfId="54648"/>
    <cellStyle name="FormlaBold 7 4 4 3" xfId="26322"/>
    <cellStyle name="FormlaBold 7 4 4 3 2" xfId="54649"/>
    <cellStyle name="FormlaBold 7 4 4 4" xfId="26323"/>
    <cellStyle name="FormlaBold 7 4 4 4 2" xfId="54650"/>
    <cellStyle name="FormlaBold 7 4 4 5" xfId="26324"/>
    <cellStyle name="FormlaBold 7 4 4 5 2" xfId="54651"/>
    <cellStyle name="FormlaBold 7 4 4 6" xfId="26325"/>
    <cellStyle name="FormlaBold 7 4 4 6 2" xfId="54652"/>
    <cellStyle name="FormlaBold 7 4 4 7" xfId="26326"/>
    <cellStyle name="FormlaBold 7 4 4 7 2" xfId="54653"/>
    <cellStyle name="FormlaBold 7 4 4 8" xfId="26327"/>
    <cellStyle name="FormlaBold 7 4 4 8 2" xfId="54654"/>
    <cellStyle name="FormlaBold 7 4 4 9" xfId="26328"/>
    <cellStyle name="FormlaBold 7 4 4 9 2" xfId="54655"/>
    <cellStyle name="FormlaBold 7 4 5" xfId="26329"/>
    <cellStyle name="FormlaBold 7 4 5 10" xfId="26330"/>
    <cellStyle name="FormlaBold 7 4 5 10 2" xfId="54657"/>
    <cellStyle name="FormlaBold 7 4 5 11" xfId="54656"/>
    <cellStyle name="FormlaBold 7 4 5 2" xfId="26331"/>
    <cellStyle name="FormlaBold 7 4 5 2 2" xfId="54658"/>
    <cellStyle name="FormlaBold 7 4 5 3" xfId="26332"/>
    <cellStyle name="FormlaBold 7 4 5 3 2" xfId="54659"/>
    <cellStyle name="FormlaBold 7 4 5 4" xfId="26333"/>
    <cellStyle name="FormlaBold 7 4 5 4 2" xfId="54660"/>
    <cellStyle name="FormlaBold 7 4 5 5" xfId="26334"/>
    <cellStyle name="FormlaBold 7 4 5 5 2" xfId="54661"/>
    <cellStyle name="FormlaBold 7 4 5 6" xfId="26335"/>
    <cellStyle name="FormlaBold 7 4 5 6 2" xfId="54662"/>
    <cellStyle name="FormlaBold 7 4 5 7" xfId="26336"/>
    <cellStyle name="FormlaBold 7 4 5 7 2" xfId="54663"/>
    <cellStyle name="FormlaBold 7 4 5 8" xfId="26337"/>
    <cellStyle name="FormlaBold 7 4 5 8 2" xfId="54664"/>
    <cellStyle name="FormlaBold 7 4 5 9" xfId="26338"/>
    <cellStyle name="FormlaBold 7 4 5 9 2" xfId="54665"/>
    <cellStyle name="FormlaBold 7 4 6" xfId="26339"/>
    <cellStyle name="FormlaBold 7 4 6 2" xfId="54666"/>
    <cellStyle name="FormlaBold 7 4 7" xfId="26340"/>
    <cellStyle name="FormlaBold 7 4 7 2" xfId="54667"/>
    <cellStyle name="FormlaBold 7 4 8" xfId="26341"/>
    <cellStyle name="FormlaBold 7 4 8 2" xfId="54668"/>
    <cellStyle name="FormlaBold 7 4 9" xfId="26342"/>
    <cellStyle name="FormlaBold 7 4 9 2" xfId="54669"/>
    <cellStyle name="FormlaBold 7 5" xfId="26343"/>
    <cellStyle name="FormlaBold 7 5 10" xfId="26344"/>
    <cellStyle name="FormlaBold 7 5 10 2" xfId="54671"/>
    <cellStyle name="FormlaBold 7 5 11" xfId="26345"/>
    <cellStyle name="FormlaBold 7 5 11 2" xfId="54672"/>
    <cellStyle name="FormlaBold 7 5 12" xfId="26346"/>
    <cellStyle name="FormlaBold 7 5 12 2" xfId="54673"/>
    <cellStyle name="FormlaBold 7 5 13" xfId="26347"/>
    <cellStyle name="FormlaBold 7 5 13 2" xfId="54674"/>
    <cellStyle name="FormlaBold 7 5 14" xfId="26348"/>
    <cellStyle name="FormlaBold 7 5 14 2" xfId="54675"/>
    <cellStyle name="FormlaBold 7 5 15" xfId="54670"/>
    <cellStyle name="FormlaBold 7 5 2" xfId="26349"/>
    <cellStyle name="FormlaBold 7 5 2 10" xfId="26350"/>
    <cellStyle name="FormlaBold 7 5 2 10 2" xfId="54677"/>
    <cellStyle name="FormlaBold 7 5 2 11" xfId="54676"/>
    <cellStyle name="FormlaBold 7 5 2 2" xfId="26351"/>
    <cellStyle name="FormlaBold 7 5 2 2 10" xfId="26352"/>
    <cellStyle name="FormlaBold 7 5 2 2 10 2" xfId="54679"/>
    <cellStyle name="FormlaBold 7 5 2 2 11" xfId="54678"/>
    <cellStyle name="FormlaBold 7 5 2 2 2" xfId="26353"/>
    <cellStyle name="FormlaBold 7 5 2 2 2 2" xfId="54680"/>
    <cellStyle name="FormlaBold 7 5 2 2 3" xfId="26354"/>
    <cellStyle name="FormlaBold 7 5 2 2 3 2" xfId="54681"/>
    <cellStyle name="FormlaBold 7 5 2 2 4" xfId="26355"/>
    <cellStyle name="FormlaBold 7 5 2 2 4 2" xfId="54682"/>
    <cellStyle name="FormlaBold 7 5 2 2 5" xfId="26356"/>
    <cellStyle name="FormlaBold 7 5 2 2 5 2" xfId="54683"/>
    <cellStyle name="FormlaBold 7 5 2 2 6" xfId="26357"/>
    <cellStyle name="FormlaBold 7 5 2 2 6 2" xfId="54684"/>
    <cellStyle name="FormlaBold 7 5 2 2 7" xfId="26358"/>
    <cellStyle name="FormlaBold 7 5 2 2 7 2" xfId="54685"/>
    <cellStyle name="FormlaBold 7 5 2 2 8" xfId="26359"/>
    <cellStyle name="FormlaBold 7 5 2 2 8 2" xfId="54686"/>
    <cellStyle name="FormlaBold 7 5 2 2 9" xfId="26360"/>
    <cellStyle name="FormlaBold 7 5 2 2 9 2" xfId="54687"/>
    <cellStyle name="FormlaBold 7 5 2 3" xfId="26361"/>
    <cellStyle name="FormlaBold 7 5 2 3 10" xfId="26362"/>
    <cellStyle name="FormlaBold 7 5 2 3 10 2" xfId="54689"/>
    <cellStyle name="FormlaBold 7 5 2 3 11" xfId="54688"/>
    <cellStyle name="FormlaBold 7 5 2 3 2" xfId="26363"/>
    <cellStyle name="FormlaBold 7 5 2 3 2 2" xfId="54690"/>
    <cellStyle name="FormlaBold 7 5 2 3 3" xfId="26364"/>
    <cellStyle name="FormlaBold 7 5 2 3 3 2" xfId="54691"/>
    <cellStyle name="FormlaBold 7 5 2 3 4" xfId="26365"/>
    <cellStyle name="FormlaBold 7 5 2 3 4 2" xfId="54692"/>
    <cellStyle name="FormlaBold 7 5 2 3 5" xfId="26366"/>
    <cellStyle name="FormlaBold 7 5 2 3 5 2" xfId="54693"/>
    <cellStyle name="FormlaBold 7 5 2 3 6" xfId="26367"/>
    <cellStyle name="FormlaBold 7 5 2 3 6 2" xfId="54694"/>
    <cellStyle name="FormlaBold 7 5 2 3 7" xfId="26368"/>
    <cellStyle name="FormlaBold 7 5 2 3 7 2" xfId="54695"/>
    <cellStyle name="FormlaBold 7 5 2 3 8" xfId="26369"/>
    <cellStyle name="FormlaBold 7 5 2 3 8 2" xfId="54696"/>
    <cellStyle name="FormlaBold 7 5 2 3 9" xfId="26370"/>
    <cellStyle name="FormlaBold 7 5 2 3 9 2" xfId="54697"/>
    <cellStyle name="FormlaBold 7 5 2 4" xfId="26371"/>
    <cellStyle name="FormlaBold 7 5 2 4 2" xfId="54698"/>
    <cellStyle name="FormlaBold 7 5 2 5" xfId="26372"/>
    <cellStyle name="FormlaBold 7 5 2 5 2" xfId="54699"/>
    <cellStyle name="FormlaBold 7 5 2 6" xfId="26373"/>
    <cellStyle name="FormlaBold 7 5 2 6 2" xfId="54700"/>
    <cellStyle name="FormlaBold 7 5 2 7" xfId="26374"/>
    <cellStyle name="FormlaBold 7 5 2 7 2" xfId="54701"/>
    <cellStyle name="FormlaBold 7 5 2 8" xfId="26375"/>
    <cellStyle name="FormlaBold 7 5 2 8 2" xfId="54702"/>
    <cellStyle name="FormlaBold 7 5 2 9" xfId="26376"/>
    <cellStyle name="FormlaBold 7 5 2 9 2" xfId="54703"/>
    <cellStyle name="FormlaBold 7 5 3" xfId="26377"/>
    <cellStyle name="FormlaBold 7 5 3 10" xfId="26378"/>
    <cellStyle name="FormlaBold 7 5 3 10 2" xfId="54705"/>
    <cellStyle name="FormlaBold 7 5 3 11" xfId="54704"/>
    <cellStyle name="FormlaBold 7 5 3 2" xfId="26379"/>
    <cellStyle name="FormlaBold 7 5 3 2 10" xfId="26380"/>
    <cellStyle name="FormlaBold 7 5 3 2 10 2" xfId="54707"/>
    <cellStyle name="FormlaBold 7 5 3 2 11" xfId="54706"/>
    <cellStyle name="FormlaBold 7 5 3 2 2" xfId="26381"/>
    <cellStyle name="FormlaBold 7 5 3 2 2 2" xfId="54708"/>
    <cellStyle name="FormlaBold 7 5 3 2 3" xfId="26382"/>
    <cellStyle name="FormlaBold 7 5 3 2 3 2" xfId="54709"/>
    <cellStyle name="FormlaBold 7 5 3 2 4" xfId="26383"/>
    <cellStyle name="FormlaBold 7 5 3 2 4 2" xfId="54710"/>
    <cellStyle name="FormlaBold 7 5 3 2 5" xfId="26384"/>
    <cellStyle name="FormlaBold 7 5 3 2 5 2" xfId="54711"/>
    <cellStyle name="FormlaBold 7 5 3 2 6" xfId="26385"/>
    <cellStyle name="FormlaBold 7 5 3 2 6 2" xfId="54712"/>
    <cellStyle name="FormlaBold 7 5 3 2 7" xfId="26386"/>
    <cellStyle name="FormlaBold 7 5 3 2 7 2" xfId="54713"/>
    <cellStyle name="FormlaBold 7 5 3 2 8" xfId="26387"/>
    <cellStyle name="FormlaBold 7 5 3 2 8 2" xfId="54714"/>
    <cellStyle name="FormlaBold 7 5 3 2 9" xfId="26388"/>
    <cellStyle name="FormlaBold 7 5 3 2 9 2" xfId="54715"/>
    <cellStyle name="FormlaBold 7 5 3 3" xfId="26389"/>
    <cellStyle name="FormlaBold 7 5 3 3 10" xfId="26390"/>
    <cellStyle name="FormlaBold 7 5 3 3 10 2" xfId="54717"/>
    <cellStyle name="FormlaBold 7 5 3 3 11" xfId="54716"/>
    <cellStyle name="FormlaBold 7 5 3 3 2" xfId="26391"/>
    <cellStyle name="FormlaBold 7 5 3 3 2 2" xfId="54718"/>
    <cellStyle name="FormlaBold 7 5 3 3 3" xfId="26392"/>
    <cellStyle name="FormlaBold 7 5 3 3 3 2" xfId="54719"/>
    <cellStyle name="FormlaBold 7 5 3 3 4" xfId="26393"/>
    <cellStyle name="FormlaBold 7 5 3 3 4 2" xfId="54720"/>
    <cellStyle name="FormlaBold 7 5 3 3 5" xfId="26394"/>
    <cellStyle name="FormlaBold 7 5 3 3 5 2" xfId="54721"/>
    <cellStyle name="FormlaBold 7 5 3 3 6" xfId="26395"/>
    <cellStyle name="FormlaBold 7 5 3 3 6 2" xfId="54722"/>
    <cellStyle name="FormlaBold 7 5 3 3 7" xfId="26396"/>
    <cellStyle name="FormlaBold 7 5 3 3 7 2" xfId="54723"/>
    <cellStyle name="FormlaBold 7 5 3 3 8" xfId="26397"/>
    <cellStyle name="FormlaBold 7 5 3 3 8 2" xfId="54724"/>
    <cellStyle name="FormlaBold 7 5 3 3 9" xfId="26398"/>
    <cellStyle name="FormlaBold 7 5 3 3 9 2" xfId="54725"/>
    <cellStyle name="FormlaBold 7 5 3 4" xfId="26399"/>
    <cellStyle name="FormlaBold 7 5 3 4 2" xfId="54726"/>
    <cellStyle name="FormlaBold 7 5 3 5" xfId="26400"/>
    <cellStyle name="FormlaBold 7 5 3 5 2" xfId="54727"/>
    <cellStyle name="FormlaBold 7 5 3 6" xfId="26401"/>
    <cellStyle name="FormlaBold 7 5 3 6 2" xfId="54728"/>
    <cellStyle name="FormlaBold 7 5 3 7" xfId="26402"/>
    <cellStyle name="FormlaBold 7 5 3 7 2" xfId="54729"/>
    <cellStyle name="FormlaBold 7 5 3 8" xfId="26403"/>
    <cellStyle name="FormlaBold 7 5 3 8 2" xfId="54730"/>
    <cellStyle name="FormlaBold 7 5 3 9" xfId="26404"/>
    <cellStyle name="FormlaBold 7 5 3 9 2" xfId="54731"/>
    <cellStyle name="FormlaBold 7 5 4" xfId="26405"/>
    <cellStyle name="FormlaBold 7 5 4 10" xfId="26406"/>
    <cellStyle name="FormlaBold 7 5 4 10 2" xfId="54733"/>
    <cellStyle name="FormlaBold 7 5 4 11" xfId="54732"/>
    <cellStyle name="FormlaBold 7 5 4 2" xfId="26407"/>
    <cellStyle name="FormlaBold 7 5 4 2 2" xfId="54734"/>
    <cellStyle name="FormlaBold 7 5 4 3" xfId="26408"/>
    <cellStyle name="FormlaBold 7 5 4 3 2" xfId="54735"/>
    <cellStyle name="FormlaBold 7 5 4 4" xfId="26409"/>
    <cellStyle name="FormlaBold 7 5 4 4 2" xfId="54736"/>
    <cellStyle name="FormlaBold 7 5 4 5" xfId="26410"/>
    <cellStyle name="FormlaBold 7 5 4 5 2" xfId="54737"/>
    <cellStyle name="FormlaBold 7 5 4 6" xfId="26411"/>
    <cellStyle name="FormlaBold 7 5 4 6 2" xfId="54738"/>
    <cellStyle name="FormlaBold 7 5 4 7" xfId="26412"/>
    <cellStyle name="FormlaBold 7 5 4 7 2" xfId="54739"/>
    <cellStyle name="FormlaBold 7 5 4 8" xfId="26413"/>
    <cellStyle name="FormlaBold 7 5 4 8 2" xfId="54740"/>
    <cellStyle name="FormlaBold 7 5 4 9" xfId="26414"/>
    <cellStyle name="FormlaBold 7 5 4 9 2" xfId="54741"/>
    <cellStyle name="FormlaBold 7 5 5" xfId="26415"/>
    <cellStyle name="FormlaBold 7 5 5 10" xfId="26416"/>
    <cellStyle name="FormlaBold 7 5 5 10 2" xfId="54743"/>
    <cellStyle name="FormlaBold 7 5 5 11" xfId="54742"/>
    <cellStyle name="FormlaBold 7 5 5 2" xfId="26417"/>
    <cellStyle name="FormlaBold 7 5 5 2 2" xfId="54744"/>
    <cellStyle name="FormlaBold 7 5 5 3" xfId="26418"/>
    <cellStyle name="FormlaBold 7 5 5 3 2" xfId="54745"/>
    <cellStyle name="FormlaBold 7 5 5 4" xfId="26419"/>
    <cellStyle name="FormlaBold 7 5 5 4 2" xfId="54746"/>
    <cellStyle name="FormlaBold 7 5 5 5" xfId="26420"/>
    <cellStyle name="FormlaBold 7 5 5 5 2" xfId="54747"/>
    <cellStyle name="FormlaBold 7 5 5 6" xfId="26421"/>
    <cellStyle name="FormlaBold 7 5 5 6 2" xfId="54748"/>
    <cellStyle name="FormlaBold 7 5 5 7" xfId="26422"/>
    <cellStyle name="FormlaBold 7 5 5 7 2" xfId="54749"/>
    <cellStyle name="FormlaBold 7 5 5 8" xfId="26423"/>
    <cellStyle name="FormlaBold 7 5 5 8 2" xfId="54750"/>
    <cellStyle name="FormlaBold 7 5 5 9" xfId="26424"/>
    <cellStyle name="FormlaBold 7 5 5 9 2" xfId="54751"/>
    <cellStyle name="FormlaBold 7 5 6" xfId="26425"/>
    <cellStyle name="FormlaBold 7 5 6 2" xfId="54752"/>
    <cellStyle name="FormlaBold 7 5 7" xfId="26426"/>
    <cellStyle name="FormlaBold 7 5 7 2" xfId="54753"/>
    <cellStyle name="FormlaBold 7 5 8" xfId="26427"/>
    <cellStyle name="FormlaBold 7 5 8 2" xfId="54754"/>
    <cellStyle name="FormlaBold 7 5 9" xfId="26428"/>
    <cellStyle name="FormlaBold 7 5 9 2" xfId="54755"/>
    <cellStyle name="FormlaBold 7 6" xfId="26429"/>
    <cellStyle name="FormlaBold 7 6 10" xfId="26430"/>
    <cellStyle name="FormlaBold 7 6 10 2" xfId="54757"/>
    <cellStyle name="FormlaBold 7 6 11" xfId="26431"/>
    <cellStyle name="FormlaBold 7 6 11 2" xfId="54758"/>
    <cellStyle name="FormlaBold 7 6 12" xfId="26432"/>
    <cellStyle name="FormlaBold 7 6 12 2" xfId="54759"/>
    <cellStyle name="FormlaBold 7 6 13" xfId="26433"/>
    <cellStyle name="FormlaBold 7 6 13 2" xfId="54760"/>
    <cellStyle name="FormlaBold 7 6 14" xfId="26434"/>
    <cellStyle name="FormlaBold 7 6 14 2" xfId="54761"/>
    <cellStyle name="FormlaBold 7 6 15" xfId="54756"/>
    <cellStyle name="FormlaBold 7 6 2" xfId="26435"/>
    <cellStyle name="FormlaBold 7 6 2 10" xfId="26436"/>
    <cellStyle name="FormlaBold 7 6 2 10 2" xfId="54763"/>
    <cellStyle name="FormlaBold 7 6 2 11" xfId="54762"/>
    <cellStyle name="FormlaBold 7 6 2 2" xfId="26437"/>
    <cellStyle name="FormlaBold 7 6 2 2 10" xfId="26438"/>
    <cellStyle name="FormlaBold 7 6 2 2 10 2" xfId="54765"/>
    <cellStyle name="FormlaBold 7 6 2 2 11" xfId="54764"/>
    <cellStyle name="FormlaBold 7 6 2 2 2" xfId="26439"/>
    <cellStyle name="FormlaBold 7 6 2 2 2 2" xfId="54766"/>
    <cellStyle name="FormlaBold 7 6 2 2 3" xfId="26440"/>
    <cellStyle name="FormlaBold 7 6 2 2 3 2" xfId="54767"/>
    <cellStyle name="FormlaBold 7 6 2 2 4" xfId="26441"/>
    <cellStyle name="FormlaBold 7 6 2 2 4 2" xfId="54768"/>
    <cellStyle name="FormlaBold 7 6 2 2 5" xfId="26442"/>
    <cellStyle name="FormlaBold 7 6 2 2 5 2" xfId="54769"/>
    <cellStyle name="FormlaBold 7 6 2 2 6" xfId="26443"/>
    <cellStyle name="FormlaBold 7 6 2 2 6 2" xfId="54770"/>
    <cellStyle name="FormlaBold 7 6 2 2 7" xfId="26444"/>
    <cellStyle name="FormlaBold 7 6 2 2 7 2" xfId="54771"/>
    <cellStyle name="FormlaBold 7 6 2 2 8" xfId="26445"/>
    <cellStyle name="FormlaBold 7 6 2 2 8 2" xfId="54772"/>
    <cellStyle name="FormlaBold 7 6 2 2 9" xfId="26446"/>
    <cellStyle name="FormlaBold 7 6 2 2 9 2" xfId="54773"/>
    <cellStyle name="FormlaBold 7 6 2 3" xfId="26447"/>
    <cellStyle name="FormlaBold 7 6 2 3 10" xfId="26448"/>
    <cellStyle name="FormlaBold 7 6 2 3 10 2" xfId="54775"/>
    <cellStyle name="FormlaBold 7 6 2 3 11" xfId="54774"/>
    <cellStyle name="FormlaBold 7 6 2 3 2" xfId="26449"/>
    <cellStyle name="FormlaBold 7 6 2 3 2 2" xfId="54776"/>
    <cellStyle name="FormlaBold 7 6 2 3 3" xfId="26450"/>
    <cellStyle name="FormlaBold 7 6 2 3 3 2" xfId="54777"/>
    <cellStyle name="FormlaBold 7 6 2 3 4" xfId="26451"/>
    <cellStyle name="FormlaBold 7 6 2 3 4 2" xfId="54778"/>
    <cellStyle name="FormlaBold 7 6 2 3 5" xfId="26452"/>
    <cellStyle name="FormlaBold 7 6 2 3 5 2" xfId="54779"/>
    <cellStyle name="FormlaBold 7 6 2 3 6" xfId="26453"/>
    <cellStyle name="FormlaBold 7 6 2 3 6 2" xfId="54780"/>
    <cellStyle name="FormlaBold 7 6 2 3 7" xfId="26454"/>
    <cellStyle name="FormlaBold 7 6 2 3 7 2" xfId="54781"/>
    <cellStyle name="FormlaBold 7 6 2 3 8" xfId="26455"/>
    <cellStyle name="FormlaBold 7 6 2 3 8 2" xfId="54782"/>
    <cellStyle name="FormlaBold 7 6 2 3 9" xfId="26456"/>
    <cellStyle name="FormlaBold 7 6 2 3 9 2" xfId="54783"/>
    <cellStyle name="FormlaBold 7 6 2 4" xfId="26457"/>
    <cellStyle name="FormlaBold 7 6 2 4 2" xfId="54784"/>
    <cellStyle name="FormlaBold 7 6 2 5" xfId="26458"/>
    <cellStyle name="FormlaBold 7 6 2 5 2" xfId="54785"/>
    <cellStyle name="FormlaBold 7 6 2 6" xfId="26459"/>
    <cellStyle name="FormlaBold 7 6 2 6 2" xfId="54786"/>
    <cellStyle name="FormlaBold 7 6 2 7" xfId="26460"/>
    <cellStyle name="FormlaBold 7 6 2 7 2" xfId="54787"/>
    <cellStyle name="FormlaBold 7 6 2 8" xfId="26461"/>
    <cellStyle name="FormlaBold 7 6 2 8 2" xfId="54788"/>
    <cellStyle name="FormlaBold 7 6 2 9" xfId="26462"/>
    <cellStyle name="FormlaBold 7 6 2 9 2" xfId="54789"/>
    <cellStyle name="FormlaBold 7 6 3" xfId="26463"/>
    <cellStyle name="FormlaBold 7 6 3 10" xfId="26464"/>
    <cellStyle name="FormlaBold 7 6 3 10 2" xfId="54791"/>
    <cellStyle name="FormlaBold 7 6 3 11" xfId="54790"/>
    <cellStyle name="FormlaBold 7 6 3 2" xfId="26465"/>
    <cellStyle name="FormlaBold 7 6 3 2 10" xfId="26466"/>
    <cellStyle name="FormlaBold 7 6 3 2 10 2" xfId="54793"/>
    <cellStyle name="FormlaBold 7 6 3 2 11" xfId="54792"/>
    <cellStyle name="FormlaBold 7 6 3 2 2" xfId="26467"/>
    <cellStyle name="FormlaBold 7 6 3 2 2 2" xfId="54794"/>
    <cellStyle name="FormlaBold 7 6 3 2 3" xfId="26468"/>
    <cellStyle name="FormlaBold 7 6 3 2 3 2" xfId="54795"/>
    <cellStyle name="FormlaBold 7 6 3 2 4" xfId="26469"/>
    <cellStyle name="FormlaBold 7 6 3 2 4 2" xfId="54796"/>
    <cellStyle name="FormlaBold 7 6 3 2 5" xfId="26470"/>
    <cellStyle name="FormlaBold 7 6 3 2 5 2" xfId="54797"/>
    <cellStyle name="FormlaBold 7 6 3 2 6" xfId="26471"/>
    <cellStyle name="FormlaBold 7 6 3 2 6 2" xfId="54798"/>
    <cellStyle name="FormlaBold 7 6 3 2 7" xfId="26472"/>
    <cellStyle name="FormlaBold 7 6 3 2 7 2" xfId="54799"/>
    <cellStyle name="FormlaBold 7 6 3 2 8" xfId="26473"/>
    <cellStyle name="FormlaBold 7 6 3 2 8 2" xfId="54800"/>
    <cellStyle name="FormlaBold 7 6 3 2 9" xfId="26474"/>
    <cellStyle name="FormlaBold 7 6 3 2 9 2" xfId="54801"/>
    <cellStyle name="FormlaBold 7 6 3 3" xfId="26475"/>
    <cellStyle name="FormlaBold 7 6 3 3 10" xfId="26476"/>
    <cellStyle name="FormlaBold 7 6 3 3 10 2" xfId="54803"/>
    <cellStyle name="FormlaBold 7 6 3 3 11" xfId="54802"/>
    <cellStyle name="FormlaBold 7 6 3 3 2" xfId="26477"/>
    <cellStyle name="FormlaBold 7 6 3 3 2 2" xfId="54804"/>
    <cellStyle name="FormlaBold 7 6 3 3 3" xfId="26478"/>
    <cellStyle name="FormlaBold 7 6 3 3 3 2" xfId="54805"/>
    <cellStyle name="FormlaBold 7 6 3 3 4" xfId="26479"/>
    <cellStyle name="FormlaBold 7 6 3 3 4 2" xfId="54806"/>
    <cellStyle name="FormlaBold 7 6 3 3 5" xfId="26480"/>
    <cellStyle name="FormlaBold 7 6 3 3 5 2" xfId="54807"/>
    <cellStyle name="FormlaBold 7 6 3 3 6" xfId="26481"/>
    <cellStyle name="FormlaBold 7 6 3 3 6 2" xfId="54808"/>
    <cellStyle name="FormlaBold 7 6 3 3 7" xfId="26482"/>
    <cellStyle name="FormlaBold 7 6 3 3 7 2" xfId="54809"/>
    <cellStyle name="FormlaBold 7 6 3 3 8" xfId="26483"/>
    <cellStyle name="FormlaBold 7 6 3 3 8 2" xfId="54810"/>
    <cellStyle name="FormlaBold 7 6 3 3 9" xfId="26484"/>
    <cellStyle name="FormlaBold 7 6 3 3 9 2" xfId="54811"/>
    <cellStyle name="FormlaBold 7 6 3 4" xfId="26485"/>
    <cellStyle name="FormlaBold 7 6 3 4 2" xfId="54812"/>
    <cellStyle name="FormlaBold 7 6 3 5" xfId="26486"/>
    <cellStyle name="FormlaBold 7 6 3 5 2" xfId="54813"/>
    <cellStyle name="FormlaBold 7 6 3 6" xfId="26487"/>
    <cellStyle name="FormlaBold 7 6 3 6 2" xfId="54814"/>
    <cellStyle name="FormlaBold 7 6 3 7" xfId="26488"/>
    <cellStyle name="FormlaBold 7 6 3 7 2" xfId="54815"/>
    <cellStyle name="FormlaBold 7 6 3 8" xfId="26489"/>
    <cellStyle name="FormlaBold 7 6 3 8 2" xfId="54816"/>
    <cellStyle name="FormlaBold 7 6 3 9" xfId="26490"/>
    <cellStyle name="FormlaBold 7 6 3 9 2" xfId="54817"/>
    <cellStyle name="FormlaBold 7 6 4" xfId="26491"/>
    <cellStyle name="FormlaBold 7 6 4 10" xfId="26492"/>
    <cellStyle name="FormlaBold 7 6 4 10 2" xfId="54819"/>
    <cellStyle name="FormlaBold 7 6 4 11" xfId="54818"/>
    <cellStyle name="FormlaBold 7 6 4 2" xfId="26493"/>
    <cellStyle name="FormlaBold 7 6 4 2 2" xfId="54820"/>
    <cellStyle name="FormlaBold 7 6 4 3" xfId="26494"/>
    <cellStyle name="FormlaBold 7 6 4 3 2" xfId="54821"/>
    <cellStyle name="FormlaBold 7 6 4 4" xfId="26495"/>
    <cellStyle name="FormlaBold 7 6 4 4 2" xfId="54822"/>
    <cellStyle name="FormlaBold 7 6 4 5" xfId="26496"/>
    <cellStyle name="FormlaBold 7 6 4 5 2" xfId="54823"/>
    <cellStyle name="FormlaBold 7 6 4 6" xfId="26497"/>
    <cellStyle name="FormlaBold 7 6 4 6 2" xfId="54824"/>
    <cellStyle name="FormlaBold 7 6 4 7" xfId="26498"/>
    <cellStyle name="FormlaBold 7 6 4 7 2" xfId="54825"/>
    <cellStyle name="FormlaBold 7 6 4 8" xfId="26499"/>
    <cellStyle name="FormlaBold 7 6 4 8 2" xfId="54826"/>
    <cellStyle name="FormlaBold 7 6 4 9" xfId="26500"/>
    <cellStyle name="FormlaBold 7 6 4 9 2" xfId="54827"/>
    <cellStyle name="FormlaBold 7 6 5" xfId="26501"/>
    <cellStyle name="FormlaBold 7 6 5 10" xfId="26502"/>
    <cellStyle name="FormlaBold 7 6 5 10 2" xfId="54829"/>
    <cellStyle name="FormlaBold 7 6 5 11" xfId="54828"/>
    <cellStyle name="FormlaBold 7 6 5 2" xfId="26503"/>
    <cellStyle name="FormlaBold 7 6 5 2 2" xfId="54830"/>
    <cellStyle name="FormlaBold 7 6 5 3" xfId="26504"/>
    <cellStyle name="FormlaBold 7 6 5 3 2" xfId="54831"/>
    <cellStyle name="FormlaBold 7 6 5 4" xfId="26505"/>
    <cellStyle name="FormlaBold 7 6 5 4 2" xfId="54832"/>
    <cellStyle name="FormlaBold 7 6 5 5" xfId="26506"/>
    <cellStyle name="FormlaBold 7 6 5 5 2" xfId="54833"/>
    <cellStyle name="FormlaBold 7 6 5 6" xfId="26507"/>
    <cellStyle name="FormlaBold 7 6 5 6 2" xfId="54834"/>
    <cellStyle name="FormlaBold 7 6 5 7" xfId="26508"/>
    <cellStyle name="FormlaBold 7 6 5 7 2" xfId="54835"/>
    <cellStyle name="FormlaBold 7 6 5 8" xfId="26509"/>
    <cellStyle name="FormlaBold 7 6 5 8 2" xfId="54836"/>
    <cellStyle name="FormlaBold 7 6 5 9" xfId="26510"/>
    <cellStyle name="FormlaBold 7 6 5 9 2" xfId="54837"/>
    <cellStyle name="FormlaBold 7 6 6" xfId="26511"/>
    <cellStyle name="FormlaBold 7 6 6 2" xfId="54838"/>
    <cellStyle name="FormlaBold 7 6 7" xfId="26512"/>
    <cellStyle name="FormlaBold 7 6 7 2" xfId="54839"/>
    <cellStyle name="FormlaBold 7 6 8" xfId="26513"/>
    <cellStyle name="FormlaBold 7 6 8 2" xfId="54840"/>
    <cellStyle name="FormlaBold 7 6 9" xfId="26514"/>
    <cellStyle name="FormlaBold 7 6 9 2" xfId="54841"/>
    <cellStyle name="FormlaBold 7 7" xfId="26515"/>
    <cellStyle name="FormlaBold 7 7 10" xfId="26516"/>
    <cellStyle name="FormlaBold 7 7 10 2" xfId="54843"/>
    <cellStyle name="FormlaBold 7 7 11" xfId="54842"/>
    <cellStyle name="FormlaBold 7 7 2" xfId="26517"/>
    <cellStyle name="FormlaBold 7 7 2 10" xfId="26518"/>
    <cellStyle name="FormlaBold 7 7 2 10 2" xfId="54845"/>
    <cellStyle name="FormlaBold 7 7 2 11" xfId="54844"/>
    <cellStyle name="FormlaBold 7 7 2 2" xfId="26519"/>
    <cellStyle name="FormlaBold 7 7 2 2 2" xfId="54846"/>
    <cellStyle name="FormlaBold 7 7 2 3" xfId="26520"/>
    <cellStyle name="FormlaBold 7 7 2 3 2" xfId="54847"/>
    <cellStyle name="FormlaBold 7 7 2 4" xfId="26521"/>
    <cellStyle name="FormlaBold 7 7 2 4 2" xfId="54848"/>
    <cellStyle name="FormlaBold 7 7 2 5" xfId="26522"/>
    <cellStyle name="FormlaBold 7 7 2 5 2" xfId="54849"/>
    <cellStyle name="FormlaBold 7 7 2 6" xfId="26523"/>
    <cellStyle name="FormlaBold 7 7 2 6 2" xfId="54850"/>
    <cellStyle name="FormlaBold 7 7 2 7" xfId="26524"/>
    <cellStyle name="FormlaBold 7 7 2 7 2" xfId="54851"/>
    <cellStyle name="FormlaBold 7 7 2 8" xfId="26525"/>
    <cellStyle name="FormlaBold 7 7 2 8 2" xfId="54852"/>
    <cellStyle name="FormlaBold 7 7 2 9" xfId="26526"/>
    <cellStyle name="FormlaBold 7 7 2 9 2" xfId="54853"/>
    <cellStyle name="FormlaBold 7 7 3" xfId="26527"/>
    <cellStyle name="FormlaBold 7 7 3 10" xfId="26528"/>
    <cellStyle name="FormlaBold 7 7 3 10 2" xfId="54855"/>
    <cellStyle name="FormlaBold 7 7 3 11" xfId="54854"/>
    <cellStyle name="FormlaBold 7 7 3 2" xfId="26529"/>
    <cellStyle name="FormlaBold 7 7 3 2 2" xfId="54856"/>
    <cellStyle name="FormlaBold 7 7 3 3" xfId="26530"/>
    <cellStyle name="FormlaBold 7 7 3 3 2" xfId="54857"/>
    <cellStyle name="FormlaBold 7 7 3 4" xfId="26531"/>
    <cellStyle name="FormlaBold 7 7 3 4 2" xfId="54858"/>
    <cellStyle name="FormlaBold 7 7 3 5" xfId="26532"/>
    <cellStyle name="FormlaBold 7 7 3 5 2" xfId="54859"/>
    <cellStyle name="FormlaBold 7 7 3 6" xfId="26533"/>
    <cellStyle name="FormlaBold 7 7 3 6 2" xfId="54860"/>
    <cellStyle name="FormlaBold 7 7 3 7" xfId="26534"/>
    <cellStyle name="FormlaBold 7 7 3 7 2" xfId="54861"/>
    <cellStyle name="FormlaBold 7 7 3 8" xfId="26535"/>
    <cellStyle name="FormlaBold 7 7 3 8 2" xfId="54862"/>
    <cellStyle name="FormlaBold 7 7 3 9" xfId="26536"/>
    <cellStyle name="FormlaBold 7 7 3 9 2" xfId="54863"/>
    <cellStyle name="FormlaBold 7 7 4" xfId="26537"/>
    <cellStyle name="FormlaBold 7 7 4 2" xfId="54864"/>
    <cellStyle name="FormlaBold 7 7 5" xfId="26538"/>
    <cellStyle name="FormlaBold 7 7 5 2" xfId="54865"/>
    <cellStyle name="FormlaBold 7 7 6" xfId="26539"/>
    <cellStyle name="FormlaBold 7 7 6 2" xfId="54866"/>
    <cellStyle name="FormlaBold 7 7 7" xfId="26540"/>
    <cellStyle name="FormlaBold 7 7 7 2" xfId="54867"/>
    <cellStyle name="FormlaBold 7 7 8" xfId="26541"/>
    <cellStyle name="FormlaBold 7 7 8 2" xfId="54868"/>
    <cellStyle name="FormlaBold 7 7 9" xfId="26542"/>
    <cellStyle name="FormlaBold 7 7 9 2" xfId="54869"/>
    <cellStyle name="FormlaBold 7 8" xfId="26543"/>
    <cellStyle name="FormlaBold 7 8 10" xfId="26544"/>
    <cellStyle name="FormlaBold 7 8 10 2" xfId="54871"/>
    <cellStyle name="FormlaBold 7 8 11" xfId="54870"/>
    <cellStyle name="FormlaBold 7 8 2" xfId="26545"/>
    <cellStyle name="FormlaBold 7 8 2 10" xfId="26546"/>
    <cellStyle name="FormlaBold 7 8 2 10 2" xfId="54873"/>
    <cellStyle name="FormlaBold 7 8 2 11" xfId="54872"/>
    <cellStyle name="FormlaBold 7 8 2 2" xfId="26547"/>
    <cellStyle name="FormlaBold 7 8 2 2 2" xfId="54874"/>
    <cellStyle name="FormlaBold 7 8 2 3" xfId="26548"/>
    <cellStyle name="FormlaBold 7 8 2 3 2" xfId="54875"/>
    <cellStyle name="FormlaBold 7 8 2 4" xfId="26549"/>
    <cellStyle name="FormlaBold 7 8 2 4 2" xfId="54876"/>
    <cellStyle name="FormlaBold 7 8 2 5" xfId="26550"/>
    <cellStyle name="FormlaBold 7 8 2 5 2" xfId="54877"/>
    <cellStyle name="FormlaBold 7 8 2 6" xfId="26551"/>
    <cellStyle name="FormlaBold 7 8 2 6 2" xfId="54878"/>
    <cellStyle name="FormlaBold 7 8 2 7" xfId="26552"/>
    <cellStyle name="FormlaBold 7 8 2 7 2" xfId="54879"/>
    <cellStyle name="FormlaBold 7 8 2 8" xfId="26553"/>
    <cellStyle name="FormlaBold 7 8 2 8 2" xfId="54880"/>
    <cellStyle name="FormlaBold 7 8 2 9" xfId="26554"/>
    <cellStyle name="FormlaBold 7 8 2 9 2" xfId="54881"/>
    <cellStyle name="FormlaBold 7 8 3" xfId="26555"/>
    <cellStyle name="FormlaBold 7 8 3 10" xfId="26556"/>
    <cellStyle name="FormlaBold 7 8 3 10 2" xfId="54883"/>
    <cellStyle name="FormlaBold 7 8 3 11" xfId="54882"/>
    <cellStyle name="FormlaBold 7 8 3 2" xfId="26557"/>
    <cellStyle name="FormlaBold 7 8 3 2 2" xfId="54884"/>
    <cellStyle name="FormlaBold 7 8 3 3" xfId="26558"/>
    <cellStyle name="FormlaBold 7 8 3 3 2" xfId="54885"/>
    <cellStyle name="FormlaBold 7 8 3 4" xfId="26559"/>
    <cellStyle name="FormlaBold 7 8 3 4 2" xfId="54886"/>
    <cellStyle name="FormlaBold 7 8 3 5" xfId="26560"/>
    <cellStyle name="FormlaBold 7 8 3 5 2" xfId="54887"/>
    <cellStyle name="FormlaBold 7 8 3 6" xfId="26561"/>
    <cellStyle name="FormlaBold 7 8 3 6 2" xfId="54888"/>
    <cellStyle name="FormlaBold 7 8 3 7" xfId="26562"/>
    <cellStyle name="FormlaBold 7 8 3 7 2" xfId="54889"/>
    <cellStyle name="FormlaBold 7 8 3 8" xfId="26563"/>
    <cellStyle name="FormlaBold 7 8 3 8 2" xfId="54890"/>
    <cellStyle name="FormlaBold 7 8 3 9" xfId="26564"/>
    <cellStyle name="FormlaBold 7 8 3 9 2" xfId="54891"/>
    <cellStyle name="FormlaBold 7 8 4" xfId="26565"/>
    <cellStyle name="FormlaBold 7 8 4 2" xfId="54892"/>
    <cellStyle name="FormlaBold 7 8 5" xfId="26566"/>
    <cellStyle name="FormlaBold 7 8 5 2" xfId="54893"/>
    <cellStyle name="FormlaBold 7 8 6" xfId="26567"/>
    <cellStyle name="FormlaBold 7 8 6 2" xfId="54894"/>
    <cellStyle name="FormlaBold 7 8 7" xfId="26568"/>
    <cellStyle name="FormlaBold 7 8 7 2" xfId="54895"/>
    <cellStyle name="FormlaBold 7 8 8" xfId="26569"/>
    <cellStyle name="FormlaBold 7 8 8 2" xfId="54896"/>
    <cellStyle name="FormlaBold 7 8 9" xfId="26570"/>
    <cellStyle name="FormlaBold 7 8 9 2" xfId="54897"/>
    <cellStyle name="FormlaBold 7 9" xfId="26571"/>
    <cellStyle name="FormlaBold 7 9 10" xfId="26572"/>
    <cellStyle name="FormlaBold 7 9 10 2" xfId="54899"/>
    <cellStyle name="FormlaBold 7 9 11" xfId="54898"/>
    <cellStyle name="FormlaBold 7 9 2" xfId="26573"/>
    <cellStyle name="FormlaBold 7 9 2 2" xfId="54900"/>
    <cellStyle name="FormlaBold 7 9 3" xfId="26574"/>
    <cellStyle name="FormlaBold 7 9 3 2" xfId="54901"/>
    <cellStyle name="FormlaBold 7 9 4" xfId="26575"/>
    <cellStyle name="FormlaBold 7 9 4 2" xfId="54902"/>
    <cellStyle name="FormlaBold 7 9 5" xfId="26576"/>
    <cellStyle name="FormlaBold 7 9 5 2" xfId="54903"/>
    <cellStyle name="FormlaBold 7 9 6" xfId="26577"/>
    <cellStyle name="FormlaBold 7 9 6 2" xfId="54904"/>
    <cellStyle name="FormlaBold 7 9 7" xfId="26578"/>
    <cellStyle name="FormlaBold 7 9 7 2" xfId="54905"/>
    <cellStyle name="FormlaBold 7 9 8" xfId="26579"/>
    <cellStyle name="FormlaBold 7 9 8 2" xfId="54906"/>
    <cellStyle name="FormlaBold 7 9 9" xfId="26580"/>
    <cellStyle name="FormlaBold 7 9 9 2" xfId="54907"/>
    <cellStyle name="FormlaBold 8" xfId="496"/>
    <cellStyle name="FormlaBold 8 10" xfId="26581"/>
    <cellStyle name="FormlaBold 8 10 2" xfId="54908"/>
    <cellStyle name="FormlaBold 8 11" xfId="26582"/>
    <cellStyle name="FormlaBold 8 11 2" xfId="54909"/>
    <cellStyle name="FormlaBold 8 12" xfId="26583"/>
    <cellStyle name="FormlaBold 8 12 2" xfId="54910"/>
    <cellStyle name="FormlaBold 8 13" xfId="26584"/>
    <cellStyle name="FormlaBold 8 13 2" xfId="54911"/>
    <cellStyle name="FormlaBold 8 14" xfId="26585"/>
    <cellStyle name="FormlaBold 8 14 2" xfId="54912"/>
    <cellStyle name="FormlaBold 8 15" xfId="26586"/>
    <cellStyle name="FormlaBold 8 15 2" xfId="54913"/>
    <cellStyle name="FormlaBold 8 16" xfId="26587"/>
    <cellStyle name="FormlaBold 8 16 2" xfId="54914"/>
    <cellStyle name="FormlaBold 8 17" xfId="26588"/>
    <cellStyle name="FormlaBold 8 17 2" xfId="54915"/>
    <cellStyle name="FormlaBold 8 18" xfId="26589"/>
    <cellStyle name="FormlaBold 8 18 2" xfId="54916"/>
    <cellStyle name="FormlaBold 8 19" xfId="28836"/>
    <cellStyle name="FormlaBold 8 2" xfId="744"/>
    <cellStyle name="FormlaBold 8 2 10" xfId="26590"/>
    <cellStyle name="FormlaBold 8 2 10 2" xfId="54917"/>
    <cellStyle name="FormlaBold 8 2 11" xfId="26591"/>
    <cellStyle name="FormlaBold 8 2 11 2" xfId="54918"/>
    <cellStyle name="FormlaBold 8 2 12" xfId="26592"/>
    <cellStyle name="FormlaBold 8 2 12 2" xfId="54919"/>
    <cellStyle name="FormlaBold 8 2 13" xfId="26593"/>
    <cellStyle name="FormlaBold 8 2 13 2" xfId="54920"/>
    <cellStyle name="FormlaBold 8 2 14" xfId="26594"/>
    <cellStyle name="FormlaBold 8 2 14 2" xfId="54921"/>
    <cellStyle name="FormlaBold 8 2 15" xfId="29075"/>
    <cellStyle name="FormlaBold 8 2 2" xfId="26595"/>
    <cellStyle name="FormlaBold 8 2 2 10" xfId="26596"/>
    <cellStyle name="FormlaBold 8 2 2 10 2" xfId="54923"/>
    <cellStyle name="FormlaBold 8 2 2 11" xfId="54922"/>
    <cellStyle name="FormlaBold 8 2 2 2" xfId="26597"/>
    <cellStyle name="FormlaBold 8 2 2 2 10" xfId="26598"/>
    <cellStyle name="FormlaBold 8 2 2 2 10 2" xfId="54925"/>
    <cellStyle name="FormlaBold 8 2 2 2 11" xfId="54924"/>
    <cellStyle name="FormlaBold 8 2 2 2 2" xfId="26599"/>
    <cellStyle name="FormlaBold 8 2 2 2 2 2" xfId="54926"/>
    <cellStyle name="FormlaBold 8 2 2 2 3" xfId="26600"/>
    <cellStyle name="FormlaBold 8 2 2 2 3 2" xfId="54927"/>
    <cellStyle name="FormlaBold 8 2 2 2 4" xfId="26601"/>
    <cellStyle name="FormlaBold 8 2 2 2 4 2" xfId="54928"/>
    <cellStyle name="FormlaBold 8 2 2 2 5" xfId="26602"/>
    <cellStyle name="FormlaBold 8 2 2 2 5 2" xfId="54929"/>
    <cellStyle name="FormlaBold 8 2 2 2 6" xfId="26603"/>
    <cellStyle name="FormlaBold 8 2 2 2 6 2" xfId="54930"/>
    <cellStyle name="FormlaBold 8 2 2 2 7" xfId="26604"/>
    <cellStyle name="FormlaBold 8 2 2 2 7 2" xfId="54931"/>
    <cellStyle name="FormlaBold 8 2 2 2 8" xfId="26605"/>
    <cellStyle name="FormlaBold 8 2 2 2 8 2" xfId="54932"/>
    <cellStyle name="FormlaBold 8 2 2 2 9" xfId="26606"/>
    <cellStyle name="FormlaBold 8 2 2 2 9 2" xfId="54933"/>
    <cellStyle name="FormlaBold 8 2 2 3" xfId="26607"/>
    <cellStyle name="FormlaBold 8 2 2 3 10" xfId="26608"/>
    <cellStyle name="FormlaBold 8 2 2 3 10 2" xfId="54935"/>
    <cellStyle name="FormlaBold 8 2 2 3 11" xfId="54934"/>
    <cellStyle name="FormlaBold 8 2 2 3 2" xfId="26609"/>
    <cellStyle name="FormlaBold 8 2 2 3 2 2" xfId="54936"/>
    <cellStyle name="FormlaBold 8 2 2 3 3" xfId="26610"/>
    <cellStyle name="FormlaBold 8 2 2 3 3 2" xfId="54937"/>
    <cellStyle name="FormlaBold 8 2 2 3 4" xfId="26611"/>
    <cellStyle name="FormlaBold 8 2 2 3 4 2" xfId="54938"/>
    <cellStyle name="FormlaBold 8 2 2 3 5" xfId="26612"/>
    <cellStyle name="FormlaBold 8 2 2 3 5 2" xfId="54939"/>
    <cellStyle name="FormlaBold 8 2 2 3 6" xfId="26613"/>
    <cellStyle name="FormlaBold 8 2 2 3 6 2" xfId="54940"/>
    <cellStyle name="FormlaBold 8 2 2 3 7" xfId="26614"/>
    <cellStyle name="FormlaBold 8 2 2 3 7 2" xfId="54941"/>
    <cellStyle name="FormlaBold 8 2 2 3 8" xfId="26615"/>
    <cellStyle name="FormlaBold 8 2 2 3 8 2" xfId="54942"/>
    <cellStyle name="FormlaBold 8 2 2 3 9" xfId="26616"/>
    <cellStyle name="FormlaBold 8 2 2 3 9 2" xfId="54943"/>
    <cellStyle name="FormlaBold 8 2 2 4" xfId="26617"/>
    <cellStyle name="FormlaBold 8 2 2 4 2" xfId="54944"/>
    <cellStyle name="FormlaBold 8 2 2 5" xfId="26618"/>
    <cellStyle name="FormlaBold 8 2 2 5 2" xfId="54945"/>
    <cellStyle name="FormlaBold 8 2 2 6" xfId="26619"/>
    <cellStyle name="FormlaBold 8 2 2 6 2" xfId="54946"/>
    <cellStyle name="FormlaBold 8 2 2 7" xfId="26620"/>
    <cellStyle name="FormlaBold 8 2 2 7 2" xfId="54947"/>
    <cellStyle name="FormlaBold 8 2 2 8" xfId="26621"/>
    <cellStyle name="FormlaBold 8 2 2 8 2" xfId="54948"/>
    <cellStyle name="FormlaBold 8 2 2 9" xfId="26622"/>
    <cellStyle name="FormlaBold 8 2 2 9 2" xfId="54949"/>
    <cellStyle name="FormlaBold 8 2 3" xfId="26623"/>
    <cellStyle name="FormlaBold 8 2 3 10" xfId="26624"/>
    <cellStyle name="FormlaBold 8 2 3 10 2" xfId="54951"/>
    <cellStyle name="FormlaBold 8 2 3 11" xfId="54950"/>
    <cellStyle name="FormlaBold 8 2 3 2" xfId="26625"/>
    <cellStyle name="FormlaBold 8 2 3 2 10" xfId="26626"/>
    <cellStyle name="FormlaBold 8 2 3 2 10 2" xfId="54953"/>
    <cellStyle name="FormlaBold 8 2 3 2 11" xfId="54952"/>
    <cellStyle name="FormlaBold 8 2 3 2 2" xfId="26627"/>
    <cellStyle name="FormlaBold 8 2 3 2 2 2" xfId="54954"/>
    <cellStyle name="FormlaBold 8 2 3 2 3" xfId="26628"/>
    <cellStyle name="FormlaBold 8 2 3 2 3 2" xfId="54955"/>
    <cellStyle name="FormlaBold 8 2 3 2 4" xfId="26629"/>
    <cellStyle name="FormlaBold 8 2 3 2 4 2" xfId="54956"/>
    <cellStyle name="FormlaBold 8 2 3 2 5" xfId="26630"/>
    <cellStyle name="FormlaBold 8 2 3 2 5 2" xfId="54957"/>
    <cellStyle name="FormlaBold 8 2 3 2 6" xfId="26631"/>
    <cellStyle name="FormlaBold 8 2 3 2 6 2" xfId="54958"/>
    <cellStyle name="FormlaBold 8 2 3 2 7" xfId="26632"/>
    <cellStyle name="FormlaBold 8 2 3 2 7 2" xfId="54959"/>
    <cellStyle name="FormlaBold 8 2 3 2 8" xfId="26633"/>
    <cellStyle name="FormlaBold 8 2 3 2 8 2" xfId="54960"/>
    <cellStyle name="FormlaBold 8 2 3 2 9" xfId="26634"/>
    <cellStyle name="FormlaBold 8 2 3 2 9 2" xfId="54961"/>
    <cellStyle name="FormlaBold 8 2 3 3" xfId="26635"/>
    <cellStyle name="FormlaBold 8 2 3 3 10" xfId="26636"/>
    <cellStyle name="FormlaBold 8 2 3 3 10 2" xfId="54963"/>
    <cellStyle name="FormlaBold 8 2 3 3 11" xfId="54962"/>
    <cellStyle name="FormlaBold 8 2 3 3 2" xfId="26637"/>
    <cellStyle name="FormlaBold 8 2 3 3 2 2" xfId="54964"/>
    <cellStyle name="FormlaBold 8 2 3 3 3" xfId="26638"/>
    <cellStyle name="FormlaBold 8 2 3 3 3 2" xfId="54965"/>
    <cellStyle name="FormlaBold 8 2 3 3 4" xfId="26639"/>
    <cellStyle name="FormlaBold 8 2 3 3 4 2" xfId="54966"/>
    <cellStyle name="FormlaBold 8 2 3 3 5" xfId="26640"/>
    <cellStyle name="FormlaBold 8 2 3 3 5 2" xfId="54967"/>
    <cellStyle name="FormlaBold 8 2 3 3 6" xfId="26641"/>
    <cellStyle name="FormlaBold 8 2 3 3 6 2" xfId="54968"/>
    <cellStyle name="FormlaBold 8 2 3 3 7" xfId="26642"/>
    <cellStyle name="FormlaBold 8 2 3 3 7 2" xfId="54969"/>
    <cellStyle name="FormlaBold 8 2 3 3 8" xfId="26643"/>
    <cellStyle name="FormlaBold 8 2 3 3 8 2" xfId="54970"/>
    <cellStyle name="FormlaBold 8 2 3 3 9" xfId="26644"/>
    <cellStyle name="FormlaBold 8 2 3 3 9 2" xfId="54971"/>
    <cellStyle name="FormlaBold 8 2 3 4" xfId="26645"/>
    <cellStyle name="FormlaBold 8 2 3 4 2" xfId="54972"/>
    <cellStyle name="FormlaBold 8 2 3 5" xfId="26646"/>
    <cellStyle name="FormlaBold 8 2 3 5 2" xfId="54973"/>
    <cellStyle name="FormlaBold 8 2 3 6" xfId="26647"/>
    <cellStyle name="FormlaBold 8 2 3 6 2" xfId="54974"/>
    <cellStyle name="FormlaBold 8 2 3 7" xfId="26648"/>
    <cellStyle name="FormlaBold 8 2 3 7 2" xfId="54975"/>
    <cellStyle name="FormlaBold 8 2 3 8" xfId="26649"/>
    <cellStyle name="FormlaBold 8 2 3 8 2" xfId="54976"/>
    <cellStyle name="FormlaBold 8 2 3 9" xfId="26650"/>
    <cellStyle name="FormlaBold 8 2 3 9 2" xfId="54977"/>
    <cellStyle name="FormlaBold 8 2 4" xfId="26651"/>
    <cellStyle name="FormlaBold 8 2 4 10" xfId="26652"/>
    <cellStyle name="FormlaBold 8 2 4 10 2" xfId="54979"/>
    <cellStyle name="FormlaBold 8 2 4 11" xfId="54978"/>
    <cellStyle name="FormlaBold 8 2 4 2" xfId="26653"/>
    <cellStyle name="FormlaBold 8 2 4 2 2" xfId="54980"/>
    <cellStyle name="FormlaBold 8 2 4 3" xfId="26654"/>
    <cellStyle name="FormlaBold 8 2 4 3 2" xfId="54981"/>
    <cellStyle name="FormlaBold 8 2 4 4" xfId="26655"/>
    <cellStyle name="FormlaBold 8 2 4 4 2" xfId="54982"/>
    <cellStyle name="FormlaBold 8 2 4 5" xfId="26656"/>
    <cellStyle name="FormlaBold 8 2 4 5 2" xfId="54983"/>
    <cellStyle name="FormlaBold 8 2 4 6" xfId="26657"/>
    <cellStyle name="FormlaBold 8 2 4 6 2" xfId="54984"/>
    <cellStyle name="FormlaBold 8 2 4 7" xfId="26658"/>
    <cellStyle name="FormlaBold 8 2 4 7 2" xfId="54985"/>
    <cellStyle name="FormlaBold 8 2 4 8" xfId="26659"/>
    <cellStyle name="FormlaBold 8 2 4 8 2" xfId="54986"/>
    <cellStyle name="FormlaBold 8 2 4 9" xfId="26660"/>
    <cellStyle name="FormlaBold 8 2 4 9 2" xfId="54987"/>
    <cellStyle name="FormlaBold 8 2 5" xfId="26661"/>
    <cellStyle name="FormlaBold 8 2 5 10" xfId="26662"/>
    <cellStyle name="FormlaBold 8 2 5 10 2" xfId="54989"/>
    <cellStyle name="FormlaBold 8 2 5 11" xfId="54988"/>
    <cellStyle name="FormlaBold 8 2 5 2" xfId="26663"/>
    <cellStyle name="FormlaBold 8 2 5 2 2" xfId="54990"/>
    <cellStyle name="FormlaBold 8 2 5 3" xfId="26664"/>
    <cellStyle name="FormlaBold 8 2 5 3 2" xfId="54991"/>
    <cellStyle name="FormlaBold 8 2 5 4" xfId="26665"/>
    <cellStyle name="FormlaBold 8 2 5 4 2" xfId="54992"/>
    <cellStyle name="FormlaBold 8 2 5 5" xfId="26666"/>
    <cellStyle name="FormlaBold 8 2 5 5 2" xfId="54993"/>
    <cellStyle name="FormlaBold 8 2 5 6" xfId="26667"/>
    <cellStyle name="FormlaBold 8 2 5 6 2" xfId="54994"/>
    <cellStyle name="FormlaBold 8 2 5 7" xfId="26668"/>
    <cellStyle name="FormlaBold 8 2 5 7 2" xfId="54995"/>
    <cellStyle name="FormlaBold 8 2 5 8" xfId="26669"/>
    <cellStyle name="FormlaBold 8 2 5 8 2" xfId="54996"/>
    <cellStyle name="FormlaBold 8 2 5 9" xfId="26670"/>
    <cellStyle name="FormlaBold 8 2 5 9 2" xfId="54997"/>
    <cellStyle name="FormlaBold 8 2 6" xfId="26671"/>
    <cellStyle name="FormlaBold 8 2 6 2" xfId="54998"/>
    <cellStyle name="FormlaBold 8 2 7" xfId="26672"/>
    <cellStyle name="FormlaBold 8 2 7 2" xfId="54999"/>
    <cellStyle name="FormlaBold 8 2 8" xfId="26673"/>
    <cellStyle name="FormlaBold 8 2 8 2" xfId="55000"/>
    <cellStyle name="FormlaBold 8 2 9" xfId="26674"/>
    <cellStyle name="FormlaBold 8 2 9 2" xfId="55001"/>
    <cellStyle name="FormlaBold 8 3" xfId="865"/>
    <cellStyle name="FormlaBold 8 3 10" xfId="26675"/>
    <cellStyle name="FormlaBold 8 3 10 2" xfId="55002"/>
    <cellStyle name="FormlaBold 8 3 11" xfId="26676"/>
    <cellStyle name="FormlaBold 8 3 11 2" xfId="55003"/>
    <cellStyle name="FormlaBold 8 3 12" xfId="26677"/>
    <cellStyle name="FormlaBold 8 3 12 2" xfId="55004"/>
    <cellStyle name="FormlaBold 8 3 13" xfId="26678"/>
    <cellStyle name="FormlaBold 8 3 13 2" xfId="55005"/>
    <cellStyle name="FormlaBold 8 3 14" xfId="26679"/>
    <cellStyle name="FormlaBold 8 3 14 2" xfId="55006"/>
    <cellStyle name="FormlaBold 8 3 15" xfId="29196"/>
    <cellStyle name="FormlaBold 8 3 2" xfId="26680"/>
    <cellStyle name="FormlaBold 8 3 2 10" xfId="26681"/>
    <cellStyle name="FormlaBold 8 3 2 10 2" xfId="55008"/>
    <cellStyle name="FormlaBold 8 3 2 11" xfId="55007"/>
    <cellStyle name="FormlaBold 8 3 2 2" xfId="26682"/>
    <cellStyle name="FormlaBold 8 3 2 2 10" xfId="26683"/>
    <cellStyle name="FormlaBold 8 3 2 2 10 2" xfId="55010"/>
    <cellStyle name="FormlaBold 8 3 2 2 11" xfId="55009"/>
    <cellStyle name="FormlaBold 8 3 2 2 2" xfId="26684"/>
    <cellStyle name="FormlaBold 8 3 2 2 2 2" xfId="55011"/>
    <cellStyle name="FormlaBold 8 3 2 2 3" xfId="26685"/>
    <cellStyle name="FormlaBold 8 3 2 2 3 2" xfId="55012"/>
    <cellStyle name="FormlaBold 8 3 2 2 4" xfId="26686"/>
    <cellStyle name="FormlaBold 8 3 2 2 4 2" xfId="55013"/>
    <cellStyle name="FormlaBold 8 3 2 2 5" xfId="26687"/>
    <cellStyle name="FormlaBold 8 3 2 2 5 2" xfId="55014"/>
    <cellStyle name="FormlaBold 8 3 2 2 6" xfId="26688"/>
    <cellStyle name="FormlaBold 8 3 2 2 6 2" xfId="55015"/>
    <cellStyle name="FormlaBold 8 3 2 2 7" xfId="26689"/>
    <cellStyle name="FormlaBold 8 3 2 2 7 2" xfId="55016"/>
    <cellStyle name="FormlaBold 8 3 2 2 8" xfId="26690"/>
    <cellStyle name="FormlaBold 8 3 2 2 8 2" xfId="55017"/>
    <cellStyle name="FormlaBold 8 3 2 2 9" xfId="26691"/>
    <cellStyle name="FormlaBold 8 3 2 2 9 2" xfId="55018"/>
    <cellStyle name="FormlaBold 8 3 2 3" xfId="26692"/>
    <cellStyle name="FormlaBold 8 3 2 3 10" xfId="26693"/>
    <cellStyle name="FormlaBold 8 3 2 3 10 2" xfId="55020"/>
    <cellStyle name="FormlaBold 8 3 2 3 11" xfId="55019"/>
    <cellStyle name="FormlaBold 8 3 2 3 2" xfId="26694"/>
    <cellStyle name="FormlaBold 8 3 2 3 2 2" xfId="55021"/>
    <cellStyle name="FormlaBold 8 3 2 3 3" xfId="26695"/>
    <cellStyle name="FormlaBold 8 3 2 3 3 2" xfId="55022"/>
    <cellStyle name="FormlaBold 8 3 2 3 4" xfId="26696"/>
    <cellStyle name="FormlaBold 8 3 2 3 4 2" xfId="55023"/>
    <cellStyle name="FormlaBold 8 3 2 3 5" xfId="26697"/>
    <cellStyle name="FormlaBold 8 3 2 3 5 2" xfId="55024"/>
    <cellStyle name="FormlaBold 8 3 2 3 6" xfId="26698"/>
    <cellStyle name="FormlaBold 8 3 2 3 6 2" xfId="55025"/>
    <cellStyle name="FormlaBold 8 3 2 3 7" xfId="26699"/>
    <cellStyle name="FormlaBold 8 3 2 3 7 2" xfId="55026"/>
    <cellStyle name="FormlaBold 8 3 2 3 8" xfId="26700"/>
    <cellStyle name="FormlaBold 8 3 2 3 8 2" xfId="55027"/>
    <cellStyle name="FormlaBold 8 3 2 3 9" xfId="26701"/>
    <cellStyle name="FormlaBold 8 3 2 3 9 2" xfId="55028"/>
    <cellStyle name="FormlaBold 8 3 2 4" xfId="26702"/>
    <cellStyle name="FormlaBold 8 3 2 4 2" xfId="55029"/>
    <cellStyle name="FormlaBold 8 3 2 5" xfId="26703"/>
    <cellStyle name="FormlaBold 8 3 2 5 2" xfId="55030"/>
    <cellStyle name="FormlaBold 8 3 2 6" xfId="26704"/>
    <cellStyle name="FormlaBold 8 3 2 6 2" xfId="55031"/>
    <cellStyle name="FormlaBold 8 3 2 7" xfId="26705"/>
    <cellStyle name="FormlaBold 8 3 2 7 2" xfId="55032"/>
    <cellStyle name="FormlaBold 8 3 2 8" xfId="26706"/>
    <cellStyle name="FormlaBold 8 3 2 8 2" xfId="55033"/>
    <cellStyle name="FormlaBold 8 3 2 9" xfId="26707"/>
    <cellStyle name="FormlaBold 8 3 2 9 2" xfId="55034"/>
    <cellStyle name="FormlaBold 8 3 3" xfId="26708"/>
    <cellStyle name="FormlaBold 8 3 3 10" xfId="26709"/>
    <cellStyle name="FormlaBold 8 3 3 10 2" xfId="55036"/>
    <cellStyle name="FormlaBold 8 3 3 11" xfId="55035"/>
    <cellStyle name="FormlaBold 8 3 3 2" xfId="26710"/>
    <cellStyle name="FormlaBold 8 3 3 2 10" xfId="26711"/>
    <cellStyle name="FormlaBold 8 3 3 2 10 2" xfId="55038"/>
    <cellStyle name="FormlaBold 8 3 3 2 11" xfId="55037"/>
    <cellStyle name="FormlaBold 8 3 3 2 2" xfId="26712"/>
    <cellStyle name="FormlaBold 8 3 3 2 2 2" xfId="55039"/>
    <cellStyle name="FormlaBold 8 3 3 2 3" xfId="26713"/>
    <cellStyle name="FormlaBold 8 3 3 2 3 2" xfId="55040"/>
    <cellStyle name="FormlaBold 8 3 3 2 4" xfId="26714"/>
    <cellStyle name="FormlaBold 8 3 3 2 4 2" xfId="55041"/>
    <cellStyle name="FormlaBold 8 3 3 2 5" xfId="26715"/>
    <cellStyle name="FormlaBold 8 3 3 2 5 2" xfId="55042"/>
    <cellStyle name="FormlaBold 8 3 3 2 6" xfId="26716"/>
    <cellStyle name="FormlaBold 8 3 3 2 6 2" xfId="55043"/>
    <cellStyle name="FormlaBold 8 3 3 2 7" xfId="26717"/>
    <cellStyle name="FormlaBold 8 3 3 2 7 2" xfId="55044"/>
    <cellStyle name="FormlaBold 8 3 3 2 8" xfId="26718"/>
    <cellStyle name="FormlaBold 8 3 3 2 8 2" xfId="55045"/>
    <cellStyle name="FormlaBold 8 3 3 2 9" xfId="26719"/>
    <cellStyle name="FormlaBold 8 3 3 2 9 2" xfId="55046"/>
    <cellStyle name="FormlaBold 8 3 3 3" xfId="26720"/>
    <cellStyle name="FormlaBold 8 3 3 3 10" xfId="26721"/>
    <cellStyle name="FormlaBold 8 3 3 3 10 2" xfId="55048"/>
    <cellStyle name="FormlaBold 8 3 3 3 11" xfId="55047"/>
    <cellStyle name="FormlaBold 8 3 3 3 2" xfId="26722"/>
    <cellStyle name="FormlaBold 8 3 3 3 2 2" xfId="55049"/>
    <cellStyle name="FormlaBold 8 3 3 3 3" xfId="26723"/>
    <cellStyle name="FormlaBold 8 3 3 3 3 2" xfId="55050"/>
    <cellStyle name="FormlaBold 8 3 3 3 4" xfId="26724"/>
    <cellStyle name="FormlaBold 8 3 3 3 4 2" xfId="55051"/>
    <cellStyle name="FormlaBold 8 3 3 3 5" xfId="26725"/>
    <cellStyle name="FormlaBold 8 3 3 3 5 2" xfId="55052"/>
    <cellStyle name="FormlaBold 8 3 3 3 6" xfId="26726"/>
    <cellStyle name="FormlaBold 8 3 3 3 6 2" xfId="55053"/>
    <cellStyle name="FormlaBold 8 3 3 3 7" xfId="26727"/>
    <cellStyle name="FormlaBold 8 3 3 3 7 2" xfId="55054"/>
    <cellStyle name="FormlaBold 8 3 3 3 8" xfId="26728"/>
    <cellStyle name="FormlaBold 8 3 3 3 8 2" xfId="55055"/>
    <cellStyle name="FormlaBold 8 3 3 3 9" xfId="26729"/>
    <cellStyle name="FormlaBold 8 3 3 3 9 2" xfId="55056"/>
    <cellStyle name="FormlaBold 8 3 3 4" xfId="26730"/>
    <cellStyle name="FormlaBold 8 3 3 4 2" xfId="55057"/>
    <cellStyle name="FormlaBold 8 3 3 5" xfId="26731"/>
    <cellStyle name="FormlaBold 8 3 3 5 2" xfId="55058"/>
    <cellStyle name="FormlaBold 8 3 3 6" xfId="26732"/>
    <cellStyle name="FormlaBold 8 3 3 6 2" xfId="55059"/>
    <cellStyle name="FormlaBold 8 3 3 7" xfId="26733"/>
    <cellStyle name="FormlaBold 8 3 3 7 2" xfId="55060"/>
    <cellStyle name="FormlaBold 8 3 3 8" xfId="26734"/>
    <cellStyle name="FormlaBold 8 3 3 8 2" xfId="55061"/>
    <cellStyle name="FormlaBold 8 3 3 9" xfId="26735"/>
    <cellStyle name="FormlaBold 8 3 3 9 2" xfId="55062"/>
    <cellStyle name="FormlaBold 8 3 4" xfId="26736"/>
    <cellStyle name="FormlaBold 8 3 4 10" xfId="26737"/>
    <cellStyle name="FormlaBold 8 3 4 10 2" xfId="55064"/>
    <cellStyle name="FormlaBold 8 3 4 11" xfId="55063"/>
    <cellStyle name="FormlaBold 8 3 4 2" xfId="26738"/>
    <cellStyle name="FormlaBold 8 3 4 2 2" xfId="55065"/>
    <cellStyle name="FormlaBold 8 3 4 3" xfId="26739"/>
    <cellStyle name="FormlaBold 8 3 4 3 2" xfId="55066"/>
    <cellStyle name="FormlaBold 8 3 4 4" xfId="26740"/>
    <cellStyle name="FormlaBold 8 3 4 4 2" xfId="55067"/>
    <cellStyle name="FormlaBold 8 3 4 5" xfId="26741"/>
    <cellStyle name="FormlaBold 8 3 4 5 2" xfId="55068"/>
    <cellStyle name="FormlaBold 8 3 4 6" xfId="26742"/>
    <cellStyle name="FormlaBold 8 3 4 6 2" xfId="55069"/>
    <cellStyle name="FormlaBold 8 3 4 7" xfId="26743"/>
    <cellStyle name="FormlaBold 8 3 4 7 2" xfId="55070"/>
    <cellStyle name="FormlaBold 8 3 4 8" xfId="26744"/>
    <cellStyle name="FormlaBold 8 3 4 8 2" xfId="55071"/>
    <cellStyle name="FormlaBold 8 3 4 9" xfId="26745"/>
    <cellStyle name="FormlaBold 8 3 4 9 2" xfId="55072"/>
    <cellStyle name="FormlaBold 8 3 5" xfId="26746"/>
    <cellStyle name="FormlaBold 8 3 5 10" xfId="26747"/>
    <cellStyle name="FormlaBold 8 3 5 10 2" xfId="55074"/>
    <cellStyle name="FormlaBold 8 3 5 11" xfId="55073"/>
    <cellStyle name="FormlaBold 8 3 5 2" xfId="26748"/>
    <cellStyle name="FormlaBold 8 3 5 2 2" xfId="55075"/>
    <cellStyle name="FormlaBold 8 3 5 3" xfId="26749"/>
    <cellStyle name="FormlaBold 8 3 5 3 2" xfId="55076"/>
    <cellStyle name="FormlaBold 8 3 5 4" xfId="26750"/>
    <cellStyle name="FormlaBold 8 3 5 4 2" xfId="55077"/>
    <cellStyle name="FormlaBold 8 3 5 5" xfId="26751"/>
    <cellStyle name="FormlaBold 8 3 5 5 2" xfId="55078"/>
    <cellStyle name="FormlaBold 8 3 5 6" xfId="26752"/>
    <cellStyle name="FormlaBold 8 3 5 6 2" xfId="55079"/>
    <cellStyle name="FormlaBold 8 3 5 7" xfId="26753"/>
    <cellStyle name="FormlaBold 8 3 5 7 2" xfId="55080"/>
    <cellStyle name="FormlaBold 8 3 5 8" xfId="26754"/>
    <cellStyle name="FormlaBold 8 3 5 8 2" xfId="55081"/>
    <cellStyle name="FormlaBold 8 3 5 9" xfId="26755"/>
    <cellStyle name="FormlaBold 8 3 5 9 2" xfId="55082"/>
    <cellStyle name="FormlaBold 8 3 6" xfId="26756"/>
    <cellStyle name="FormlaBold 8 3 6 2" xfId="55083"/>
    <cellStyle name="FormlaBold 8 3 7" xfId="26757"/>
    <cellStyle name="FormlaBold 8 3 7 2" xfId="55084"/>
    <cellStyle name="FormlaBold 8 3 8" xfId="26758"/>
    <cellStyle name="FormlaBold 8 3 8 2" xfId="55085"/>
    <cellStyle name="FormlaBold 8 3 9" xfId="26759"/>
    <cellStyle name="FormlaBold 8 3 9 2" xfId="55086"/>
    <cellStyle name="FormlaBold 8 4" xfId="1508"/>
    <cellStyle name="FormlaBold 8 4 10" xfId="26760"/>
    <cellStyle name="FormlaBold 8 4 10 2" xfId="55087"/>
    <cellStyle name="FormlaBold 8 4 11" xfId="26761"/>
    <cellStyle name="FormlaBold 8 4 11 2" xfId="55088"/>
    <cellStyle name="FormlaBold 8 4 12" xfId="26762"/>
    <cellStyle name="FormlaBold 8 4 12 2" xfId="55089"/>
    <cellStyle name="FormlaBold 8 4 13" xfId="26763"/>
    <cellStyle name="FormlaBold 8 4 13 2" xfId="55090"/>
    <cellStyle name="FormlaBold 8 4 14" xfId="26764"/>
    <cellStyle name="FormlaBold 8 4 14 2" xfId="55091"/>
    <cellStyle name="FormlaBold 8 4 15" xfId="29838"/>
    <cellStyle name="FormlaBold 8 4 2" xfId="26765"/>
    <cellStyle name="FormlaBold 8 4 2 10" xfId="26766"/>
    <cellStyle name="FormlaBold 8 4 2 10 2" xfId="55093"/>
    <cellStyle name="FormlaBold 8 4 2 11" xfId="55092"/>
    <cellStyle name="FormlaBold 8 4 2 2" xfId="26767"/>
    <cellStyle name="FormlaBold 8 4 2 2 10" xfId="26768"/>
    <cellStyle name="FormlaBold 8 4 2 2 10 2" xfId="55095"/>
    <cellStyle name="FormlaBold 8 4 2 2 11" xfId="55094"/>
    <cellStyle name="FormlaBold 8 4 2 2 2" xfId="26769"/>
    <cellStyle name="FormlaBold 8 4 2 2 2 2" xfId="55096"/>
    <cellStyle name="FormlaBold 8 4 2 2 3" xfId="26770"/>
    <cellStyle name="FormlaBold 8 4 2 2 3 2" xfId="55097"/>
    <cellStyle name="FormlaBold 8 4 2 2 4" xfId="26771"/>
    <cellStyle name="FormlaBold 8 4 2 2 4 2" xfId="55098"/>
    <cellStyle name="FormlaBold 8 4 2 2 5" xfId="26772"/>
    <cellStyle name="FormlaBold 8 4 2 2 5 2" xfId="55099"/>
    <cellStyle name="FormlaBold 8 4 2 2 6" xfId="26773"/>
    <cellStyle name="FormlaBold 8 4 2 2 6 2" xfId="55100"/>
    <cellStyle name="FormlaBold 8 4 2 2 7" xfId="26774"/>
    <cellStyle name="FormlaBold 8 4 2 2 7 2" xfId="55101"/>
    <cellStyle name="FormlaBold 8 4 2 2 8" xfId="26775"/>
    <cellStyle name="FormlaBold 8 4 2 2 8 2" xfId="55102"/>
    <cellStyle name="FormlaBold 8 4 2 2 9" xfId="26776"/>
    <cellStyle name="FormlaBold 8 4 2 2 9 2" xfId="55103"/>
    <cellStyle name="FormlaBold 8 4 2 3" xfId="26777"/>
    <cellStyle name="FormlaBold 8 4 2 3 10" xfId="26778"/>
    <cellStyle name="FormlaBold 8 4 2 3 10 2" xfId="55105"/>
    <cellStyle name="FormlaBold 8 4 2 3 11" xfId="55104"/>
    <cellStyle name="FormlaBold 8 4 2 3 2" xfId="26779"/>
    <cellStyle name="FormlaBold 8 4 2 3 2 2" xfId="55106"/>
    <cellStyle name="FormlaBold 8 4 2 3 3" xfId="26780"/>
    <cellStyle name="FormlaBold 8 4 2 3 3 2" xfId="55107"/>
    <cellStyle name="FormlaBold 8 4 2 3 4" xfId="26781"/>
    <cellStyle name="FormlaBold 8 4 2 3 4 2" xfId="55108"/>
    <cellStyle name="FormlaBold 8 4 2 3 5" xfId="26782"/>
    <cellStyle name="FormlaBold 8 4 2 3 5 2" xfId="55109"/>
    <cellStyle name="FormlaBold 8 4 2 3 6" xfId="26783"/>
    <cellStyle name="FormlaBold 8 4 2 3 6 2" xfId="55110"/>
    <cellStyle name="FormlaBold 8 4 2 3 7" xfId="26784"/>
    <cellStyle name="FormlaBold 8 4 2 3 7 2" xfId="55111"/>
    <cellStyle name="FormlaBold 8 4 2 3 8" xfId="26785"/>
    <cellStyle name="FormlaBold 8 4 2 3 8 2" xfId="55112"/>
    <cellStyle name="FormlaBold 8 4 2 3 9" xfId="26786"/>
    <cellStyle name="FormlaBold 8 4 2 3 9 2" xfId="55113"/>
    <cellStyle name="FormlaBold 8 4 2 4" xfId="26787"/>
    <cellStyle name="FormlaBold 8 4 2 4 2" xfId="55114"/>
    <cellStyle name="FormlaBold 8 4 2 5" xfId="26788"/>
    <cellStyle name="FormlaBold 8 4 2 5 2" xfId="55115"/>
    <cellStyle name="FormlaBold 8 4 2 6" xfId="26789"/>
    <cellStyle name="FormlaBold 8 4 2 6 2" xfId="55116"/>
    <cellStyle name="FormlaBold 8 4 2 7" xfId="26790"/>
    <cellStyle name="FormlaBold 8 4 2 7 2" xfId="55117"/>
    <cellStyle name="FormlaBold 8 4 2 8" xfId="26791"/>
    <cellStyle name="FormlaBold 8 4 2 8 2" xfId="55118"/>
    <cellStyle name="FormlaBold 8 4 2 9" xfId="26792"/>
    <cellStyle name="FormlaBold 8 4 2 9 2" xfId="55119"/>
    <cellStyle name="FormlaBold 8 4 3" xfId="26793"/>
    <cellStyle name="FormlaBold 8 4 3 10" xfId="26794"/>
    <cellStyle name="FormlaBold 8 4 3 10 2" xfId="55121"/>
    <cellStyle name="FormlaBold 8 4 3 11" xfId="55120"/>
    <cellStyle name="FormlaBold 8 4 3 2" xfId="26795"/>
    <cellStyle name="FormlaBold 8 4 3 2 10" xfId="26796"/>
    <cellStyle name="FormlaBold 8 4 3 2 10 2" xfId="55123"/>
    <cellStyle name="FormlaBold 8 4 3 2 11" xfId="55122"/>
    <cellStyle name="FormlaBold 8 4 3 2 2" xfId="26797"/>
    <cellStyle name="FormlaBold 8 4 3 2 2 2" xfId="55124"/>
    <cellStyle name="FormlaBold 8 4 3 2 3" xfId="26798"/>
    <cellStyle name="FormlaBold 8 4 3 2 3 2" xfId="55125"/>
    <cellStyle name="FormlaBold 8 4 3 2 4" xfId="26799"/>
    <cellStyle name="FormlaBold 8 4 3 2 4 2" xfId="55126"/>
    <cellStyle name="FormlaBold 8 4 3 2 5" xfId="26800"/>
    <cellStyle name="FormlaBold 8 4 3 2 5 2" xfId="55127"/>
    <cellStyle name="FormlaBold 8 4 3 2 6" xfId="26801"/>
    <cellStyle name="FormlaBold 8 4 3 2 6 2" xfId="55128"/>
    <cellStyle name="FormlaBold 8 4 3 2 7" xfId="26802"/>
    <cellStyle name="FormlaBold 8 4 3 2 7 2" xfId="55129"/>
    <cellStyle name="FormlaBold 8 4 3 2 8" xfId="26803"/>
    <cellStyle name="FormlaBold 8 4 3 2 8 2" xfId="55130"/>
    <cellStyle name="FormlaBold 8 4 3 2 9" xfId="26804"/>
    <cellStyle name="FormlaBold 8 4 3 2 9 2" xfId="55131"/>
    <cellStyle name="FormlaBold 8 4 3 3" xfId="26805"/>
    <cellStyle name="FormlaBold 8 4 3 3 10" xfId="26806"/>
    <cellStyle name="FormlaBold 8 4 3 3 10 2" xfId="55133"/>
    <cellStyle name="FormlaBold 8 4 3 3 11" xfId="55132"/>
    <cellStyle name="FormlaBold 8 4 3 3 2" xfId="26807"/>
    <cellStyle name="FormlaBold 8 4 3 3 2 2" xfId="55134"/>
    <cellStyle name="FormlaBold 8 4 3 3 3" xfId="26808"/>
    <cellStyle name="FormlaBold 8 4 3 3 3 2" xfId="55135"/>
    <cellStyle name="FormlaBold 8 4 3 3 4" xfId="26809"/>
    <cellStyle name="FormlaBold 8 4 3 3 4 2" xfId="55136"/>
    <cellStyle name="FormlaBold 8 4 3 3 5" xfId="26810"/>
    <cellStyle name="FormlaBold 8 4 3 3 5 2" xfId="55137"/>
    <cellStyle name="FormlaBold 8 4 3 3 6" xfId="26811"/>
    <cellStyle name="FormlaBold 8 4 3 3 6 2" xfId="55138"/>
    <cellStyle name="FormlaBold 8 4 3 3 7" xfId="26812"/>
    <cellStyle name="FormlaBold 8 4 3 3 7 2" xfId="55139"/>
    <cellStyle name="FormlaBold 8 4 3 3 8" xfId="26813"/>
    <cellStyle name="FormlaBold 8 4 3 3 8 2" xfId="55140"/>
    <cellStyle name="FormlaBold 8 4 3 3 9" xfId="26814"/>
    <cellStyle name="FormlaBold 8 4 3 3 9 2" xfId="55141"/>
    <cellStyle name="FormlaBold 8 4 3 4" xfId="26815"/>
    <cellStyle name="FormlaBold 8 4 3 4 2" xfId="55142"/>
    <cellStyle name="FormlaBold 8 4 3 5" xfId="26816"/>
    <cellStyle name="FormlaBold 8 4 3 5 2" xfId="55143"/>
    <cellStyle name="FormlaBold 8 4 3 6" xfId="26817"/>
    <cellStyle name="FormlaBold 8 4 3 6 2" xfId="55144"/>
    <cellStyle name="FormlaBold 8 4 3 7" xfId="26818"/>
    <cellStyle name="FormlaBold 8 4 3 7 2" xfId="55145"/>
    <cellStyle name="FormlaBold 8 4 3 8" xfId="26819"/>
    <cellStyle name="FormlaBold 8 4 3 8 2" xfId="55146"/>
    <cellStyle name="FormlaBold 8 4 3 9" xfId="26820"/>
    <cellStyle name="FormlaBold 8 4 3 9 2" xfId="55147"/>
    <cellStyle name="FormlaBold 8 4 4" xfId="26821"/>
    <cellStyle name="FormlaBold 8 4 4 10" xfId="26822"/>
    <cellStyle name="FormlaBold 8 4 4 10 2" xfId="55149"/>
    <cellStyle name="FormlaBold 8 4 4 11" xfId="55148"/>
    <cellStyle name="FormlaBold 8 4 4 2" xfId="26823"/>
    <cellStyle name="FormlaBold 8 4 4 2 2" xfId="55150"/>
    <cellStyle name="FormlaBold 8 4 4 3" xfId="26824"/>
    <cellStyle name="FormlaBold 8 4 4 3 2" xfId="55151"/>
    <cellStyle name="FormlaBold 8 4 4 4" xfId="26825"/>
    <cellStyle name="FormlaBold 8 4 4 4 2" xfId="55152"/>
    <cellStyle name="FormlaBold 8 4 4 5" xfId="26826"/>
    <cellStyle name="FormlaBold 8 4 4 5 2" xfId="55153"/>
    <cellStyle name="FormlaBold 8 4 4 6" xfId="26827"/>
    <cellStyle name="FormlaBold 8 4 4 6 2" xfId="55154"/>
    <cellStyle name="FormlaBold 8 4 4 7" xfId="26828"/>
    <cellStyle name="FormlaBold 8 4 4 7 2" xfId="55155"/>
    <cellStyle name="FormlaBold 8 4 4 8" xfId="26829"/>
    <cellStyle name="FormlaBold 8 4 4 8 2" xfId="55156"/>
    <cellStyle name="FormlaBold 8 4 4 9" xfId="26830"/>
    <cellStyle name="FormlaBold 8 4 4 9 2" xfId="55157"/>
    <cellStyle name="FormlaBold 8 4 5" xfId="26831"/>
    <cellStyle name="FormlaBold 8 4 5 10" xfId="26832"/>
    <cellStyle name="FormlaBold 8 4 5 10 2" xfId="55159"/>
    <cellStyle name="FormlaBold 8 4 5 11" xfId="55158"/>
    <cellStyle name="FormlaBold 8 4 5 2" xfId="26833"/>
    <cellStyle name="FormlaBold 8 4 5 2 2" xfId="55160"/>
    <cellStyle name="FormlaBold 8 4 5 3" xfId="26834"/>
    <cellStyle name="FormlaBold 8 4 5 3 2" xfId="55161"/>
    <cellStyle name="FormlaBold 8 4 5 4" xfId="26835"/>
    <cellStyle name="FormlaBold 8 4 5 4 2" xfId="55162"/>
    <cellStyle name="FormlaBold 8 4 5 5" xfId="26836"/>
    <cellStyle name="FormlaBold 8 4 5 5 2" xfId="55163"/>
    <cellStyle name="FormlaBold 8 4 5 6" xfId="26837"/>
    <cellStyle name="FormlaBold 8 4 5 6 2" xfId="55164"/>
    <cellStyle name="FormlaBold 8 4 5 7" xfId="26838"/>
    <cellStyle name="FormlaBold 8 4 5 7 2" xfId="55165"/>
    <cellStyle name="FormlaBold 8 4 5 8" xfId="26839"/>
    <cellStyle name="FormlaBold 8 4 5 8 2" xfId="55166"/>
    <cellStyle name="FormlaBold 8 4 5 9" xfId="26840"/>
    <cellStyle name="FormlaBold 8 4 5 9 2" xfId="55167"/>
    <cellStyle name="FormlaBold 8 4 6" xfId="26841"/>
    <cellStyle name="FormlaBold 8 4 6 2" xfId="55168"/>
    <cellStyle name="FormlaBold 8 4 7" xfId="26842"/>
    <cellStyle name="FormlaBold 8 4 7 2" xfId="55169"/>
    <cellStyle name="FormlaBold 8 4 8" xfId="26843"/>
    <cellStyle name="FormlaBold 8 4 8 2" xfId="55170"/>
    <cellStyle name="FormlaBold 8 4 9" xfId="26844"/>
    <cellStyle name="FormlaBold 8 4 9 2" xfId="55171"/>
    <cellStyle name="FormlaBold 8 5" xfId="26845"/>
    <cellStyle name="FormlaBold 8 5 10" xfId="26846"/>
    <cellStyle name="FormlaBold 8 5 10 2" xfId="55173"/>
    <cellStyle name="FormlaBold 8 5 11" xfId="26847"/>
    <cellStyle name="FormlaBold 8 5 11 2" xfId="55174"/>
    <cellStyle name="FormlaBold 8 5 12" xfId="26848"/>
    <cellStyle name="FormlaBold 8 5 12 2" xfId="55175"/>
    <cellStyle name="FormlaBold 8 5 13" xfId="26849"/>
    <cellStyle name="FormlaBold 8 5 13 2" xfId="55176"/>
    <cellStyle name="FormlaBold 8 5 14" xfId="26850"/>
    <cellStyle name="FormlaBold 8 5 14 2" xfId="55177"/>
    <cellStyle name="FormlaBold 8 5 15" xfId="55172"/>
    <cellStyle name="FormlaBold 8 5 2" xfId="26851"/>
    <cellStyle name="FormlaBold 8 5 2 10" xfId="26852"/>
    <cellStyle name="FormlaBold 8 5 2 10 2" xfId="55179"/>
    <cellStyle name="FormlaBold 8 5 2 11" xfId="55178"/>
    <cellStyle name="FormlaBold 8 5 2 2" xfId="26853"/>
    <cellStyle name="FormlaBold 8 5 2 2 10" xfId="26854"/>
    <cellStyle name="FormlaBold 8 5 2 2 10 2" xfId="55181"/>
    <cellStyle name="FormlaBold 8 5 2 2 11" xfId="55180"/>
    <cellStyle name="FormlaBold 8 5 2 2 2" xfId="26855"/>
    <cellStyle name="FormlaBold 8 5 2 2 2 2" xfId="55182"/>
    <cellStyle name="FormlaBold 8 5 2 2 3" xfId="26856"/>
    <cellStyle name="FormlaBold 8 5 2 2 3 2" xfId="55183"/>
    <cellStyle name="FormlaBold 8 5 2 2 4" xfId="26857"/>
    <cellStyle name="FormlaBold 8 5 2 2 4 2" xfId="55184"/>
    <cellStyle name="FormlaBold 8 5 2 2 5" xfId="26858"/>
    <cellStyle name="FormlaBold 8 5 2 2 5 2" xfId="55185"/>
    <cellStyle name="FormlaBold 8 5 2 2 6" xfId="26859"/>
    <cellStyle name="FormlaBold 8 5 2 2 6 2" xfId="55186"/>
    <cellStyle name="FormlaBold 8 5 2 2 7" xfId="26860"/>
    <cellStyle name="FormlaBold 8 5 2 2 7 2" xfId="55187"/>
    <cellStyle name="FormlaBold 8 5 2 2 8" xfId="26861"/>
    <cellStyle name="FormlaBold 8 5 2 2 8 2" xfId="55188"/>
    <cellStyle name="FormlaBold 8 5 2 2 9" xfId="26862"/>
    <cellStyle name="FormlaBold 8 5 2 2 9 2" xfId="55189"/>
    <cellStyle name="FormlaBold 8 5 2 3" xfId="26863"/>
    <cellStyle name="FormlaBold 8 5 2 3 10" xfId="26864"/>
    <cellStyle name="FormlaBold 8 5 2 3 10 2" xfId="55191"/>
    <cellStyle name="FormlaBold 8 5 2 3 11" xfId="55190"/>
    <cellStyle name="FormlaBold 8 5 2 3 2" xfId="26865"/>
    <cellStyle name="FormlaBold 8 5 2 3 2 2" xfId="55192"/>
    <cellStyle name="FormlaBold 8 5 2 3 3" xfId="26866"/>
    <cellStyle name="FormlaBold 8 5 2 3 3 2" xfId="55193"/>
    <cellStyle name="FormlaBold 8 5 2 3 4" xfId="26867"/>
    <cellStyle name="FormlaBold 8 5 2 3 4 2" xfId="55194"/>
    <cellStyle name="FormlaBold 8 5 2 3 5" xfId="26868"/>
    <cellStyle name="FormlaBold 8 5 2 3 5 2" xfId="55195"/>
    <cellStyle name="FormlaBold 8 5 2 3 6" xfId="26869"/>
    <cellStyle name="FormlaBold 8 5 2 3 6 2" xfId="55196"/>
    <cellStyle name="FormlaBold 8 5 2 3 7" xfId="26870"/>
    <cellStyle name="FormlaBold 8 5 2 3 7 2" xfId="55197"/>
    <cellStyle name="FormlaBold 8 5 2 3 8" xfId="26871"/>
    <cellStyle name="FormlaBold 8 5 2 3 8 2" xfId="55198"/>
    <cellStyle name="FormlaBold 8 5 2 3 9" xfId="26872"/>
    <cellStyle name="FormlaBold 8 5 2 3 9 2" xfId="55199"/>
    <cellStyle name="FormlaBold 8 5 2 4" xfId="26873"/>
    <cellStyle name="FormlaBold 8 5 2 4 2" xfId="55200"/>
    <cellStyle name="FormlaBold 8 5 2 5" xfId="26874"/>
    <cellStyle name="FormlaBold 8 5 2 5 2" xfId="55201"/>
    <cellStyle name="FormlaBold 8 5 2 6" xfId="26875"/>
    <cellStyle name="FormlaBold 8 5 2 6 2" xfId="55202"/>
    <cellStyle name="FormlaBold 8 5 2 7" xfId="26876"/>
    <cellStyle name="FormlaBold 8 5 2 7 2" xfId="55203"/>
    <cellStyle name="FormlaBold 8 5 2 8" xfId="26877"/>
    <cellStyle name="FormlaBold 8 5 2 8 2" xfId="55204"/>
    <cellStyle name="FormlaBold 8 5 2 9" xfId="26878"/>
    <cellStyle name="FormlaBold 8 5 2 9 2" xfId="55205"/>
    <cellStyle name="FormlaBold 8 5 3" xfId="26879"/>
    <cellStyle name="FormlaBold 8 5 3 10" xfId="26880"/>
    <cellStyle name="FormlaBold 8 5 3 10 2" xfId="55207"/>
    <cellStyle name="FormlaBold 8 5 3 11" xfId="55206"/>
    <cellStyle name="FormlaBold 8 5 3 2" xfId="26881"/>
    <cellStyle name="FormlaBold 8 5 3 2 10" xfId="26882"/>
    <cellStyle name="FormlaBold 8 5 3 2 10 2" xfId="55209"/>
    <cellStyle name="FormlaBold 8 5 3 2 11" xfId="55208"/>
    <cellStyle name="FormlaBold 8 5 3 2 2" xfId="26883"/>
    <cellStyle name="FormlaBold 8 5 3 2 2 2" xfId="55210"/>
    <cellStyle name="FormlaBold 8 5 3 2 3" xfId="26884"/>
    <cellStyle name="FormlaBold 8 5 3 2 3 2" xfId="55211"/>
    <cellStyle name="FormlaBold 8 5 3 2 4" xfId="26885"/>
    <cellStyle name="FormlaBold 8 5 3 2 4 2" xfId="55212"/>
    <cellStyle name="FormlaBold 8 5 3 2 5" xfId="26886"/>
    <cellStyle name="FormlaBold 8 5 3 2 5 2" xfId="55213"/>
    <cellStyle name="FormlaBold 8 5 3 2 6" xfId="26887"/>
    <cellStyle name="FormlaBold 8 5 3 2 6 2" xfId="55214"/>
    <cellStyle name="FormlaBold 8 5 3 2 7" xfId="26888"/>
    <cellStyle name="FormlaBold 8 5 3 2 7 2" xfId="55215"/>
    <cellStyle name="FormlaBold 8 5 3 2 8" xfId="26889"/>
    <cellStyle name="FormlaBold 8 5 3 2 8 2" xfId="55216"/>
    <cellStyle name="FormlaBold 8 5 3 2 9" xfId="26890"/>
    <cellStyle name="FormlaBold 8 5 3 2 9 2" xfId="55217"/>
    <cellStyle name="FormlaBold 8 5 3 3" xfId="26891"/>
    <cellStyle name="FormlaBold 8 5 3 3 10" xfId="26892"/>
    <cellStyle name="FormlaBold 8 5 3 3 10 2" xfId="55219"/>
    <cellStyle name="FormlaBold 8 5 3 3 11" xfId="55218"/>
    <cellStyle name="FormlaBold 8 5 3 3 2" xfId="26893"/>
    <cellStyle name="FormlaBold 8 5 3 3 2 2" xfId="55220"/>
    <cellStyle name="FormlaBold 8 5 3 3 3" xfId="26894"/>
    <cellStyle name="FormlaBold 8 5 3 3 3 2" xfId="55221"/>
    <cellStyle name="FormlaBold 8 5 3 3 4" xfId="26895"/>
    <cellStyle name="FormlaBold 8 5 3 3 4 2" xfId="55222"/>
    <cellStyle name="FormlaBold 8 5 3 3 5" xfId="26896"/>
    <cellStyle name="FormlaBold 8 5 3 3 5 2" xfId="55223"/>
    <cellStyle name="FormlaBold 8 5 3 3 6" xfId="26897"/>
    <cellStyle name="FormlaBold 8 5 3 3 6 2" xfId="55224"/>
    <cellStyle name="FormlaBold 8 5 3 3 7" xfId="26898"/>
    <cellStyle name="FormlaBold 8 5 3 3 7 2" xfId="55225"/>
    <cellStyle name="FormlaBold 8 5 3 3 8" xfId="26899"/>
    <cellStyle name="FormlaBold 8 5 3 3 8 2" xfId="55226"/>
    <cellStyle name="FormlaBold 8 5 3 3 9" xfId="26900"/>
    <cellStyle name="FormlaBold 8 5 3 3 9 2" xfId="55227"/>
    <cellStyle name="FormlaBold 8 5 3 4" xfId="26901"/>
    <cellStyle name="FormlaBold 8 5 3 4 2" xfId="55228"/>
    <cellStyle name="FormlaBold 8 5 3 5" xfId="26902"/>
    <cellStyle name="FormlaBold 8 5 3 5 2" xfId="55229"/>
    <cellStyle name="FormlaBold 8 5 3 6" xfId="26903"/>
    <cellStyle name="FormlaBold 8 5 3 6 2" xfId="55230"/>
    <cellStyle name="FormlaBold 8 5 3 7" xfId="26904"/>
    <cellStyle name="FormlaBold 8 5 3 7 2" xfId="55231"/>
    <cellStyle name="FormlaBold 8 5 3 8" xfId="26905"/>
    <cellStyle name="FormlaBold 8 5 3 8 2" xfId="55232"/>
    <cellStyle name="FormlaBold 8 5 3 9" xfId="26906"/>
    <cellStyle name="FormlaBold 8 5 3 9 2" xfId="55233"/>
    <cellStyle name="FormlaBold 8 5 4" xfId="26907"/>
    <cellStyle name="FormlaBold 8 5 4 10" xfId="26908"/>
    <cellStyle name="FormlaBold 8 5 4 10 2" xfId="55235"/>
    <cellStyle name="FormlaBold 8 5 4 11" xfId="55234"/>
    <cellStyle name="FormlaBold 8 5 4 2" xfId="26909"/>
    <cellStyle name="FormlaBold 8 5 4 2 2" xfId="55236"/>
    <cellStyle name="FormlaBold 8 5 4 3" xfId="26910"/>
    <cellStyle name="FormlaBold 8 5 4 3 2" xfId="55237"/>
    <cellStyle name="FormlaBold 8 5 4 4" xfId="26911"/>
    <cellStyle name="FormlaBold 8 5 4 4 2" xfId="55238"/>
    <cellStyle name="FormlaBold 8 5 4 5" xfId="26912"/>
    <cellStyle name="FormlaBold 8 5 4 5 2" xfId="55239"/>
    <cellStyle name="FormlaBold 8 5 4 6" xfId="26913"/>
    <cellStyle name="FormlaBold 8 5 4 6 2" xfId="55240"/>
    <cellStyle name="FormlaBold 8 5 4 7" xfId="26914"/>
    <cellStyle name="FormlaBold 8 5 4 7 2" xfId="55241"/>
    <cellStyle name="FormlaBold 8 5 4 8" xfId="26915"/>
    <cellStyle name="FormlaBold 8 5 4 8 2" xfId="55242"/>
    <cellStyle name="FormlaBold 8 5 4 9" xfId="26916"/>
    <cellStyle name="FormlaBold 8 5 4 9 2" xfId="55243"/>
    <cellStyle name="FormlaBold 8 5 5" xfId="26917"/>
    <cellStyle name="FormlaBold 8 5 5 10" xfId="26918"/>
    <cellStyle name="FormlaBold 8 5 5 10 2" xfId="55245"/>
    <cellStyle name="FormlaBold 8 5 5 11" xfId="55244"/>
    <cellStyle name="FormlaBold 8 5 5 2" xfId="26919"/>
    <cellStyle name="FormlaBold 8 5 5 2 2" xfId="55246"/>
    <cellStyle name="FormlaBold 8 5 5 3" xfId="26920"/>
    <cellStyle name="FormlaBold 8 5 5 3 2" xfId="55247"/>
    <cellStyle name="FormlaBold 8 5 5 4" xfId="26921"/>
    <cellStyle name="FormlaBold 8 5 5 4 2" xfId="55248"/>
    <cellStyle name="FormlaBold 8 5 5 5" xfId="26922"/>
    <cellStyle name="FormlaBold 8 5 5 5 2" xfId="55249"/>
    <cellStyle name="FormlaBold 8 5 5 6" xfId="26923"/>
    <cellStyle name="FormlaBold 8 5 5 6 2" xfId="55250"/>
    <cellStyle name="FormlaBold 8 5 5 7" xfId="26924"/>
    <cellStyle name="FormlaBold 8 5 5 7 2" xfId="55251"/>
    <cellStyle name="FormlaBold 8 5 5 8" xfId="26925"/>
    <cellStyle name="FormlaBold 8 5 5 8 2" xfId="55252"/>
    <cellStyle name="FormlaBold 8 5 5 9" xfId="26926"/>
    <cellStyle name="FormlaBold 8 5 5 9 2" xfId="55253"/>
    <cellStyle name="FormlaBold 8 5 6" xfId="26927"/>
    <cellStyle name="FormlaBold 8 5 6 2" xfId="55254"/>
    <cellStyle name="FormlaBold 8 5 7" xfId="26928"/>
    <cellStyle name="FormlaBold 8 5 7 2" xfId="55255"/>
    <cellStyle name="FormlaBold 8 5 8" xfId="26929"/>
    <cellStyle name="FormlaBold 8 5 8 2" xfId="55256"/>
    <cellStyle name="FormlaBold 8 5 9" xfId="26930"/>
    <cellStyle name="FormlaBold 8 5 9 2" xfId="55257"/>
    <cellStyle name="FormlaBold 8 6" xfId="26931"/>
    <cellStyle name="FormlaBold 8 6 10" xfId="26932"/>
    <cellStyle name="FormlaBold 8 6 10 2" xfId="55259"/>
    <cellStyle name="FormlaBold 8 6 11" xfId="55258"/>
    <cellStyle name="FormlaBold 8 6 2" xfId="26933"/>
    <cellStyle name="FormlaBold 8 6 2 10" xfId="26934"/>
    <cellStyle name="FormlaBold 8 6 2 10 2" xfId="55261"/>
    <cellStyle name="FormlaBold 8 6 2 11" xfId="55260"/>
    <cellStyle name="FormlaBold 8 6 2 2" xfId="26935"/>
    <cellStyle name="FormlaBold 8 6 2 2 2" xfId="55262"/>
    <cellStyle name="FormlaBold 8 6 2 3" xfId="26936"/>
    <cellStyle name="FormlaBold 8 6 2 3 2" xfId="55263"/>
    <cellStyle name="FormlaBold 8 6 2 4" xfId="26937"/>
    <cellStyle name="FormlaBold 8 6 2 4 2" xfId="55264"/>
    <cellStyle name="FormlaBold 8 6 2 5" xfId="26938"/>
    <cellStyle name="FormlaBold 8 6 2 5 2" xfId="55265"/>
    <cellStyle name="FormlaBold 8 6 2 6" xfId="26939"/>
    <cellStyle name="FormlaBold 8 6 2 6 2" xfId="55266"/>
    <cellStyle name="FormlaBold 8 6 2 7" xfId="26940"/>
    <cellStyle name="FormlaBold 8 6 2 7 2" xfId="55267"/>
    <cellStyle name="FormlaBold 8 6 2 8" xfId="26941"/>
    <cellStyle name="FormlaBold 8 6 2 8 2" xfId="55268"/>
    <cellStyle name="FormlaBold 8 6 2 9" xfId="26942"/>
    <cellStyle name="FormlaBold 8 6 2 9 2" xfId="55269"/>
    <cellStyle name="FormlaBold 8 6 3" xfId="26943"/>
    <cellStyle name="FormlaBold 8 6 3 10" xfId="26944"/>
    <cellStyle name="FormlaBold 8 6 3 10 2" xfId="55271"/>
    <cellStyle name="FormlaBold 8 6 3 11" xfId="55270"/>
    <cellStyle name="FormlaBold 8 6 3 2" xfId="26945"/>
    <cellStyle name="FormlaBold 8 6 3 2 2" xfId="55272"/>
    <cellStyle name="FormlaBold 8 6 3 3" xfId="26946"/>
    <cellStyle name="FormlaBold 8 6 3 3 2" xfId="55273"/>
    <cellStyle name="FormlaBold 8 6 3 4" xfId="26947"/>
    <cellStyle name="FormlaBold 8 6 3 4 2" xfId="55274"/>
    <cellStyle name="FormlaBold 8 6 3 5" xfId="26948"/>
    <cellStyle name="FormlaBold 8 6 3 5 2" xfId="55275"/>
    <cellStyle name="FormlaBold 8 6 3 6" xfId="26949"/>
    <cellStyle name="FormlaBold 8 6 3 6 2" xfId="55276"/>
    <cellStyle name="FormlaBold 8 6 3 7" xfId="26950"/>
    <cellStyle name="FormlaBold 8 6 3 7 2" xfId="55277"/>
    <cellStyle name="FormlaBold 8 6 3 8" xfId="26951"/>
    <cellStyle name="FormlaBold 8 6 3 8 2" xfId="55278"/>
    <cellStyle name="FormlaBold 8 6 3 9" xfId="26952"/>
    <cellStyle name="FormlaBold 8 6 3 9 2" xfId="55279"/>
    <cellStyle name="FormlaBold 8 6 4" xfId="26953"/>
    <cellStyle name="FormlaBold 8 6 4 2" xfId="55280"/>
    <cellStyle name="FormlaBold 8 6 5" xfId="26954"/>
    <cellStyle name="FormlaBold 8 6 5 2" xfId="55281"/>
    <cellStyle name="FormlaBold 8 6 6" xfId="26955"/>
    <cellStyle name="FormlaBold 8 6 6 2" xfId="55282"/>
    <cellStyle name="FormlaBold 8 6 7" xfId="26956"/>
    <cellStyle name="FormlaBold 8 6 7 2" xfId="55283"/>
    <cellStyle name="FormlaBold 8 6 8" xfId="26957"/>
    <cellStyle name="FormlaBold 8 6 8 2" xfId="55284"/>
    <cellStyle name="FormlaBold 8 6 9" xfId="26958"/>
    <cellStyle name="FormlaBold 8 6 9 2" xfId="55285"/>
    <cellStyle name="FormlaBold 8 7" xfId="26959"/>
    <cellStyle name="FormlaBold 8 7 10" xfId="26960"/>
    <cellStyle name="FormlaBold 8 7 10 2" xfId="55287"/>
    <cellStyle name="FormlaBold 8 7 11" xfId="55286"/>
    <cellStyle name="FormlaBold 8 7 2" xfId="26961"/>
    <cellStyle name="FormlaBold 8 7 2 10" xfId="26962"/>
    <cellStyle name="FormlaBold 8 7 2 10 2" xfId="55289"/>
    <cellStyle name="FormlaBold 8 7 2 11" xfId="55288"/>
    <cellStyle name="FormlaBold 8 7 2 2" xfId="26963"/>
    <cellStyle name="FormlaBold 8 7 2 2 2" xfId="55290"/>
    <cellStyle name="FormlaBold 8 7 2 3" xfId="26964"/>
    <cellStyle name="FormlaBold 8 7 2 3 2" xfId="55291"/>
    <cellStyle name="FormlaBold 8 7 2 4" xfId="26965"/>
    <cellStyle name="FormlaBold 8 7 2 4 2" xfId="55292"/>
    <cellStyle name="FormlaBold 8 7 2 5" xfId="26966"/>
    <cellStyle name="FormlaBold 8 7 2 5 2" xfId="55293"/>
    <cellStyle name="FormlaBold 8 7 2 6" xfId="26967"/>
    <cellStyle name="FormlaBold 8 7 2 6 2" xfId="55294"/>
    <cellStyle name="FormlaBold 8 7 2 7" xfId="26968"/>
    <cellStyle name="FormlaBold 8 7 2 7 2" xfId="55295"/>
    <cellStyle name="FormlaBold 8 7 2 8" xfId="26969"/>
    <cellStyle name="FormlaBold 8 7 2 8 2" xfId="55296"/>
    <cellStyle name="FormlaBold 8 7 2 9" xfId="26970"/>
    <cellStyle name="FormlaBold 8 7 2 9 2" xfId="55297"/>
    <cellStyle name="FormlaBold 8 7 3" xfId="26971"/>
    <cellStyle name="FormlaBold 8 7 3 10" xfId="26972"/>
    <cellStyle name="FormlaBold 8 7 3 10 2" xfId="55299"/>
    <cellStyle name="FormlaBold 8 7 3 11" xfId="55298"/>
    <cellStyle name="FormlaBold 8 7 3 2" xfId="26973"/>
    <cellStyle name="FormlaBold 8 7 3 2 2" xfId="55300"/>
    <cellStyle name="FormlaBold 8 7 3 3" xfId="26974"/>
    <cellStyle name="FormlaBold 8 7 3 3 2" xfId="55301"/>
    <cellStyle name="FormlaBold 8 7 3 4" xfId="26975"/>
    <cellStyle name="FormlaBold 8 7 3 4 2" xfId="55302"/>
    <cellStyle name="FormlaBold 8 7 3 5" xfId="26976"/>
    <cellStyle name="FormlaBold 8 7 3 5 2" xfId="55303"/>
    <cellStyle name="FormlaBold 8 7 3 6" xfId="26977"/>
    <cellStyle name="FormlaBold 8 7 3 6 2" xfId="55304"/>
    <cellStyle name="FormlaBold 8 7 3 7" xfId="26978"/>
    <cellStyle name="FormlaBold 8 7 3 7 2" xfId="55305"/>
    <cellStyle name="FormlaBold 8 7 3 8" xfId="26979"/>
    <cellStyle name="FormlaBold 8 7 3 8 2" xfId="55306"/>
    <cellStyle name="FormlaBold 8 7 3 9" xfId="26980"/>
    <cellStyle name="FormlaBold 8 7 3 9 2" xfId="55307"/>
    <cellStyle name="FormlaBold 8 7 4" xfId="26981"/>
    <cellStyle name="FormlaBold 8 7 4 2" xfId="55308"/>
    <cellStyle name="FormlaBold 8 7 5" xfId="26982"/>
    <cellStyle name="FormlaBold 8 7 5 2" xfId="55309"/>
    <cellStyle name="FormlaBold 8 7 6" xfId="26983"/>
    <cellStyle name="FormlaBold 8 7 6 2" xfId="55310"/>
    <cellStyle name="FormlaBold 8 7 7" xfId="26984"/>
    <cellStyle name="FormlaBold 8 7 7 2" xfId="55311"/>
    <cellStyle name="FormlaBold 8 7 8" xfId="26985"/>
    <cellStyle name="FormlaBold 8 7 8 2" xfId="55312"/>
    <cellStyle name="FormlaBold 8 7 9" xfId="26986"/>
    <cellStyle name="FormlaBold 8 7 9 2" xfId="55313"/>
    <cellStyle name="FormlaBold 8 8" xfId="26987"/>
    <cellStyle name="FormlaBold 8 8 10" xfId="26988"/>
    <cellStyle name="FormlaBold 8 8 10 2" xfId="55315"/>
    <cellStyle name="FormlaBold 8 8 11" xfId="55314"/>
    <cellStyle name="FormlaBold 8 8 2" xfId="26989"/>
    <cellStyle name="FormlaBold 8 8 2 2" xfId="55316"/>
    <cellStyle name="FormlaBold 8 8 3" xfId="26990"/>
    <cellStyle name="FormlaBold 8 8 3 2" xfId="55317"/>
    <cellStyle name="FormlaBold 8 8 4" xfId="26991"/>
    <cellStyle name="FormlaBold 8 8 4 2" xfId="55318"/>
    <cellStyle name="FormlaBold 8 8 5" xfId="26992"/>
    <cellStyle name="FormlaBold 8 8 5 2" xfId="55319"/>
    <cellStyle name="FormlaBold 8 8 6" xfId="26993"/>
    <cellStyle name="FormlaBold 8 8 6 2" xfId="55320"/>
    <cellStyle name="FormlaBold 8 8 7" xfId="26994"/>
    <cellStyle name="FormlaBold 8 8 7 2" xfId="55321"/>
    <cellStyle name="FormlaBold 8 8 8" xfId="26995"/>
    <cellStyle name="FormlaBold 8 8 8 2" xfId="55322"/>
    <cellStyle name="FormlaBold 8 8 9" xfId="26996"/>
    <cellStyle name="FormlaBold 8 8 9 2" xfId="55323"/>
    <cellStyle name="FormlaBold 8 9" xfId="26997"/>
    <cellStyle name="FormlaBold 8 9 10" xfId="26998"/>
    <cellStyle name="FormlaBold 8 9 10 2" xfId="55325"/>
    <cellStyle name="FormlaBold 8 9 11" xfId="55324"/>
    <cellStyle name="FormlaBold 8 9 2" xfId="26999"/>
    <cellStyle name="FormlaBold 8 9 2 2" xfId="55326"/>
    <cellStyle name="FormlaBold 8 9 3" xfId="27000"/>
    <cellStyle name="FormlaBold 8 9 3 2" xfId="55327"/>
    <cellStyle name="FormlaBold 8 9 4" xfId="27001"/>
    <cellStyle name="FormlaBold 8 9 4 2" xfId="55328"/>
    <cellStyle name="FormlaBold 8 9 5" xfId="27002"/>
    <cellStyle name="FormlaBold 8 9 5 2" xfId="55329"/>
    <cellStyle name="FormlaBold 8 9 6" xfId="27003"/>
    <cellStyle name="FormlaBold 8 9 6 2" xfId="55330"/>
    <cellStyle name="FormlaBold 8 9 7" xfId="27004"/>
    <cellStyle name="FormlaBold 8 9 7 2" xfId="55331"/>
    <cellStyle name="FormlaBold 8 9 8" xfId="27005"/>
    <cellStyle name="FormlaBold 8 9 8 2" xfId="55332"/>
    <cellStyle name="FormlaBold 8 9 9" xfId="27006"/>
    <cellStyle name="FormlaBold 8 9 9 2" xfId="55333"/>
    <cellStyle name="FormlaBold 9" xfId="497"/>
    <cellStyle name="FormlaBold 9 10" xfId="27007"/>
    <cellStyle name="FormlaBold 9 10 2" xfId="55334"/>
    <cellStyle name="FormlaBold 9 11" xfId="27008"/>
    <cellStyle name="FormlaBold 9 11 2" xfId="55335"/>
    <cellStyle name="FormlaBold 9 12" xfId="27009"/>
    <cellStyle name="FormlaBold 9 12 2" xfId="55336"/>
    <cellStyle name="FormlaBold 9 13" xfId="27010"/>
    <cellStyle name="FormlaBold 9 13 2" xfId="55337"/>
    <cellStyle name="FormlaBold 9 14" xfId="27011"/>
    <cellStyle name="FormlaBold 9 14 2" xfId="55338"/>
    <cellStyle name="FormlaBold 9 15" xfId="27012"/>
    <cellStyle name="FormlaBold 9 15 2" xfId="55339"/>
    <cellStyle name="FormlaBold 9 16" xfId="27013"/>
    <cellStyle name="FormlaBold 9 16 2" xfId="55340"/>
    <cellStyle name="FormlaBold 9 17" xfId="27014"/>
    <cellStyle name="FormlaBold 9 17 2" xfId="55341"/>
    <cellStyle name="FormlaBold 9 18" xfId="27015"/>
    <cellStyle name="FormlaBold 9 18 2" xfId="55342"/>
    <cellStyle name="FormlaBold 9 19" xfId="28837"/>
    <cellStyle name="FormlaBold 9 2" xfId="429"/>
    <cellStyle name="FormlaBold 9 2 10" xfId="27016"/>
    <cellStyle name="FormlaBold 9 2 10 2" xfId="55343"/>
    <cellStyle name="FormlaBold 9 2 11" xfId="27017"/>
    <cellStyle name="FormlaBold 9 2 11 2" xfId="55344"/>
    <cellStyle name="FormlaBold 9 2 12" xfId="27018"/>
    <cellStyle name="FormlaBold 9 2 12 2" xfId="55345"/>
    <cellStyle name="FormlaBold 9 2 13" xfId="27019"/>
    <cellStyle name="FormlaBold 9 2 13 2" xfId="55346"/>
    <cellStyle name="FormlaBold 9 2 14" xfId="27020"/>
    <cellStyle name="FormlaBold 9 2 14 2" xfId="55347"/>
    <cellStyle name="FormlaBold 9 2 15" xfId="28770"/>
    <cellStyle name="FormlaBold 9 2 2" xfId="27021"/>
    <cellStyle name="FormlaBold 9 2 2 10" xfId="27022"/>
    <cellStyle name="FormlaBold 9 2 2 10 2" xfId="55349"/>
    <cellStyle name="FormlaBold 9 2 2 11" xfId="55348"/>
    <cellStyle name="FormlaBold 9 2 2 2" xfId="27023"/>
    <cellStyle name="FormlaBold 9 2 2 2 10" xfId="27024"/>
    <cellStyle name="FormlaBold 9 2 2 2 10 2" xfId="55351"/>
    <cellStyle name="FormlaBold 9 2 2 2 11" xfId="55350"/>
    <cellStyle name="FormlaBold 9 2 2 2 2" xfId="27025"/>
    <cellStyle name="FormlaBold 9 2 2 2 2 2" xfId="55352"/>
    <cellStyle name="FormlaBold 9 2 2 2 3" xfId="27026"/>
    <cellStyle name="FormlaBold 9 2 2 2 3 2" xfId="55353"/>
    <cellStyle name="FormlaBold 9 2 2 2 4" xfId="27027"/>
    <cellStyle name="FormlaBold 9 2 2 2 4 2" xfId="55354"/>
    <cellStyle name="FormlaBold 9 2 2 2 5" xfId="27028"/>
    <cellStyle name="FormlaBold 9 2 2 2 5 2" xfId="55355"/>
    <cellStyle name="FormlaBold 9 2 2 2 6" xfId="27029"/>
    <cellStyle name="FormlaBold 9 2 2 2 6 2" xfId="55356"/>
    <cellStyle name="FormlaBold 9 2 2 2 7" xfId="27030"/>
    <cellStyle name="FormlaBold 9 2 2 2 7 2" xfId="55357"/>
    <cellStyle name="FormlaBold 9 2 2 2 8" xfId="27031"/>
    <cellStyle name="FormlaBold 9 2 2 2 8 2" xfId="55358"/>
    <cellStyle name="FormlaBold 9 2 2 2 9" xfId="27032"/>
    <cellStyle name="FormlaBold 9 2 2 2 9 2" xfId="55359"/>
    <cellStyle name="FormlaBold 9 2 2 3" xfId="27033"/>
    <cellStyle name="FormlaBold 9 2 2 3 10" xfId="27034"/>
    <cellStyle name="FormlaBold 9 2 2 3 10 2" xfId="55361"/>
    <cellStyle name="FormlaBold 9 2 2 3 11" xfId="55360"/>
    <cellStyle name="FormlaBold 9 2 2 3 2" xfId="27035"/>
    <cellStyle name="FormlaBold 9 2 2 3 2 2" xfId="55362"/>
    <cellStyle name="FormlaBold 9 2 2 3 3" xfId="27036"/>
    <cellStyle name="FormlaBold 9 2 2 3 3 2" xfId="55363"/>
    <cellStyle name="FormlaBold 9 2 2 3 4" xfId="27037"/>
    <cellStyle name="FormlaBold 9 2 2 3 4 2" xfId="55364"/>
    <cellStyle name="FormlaBold 9 2 2 3 5" xfId="27038"/>
    <cellStyle name="FormlaBold 9 2 2 3 5 2" xfId="55365"/>
    <cellStyle name="FormlaBold 9 2 2 3 6" xfId="27039"/>
    <cellStyle name="FormlaBold 9 2 2 3 6 2" xfId="55366"/>
    <cellStyle name="FormlaBold 9 2 2 3 7" xfId="27040"/>
    <cellStyle name="FormlaBold 9 2 2 3 7 2" xfId="55367"/>
    <cellStyle name="FormlaBold 9 2 2 3 8" xfId="27041"/>
    <cellStyle name="FormlaBold 9 2 2 3 8 2" xfId="55368"/>
    <cellStyle name="FormlaBold 9 2 2 3 9" xfId="27042"/>
    <cellStyle name="FormlaBold 9 2 2 3 9 2" xfId="55369"/>
    <cellStyle name="FormlaBold 9 2 2 4" xfId="27043"/>
    <cellStyle name="FormlaBold 9 2 2 4 2" xfId="55370"/>
    <cellStyle name="FormlaBold 9 2 2 5" xfId="27044"/>
    <cellStyle name="FormlaBold 9 2 2 5 2" xfId="55371"/>
    <cellStyle name="FormlaBold 9 2 2 6" xfId="27045"/>
    <cellStyle name="FormlaBold 9 2 2 6 2" xfId="55372"/>
    <cellStyle name="FormlaBold 9 2 2 7" xfId="27046"/>
    <cellStyle name="FormlaBold 9 2 2 7 2" xfId="55373"/>
    <cellStyle name="FormlaBold 9 2 2 8" xfId="27047"/>
    <cellStyle name="FormlaBold 9 2 2 8 2" xfId="55374"/>
    <cellStyle name="FormlaBold 9 2 2 9" xfId="27048"/>
    <cellStyle name="FormlaBold 9 2 2 9 2" xfId="55375"/>
    <cellStyle name="FormlaBold 9 2 3" xfId="27049"/>
    <cellStyle name="FormlaBold 9 2 3 10" xfId="27050"/>
    <cellStyle name="FormlaBold 9 2 3 10 2" xfId="55377"/>
    <cellStyle name="FormlaBold 9 2 3 11" xfId="55376"/>
    <cellStyle name="FormlaBold 9 2 3 2" xfId="27051"/>
    <cellStyle name="FormlaBold 9 2 3 2 10" xfId="27052"/>
    <cellStyle name="FormlaBold 9 2 3 2 10 2" xfId="55379"/>
    <cellStyle name="FormlaBold 9 2 3 2 11" xfId="55378"/>
    <cellStyle name="FormlaBold 9 2 3 2 2" xfId="27053"/>
    <cellStyle name="FormlaBold 9 2 3 2 2 2" xfId="55380"/>
    <cellStyle name="FormlaBold 9 2 3 2 3" xfId="27054"/>
    <cellStyle name="FormlaBold 9 2 3 2 3 2" xfId="55381"/>
    <cellStyle name="FormlaBold 9 2 3 2 4" xfId="27055"/>
    <cellStyle name="FormlaBold 9 2 3 2 4 2" xfId="55382"/>
    <cellStyle name="FormlaBold 9 2 3 2 5" xfId="27056"/>
    <cellStyle name="FormlaBold 9 2 3 2 5 2" xfId="55383"/>
    <cellStyle name="FormlaBold 9 2 3 2 6" xfId="27057"/>
    <cellStyle name="FormlaBold 9 2 3 2 6 2" xfId="55384"/>
    <cellStyle name="FormlaBold 9 2 3 2 7" xfId="27058"/>
    <cellStyle name="FormlaBold 9 2 3 2 7 2" xfId="55385"/>
    <cellStyle name="FormlaBold 9 2 3 2 8" xfId="27059"/>
    <cellStyle name="FormlaBold 9 2 3 2 8 2" xfId="55386"/>
    <cellStyle name="FormlaBold 9 2 3 2 9" xfId="27060"/>
    <cellStyle name="FormlaBold 9 2 3 2 9 2" xfId="55387"/>
    <cellStyle name="FormlaBold 9 2 3 3" xfId="27061"/>
    <cellStyle name="FormlaBold 9 2 3 3 10" xfId="27062"/>
    <cellStyle name="FormlaBold 9 2 3 3 10 2" xfId="55389"/>
    <cellStyle name="FormlaBold 9 2 3 3 11" xfId="55388"/>
    <cellStyle name="FormlaBold 9 2 3 3 2" xfId="27063"/>
    <cellStyle name="FormlaBold 9 2 3 3 2 2" xfId="55390"/>
    <cellStyle name="FormlaBold 9 2 3 3 3" xfId="27064"/>
    <cellStyle name="FormlaBold 9 2 3 3 3 2" xfId="55391"/>
    <cellStyle name="FormlaBold 9 2 3 3 4" xfId="27065"/>
    <cellStyle name="FormlaBold 9 2 3 3 4 2" xfId="55392"/>
    <cellStyle name="FormlaBold 9 2 3 3 5" xfId="27066"/>
    <cellStyle name="FormlaBold 9 2 3 3 5 2" xfId="55393"/>
    <cellStyle name="FormlaBold 9 2 3 3 6" xfId="27067"/>
    <cellStyle name="FormlaBold 9 2 3 3 6 2" xfId="55394"/>
    <cellStyle name="FormlaBold 9 2 3 3 7" xfId="27068"/>
    <cellStyle name="FormlaBold 9 2 3 3 7 2" xfId="55395"/>
    <cellStyle name="FormlaBold 9 2 3 3 8" xfId="27069"/>
    <cellStyle name="FormlaBold 9 2 3 3 8 2" xfId="55396"/>
    <cellStyle name="FormlaBold 9 2 3 3 9" xfId="27070"/>
    <cellStyle name="FormlaBold 9 2 3 3 9 2" xfId="55397"/>
    <cellStyle name="FormlaBold 9 2 3 4" xfId="27071"/>
    <cellStyle name="FormlaBold 9 2 3 4 2" xfId="55398"/>
    <cellStyle name="FormlaBold 9 2 3 5" xfId="27072"/>
    <cellStyle name="FormlaBold 9 2 3 5 2" xfId="55399"/>
    <cellStyle name="FormlaBold 9 2 3 6" xfId="27073"/>
    <cellStyle name="FormlaBold 9 2 3 6 2" xfId="55400"/>
    <cellStyle name="FormlaBold 9 2 3 7" xfId="27074"/>
    <cellStyle name="FormlaBold 9 2 3 7 2" xfId="55401"/>
    <cellStyle name="FormlaBold 9 2 3 8" xfId="27075"/>
    <cellStyle name="FormlaBold 9 2 3 8 2" xfId="55402"/>
    <cellStyle name="FormlaBold 9 2 3 9" xfId="27076"/>
    <cellStyle name="FormlaBold 9 2 3 9 2" xfId="55403"/>
    <cellStyle name="FormlaBold 9 2 4" xfId="27077"/>
    <cellStyle name="FormlaBold 9 2 4 10" xfId="27078"/>
    <cellStyle name="FormlaBold 9 2 4 10 2" xfId="55405"/>
    <cellStyle name="FormlaBold 9 2 4 11" xfId="55404"/>
    <cellStyle name="FormlaBold 9 2 4 2" xfId="27079"/>
    <cellStyle name="FormlaBold 9 2 4 2 2" xfId="55406"/>
    <cellStyle name="FormlaBold 9 2 4 3" xfId="27080"/>
    <cellStyle name="FormlaBold 9 2 4 3 2" xfId="55407"/>
    <cellStyle name="FormlaBold 9 2 4 4" xfId="27081"/>
    <cellStyle name="FormlaBold 9 2 4 4 2" xfId="55408"/>
    <cellStyle name="FormlaBold 9 2 4 5" xfId="27082"/>
    <cellStyle name="FormlaBold 9 2 4 5 2" xfId="55409"/>
    <cellStyle name="FormlaBold 9 2 4 6" xfId="27083"/>
    <cellStyle name="FormlaBold 9 2 4 6 2" xfId="55410"/>
    <cellStyle name="FormlaBold 9 2 4 7" xfId="27084"/>
    <cellStyle name="FormlaBold 9 2 4 7 2" xfId="55411"/>
    <cellStyle name="FormlaBold 9 2 4 8" xfId="27085"/>
    <cellStyle name="FormlaBold 9 2 4 8 2" xfId="55412"/>
    <cellStyle name="FormlaBold 9 2 4 9" xfId="27086"/>
    <cellStyle name="FormlaBold 9 2 4 9 2" xfId="55413"/>
    <cellStyle name="FormlaBold 9 2 5" xfId="27087"/>
    <cellStyle name="FormlaBold 9 2 5 10" xfId="27088"/>
    <cellStyle name="FormlaBold 9 2 5 10 2" xfId="55415"/>
    <cellStyle name="FormlaBold 9 2 5 11" xfId="55414"/>
    <cellStyle name="FormlaBold 9 2 5 2" xfId="27089"/>
    <cellStyle name="FormlaBold 9 2 5 2 2" xfId="55416"/>
    <cellStyle name="FormlaBold 9 2 5 3" xfId="27090"/>
    <cellStyle name="FormlaBold 9 2 5 3 2" xfId="55417"/>
    <cellStyle name="FormlaBold 9 2 5 4" xfId="27091"/>
    <cellStyle name="FormlaBold 9 2 5 4 2" xfId="55418"/>
    <cellStyle name="FormlaBold 9 2 5 5" xfId="27092"/>
    <cellStyle name="FormlaBold 9 2 5 5 2" xfId="55419"/>
    <cellStyle name="FormlaBold 9 2 5 6" xfId="27093"/>
    <cellStyle name="FormlaBold 9 2 5 6 2" xfId="55420"/>
    <cellStyle name="FormlaBold 9 2 5 7" xfId="27094"/>
    <cellStyle name="FormlaBold 9 2 5 7 2" xfId="55421"/>
    <cellStyle name="FormlaBold 9 2 5 8" xfId="27095"/>
    <cellStyle name="FormlaBold 9 2 5 8 2" xfId="55422"/>
    <cellStyle name="FormlaBold 9 2 5 9" xfId="27096"/>
    <cellStyle name="FormlaBold 9 2 5 9 2" xfId="55423"/>
    <cellStyle name="FormlaBold 9 2 6" xfId="27097"/>
    <cellStyle name="FormlaBold 9 2 6 2" xfId="55424"/>
    <cellStyle name="FormlaBold 9 2 7" xfId="27098"/>
    <cellStyle name="FormlaBold 9 2 7 2" xfId="55425"/>
    <cellStyle name="FormlaBold 9 2 8" xfId="27099"/>
    <cellStyle name="FormlaBold 9 2 8 2" xfId="55426"/>
    <cellStyle name="FormlaBold 9 2 9" xfId="27100"/>
    <cellStyle name="FormlaBold 9 2 9 2" xfId="55427"/>
    <cellStyle name="FormlaBold 9 3" xfId="850"/>
    <cellStyle name="FormlaBold 9 3 10" xfId="27101"/>
    <cellStyle name="FormlaBold 9 3 10 2" xfId="55428"/>
    <cellStyle name="FormlaBold 9 3 11" xfId="27102"/>
    <cellStyle name="FormlaBold 9 3 11 2" xfId="55429"/>
    <cellStyle name="FormlaBold 9 3 12" xfId="27103"/>
    <cellStyle name="FormlaBold 9 3 12 2" xfId="55430"/>
    <cellStyle name="FormlaBold 9 3 13" xfId="27104"/>
    <cellStyle name="FormlaBold 9 3 13 2" xfId="55431"/>
    <cellStyle name="FormlaBold 9 3 14" xfId="27105"/>
    <cellStyle name="FormlaBold 9 3 14 2" xfId="55432"/>
    <cellStyle name="FormlaBold 9 3 15" xfId="29181"/>
    <cellStyle name="FormlaBold 9 3 2" xfId="27106"/>
    <cellStyle name="FormlaBold 9 3 2 10" xfId="27107"/>
    <cellStyle name="FormlaBold 9 3 2 10 2" xfId="55434"/>
    <cellStyle name="FormlaBold 9 3 2 11" xfId="55433"/>
    <cellStyle name="FormlaBold 9 3 2 2" xfId="27108"/>
    <cellStyle name="FormlaBold 9 3 2 2 10" xfId="27109"/>
    <cellStyle name="FormlaBold 9 3 2 2 10 2" xfId="55436"/>
    <cellStyle name="FormlaBold 9 3 2 2 11" xfId="55435"/>
    <cellStyle name="FormlaBold 9 3 2 2 2" xfId="27110"/>
    <cellStyle name="FormlaBold 9 3 2 2 2 2" xfId="55437"/>
    <cellStyle name="FormlaBold 9 3 2 2 3" xfId="27111"/>
    <cellStyle name="FormlaBold 9 3 2 2 3 2" xfId="55438"/>
    <cellStyle name="FormlaBold 9 3 2 2 4" xfId="27112"/>
    <cellStyle name="FormlaBold 9 3 2 2 4 2" xfId="55439"/>
    <cellStyle name="FormlaBold 9 3 2 2 5" xfId="27113"/>
    <cellStyle name="FormlaBold 9 3 2 2 5 2" xfId="55440"/>
    <cellStyle name="FormlaBold 9 3 2 2 6" xfId="27114"/>
    <cellStyle name="FormlaBold 9 3 2 2 6 2" xfId="55441"/>
    <cellStyle name="FormlaBold 9 3 2 2 7" xfId="27115"/>
    <cellStyle name="FormlaBold 9 3 2 2 7 2" xfId="55442"/>
    <cellStyle name="FormlaBold 9 3 2 2 8" xfId="27116"/>
    <cellStyle name="FormlaBold 9 3 2 2 8 2" xfId="55443"/>
    <cellStyle name="FormlaBold 9 3 2 2 9" xfId="27117"/>
    <cellStyle name="FormlaBold 9 3 2 2 9 2" xfId="55444"/>
    <cellStyle name="FormlaBold 9 3 2 3" xfId="27118"/>
    <cellStyle name="FormlaBold 9 3 2 3 10" xfId="27119"/>
    <cellStyle name="FormlaBold 9 3 2 3 10 2" xfId="55446"/>
    <cellStyle name="FormlaBold 9 3 2 3 11" xfId="55445"/>
    <cellStyle name="FormlaBold 9 3 2 3 2" xfId="27120"/>
    <cellStyle name="FormlaBold 9 3 2 3 2 2" xfId="55447"/>
    <cellStyle name="FormlaBold 9 3 2 3 3" xfId="27121"/>
    <cellStyle name="FormlaBold 9 3 2 3 3 2" xfId="55448"/>
    <cellStyle name="FormlaBold 9 3 2 3 4" xfId="27122"/>
    <cellStyle name="FormlaBold 9 3 2 3 4 2" xfId="55449"/>
    <cellStyle name="FormlaBold 9 3 2 3 5" xfId="27123"/>
    <cellStyle name="FormlaBold 9 3 2 3 5 2" xfId="55450"/>
    <cellStyle name="FormlaBold 9 3 2 3 6" xfId="27124"/>
    <cellStyle name="FormlaBold 9 3 2 3 6 2" xfId="55451"/>
    <cellStyle name="FormlaBold 9 3 2 3 7" xfId="27125"/>
    <cellStyle name="FormlaBold 9 3 2 3 7 2" xfId="55452"/>
    <cellStyle name="FormlaBold 9 3 2 3 8" xfId="27126"/>
    <cellStyle name="FormlaBold 9 3 2 3 8 2" xfId="55453"/>
    <cellStyle name="FormlaBold 9 3 2 3 9" xfId="27127"/>
    <cellStyle name="FormlaBold 9 3 2 3 9 2" xfId="55454"/>
    <cellStyle name="FormlaBold 9 3 2 4" xfId="27128"/>
    <cellStyle name="FormlaBold 9 3 2 4 2" xfId="55455"/>
    <cellStyle name="FormlaBold 9 3 2 5" xfId="27129"/>
    <cellStyle name="FormlaBold 9 3 2 5 2" xfId="55456"/>
    <cellStyle name="FormlaBold 9 3 2 6" xfId="27130"/>
    <cellStyle name="FormlaBold 9 3 2 6 2" xfId="55457"/>
    <cellStyle name="FormlaBold 9 3 2 7" xfId="27131"/>
    <cellStyle name="FormlaBold 9 3 2 7 2" xfId="55458"/>
    <cellStyle name="FormlaBold 9 3 2 8" xfId="27132"/>
    <cellStyle name="FormlaBold 9 3 2 8 2" xfId="55459"/>
    <cellStyle name="FormlaBold 9 3 2 9" xfId="27133"/>
    <cellStyle name="FormlaBold 9 3 2 9 2" xfId="55460"/>
    <cellStyle name="FormlaBold 9 3 3" xfId="27134"/>
    <cellStyle name="FormlaBold 9 3 3 10" xfId="27135"/>
    <cellStyle name="FormlaBold 9 3 3 10 2" xfId="55462"/>
    <cellStyle name="FormlaBold 9 3 3 11" xfId="55461"/>
    <cellStyle name="FormlaBold 9 3 3 2" xfId="27136"/>
    <cellStyle name="FormlaBold 9 3 3 2 10" xfId="27137"/>
    <cellStyle name="FormlaBold 9 3 3 2 10 2" xfId="55464"/>
    <cellStyle name="FormlaBold 9 3 3 2 11" xfId="55463"/>
    <cellStyle name="FormlaBold 9 3 3 2 2" xfId="27138"/>
    <cellStyle name="FormlaBold 9 3 3 2 2 2" xfId="55465"/>
    <cellStyle name="FormlaBold 9 3 3 2 3" xfId="27139"/>
    <cellStyle name="FormlaBold 9 3 3 2 3 2" xfId="55466"/>
    <cellStyle name="FormlaBold 9 3 3 2 4" xfId="27140"/>
    <cellStyle name="FormlaBold 9 3 3 2 4 2" xfId="55467"/>
    <cellStyle name="FormlaBold 9 3 3 2 5" xfId="27141"/>
    <cellStyle name="FormlaBold 9 3 3 2 5 2" xfId="55468"/>
    <cellStyle name="FormlaBold 9 3 3 2 6" xfId="27142"/>
    <cellStyle name="FormlaBold 9 3 3 2 6 2" xfId="55469"/>
    <cellStyle name="FormlaBold 9 3 3 2 7" xfId="27143"/>
    <cellStyle name="FormlaBold 9 3 3 2 7 2" xfId="55470"/>
    <cellStyle name="FormlaBold 9 3 3 2 8" xfId="27144"/>
    <cellStyle name="FormlaBold 9 3 3 2 8 2" xfId="55471"/>
    <cellStyle name="FormlaBold 9 3 3 2 9" xfId="27145"/>
    <cellStyle name="FormlaBold 9 3 3 2 9 2" xfId="55472"/>
    <cellStyle name="FormlaBold 9 3 3 3" xfId="27146"/>
    <cellStyle name="FormlaBold 9 3 3 3 10" xfId="27147"/>
    <cellStyle name="FormlaBold 9 3 3 3 10 2" xfId="55474"/>
    <cellStyle name="FormlaBold 9 3 3 3 11" xfId="55473"/>
    <cellStyle name="FormlaBold 9 3 3 3 2" xfId="27148"/>
    <cellStyle name="FormlaBold 9 3 3 3 2 2" xfId="55475"/>
    <cellStyle name="FormlaBold 9 3 3 3 3" xfId="27149"/>
    <cellStyle name="FormlaBold 9 3 3 3 3 2" xfId="55476"/>
    <cellStyle name="FormlaBold 9 3 3 3 4" xfId="27150"/>
    <cellStyle name="FormlaBold 9 3 3 3 4 2" xfId="55477"/>
    <cellStyle name="FormlaBold 9 3 3 3 5" xfId="27151"/>
    <cellStyle name="FormlaBold 9 3 3 3 5 2" xfId="55478"/>
    <cellStyle name="FormlaBold 9 3 3 3 6" xfId="27152"/>
    <cellStyle name="FormlaBold 9 3 3 3 6 2" xfId="55479"/>
    <cellStyle name="FormlaBold 9 3 3 3 7" xfId="27153"/>
    <cellStyle name="FormlaBold 9 3 3 3 7 2" xfId="55480"/>
    <cellStyle name="FormlaBold 9 3 3 3 8" xfId="27154"/>
    <cellStyle name="FormlaBold 9 3 3 3 8 2" xfId="55481"/>
    <cellStyle name="FormlaBold 9 3 3 3 9" xfId="27155"/>
    <cellStyle name="FormlaBold 9 3 3 3 9 2" xfId="55482"/>
    <cellStyle name="FormlaBold 9 3 3 4" xfId="27156"/>
    <cellStyle name="FormlaBold 9 3 3 4 2" xfId="55483"/>
    <cellStyle name="FormlaBold 9 3 3 5" xfId="27157"/>
    <cellStyle name="FormlaBold 9 3 3 5 2" xfId="55484"/>
    <cellStyle name="FormlaBold 9 3 3 6" xfId="27158"/>
    <cellStyle name="FormlaBold 9 3 3 6 2" xfId="55485"/>
    <cellStyle name="FormlaBold 9 3 3 7" xfId="27159"/>
    <cellStyle name="FormlaBold 9 3 3 7 2" xfId="55486"/>
    <cellStyle name="FormlaBold 9 3 3 8" xfId="27160"/>
    <cellStyle name="FormlaBold 9 3 3 8 2" xfId="55487"/>
    <cellStyle name="FormlaBold 9 3 3 9" xfId="27161"/>
    <cellStyle name="FormlaBold 9 3 3 9 2" xfId="55488"/>
    <cellStyle name="FormlaBold 9 3 4" xfId="27162"/>
    <cellStyle name="FormlaBold 9 3 4 10" xfId="27163"/>
    <cellStyle name="FormlaBold 9 3 4 10 2" xfId="55490"/>
    <cellStyle name="FormlaBold 9 3 4 11" xfId="55489"/>
    <cellStyle name="FormlaBold 9 3 4 2" xfId="27164"/>
    <cellStyle name="FormlaBold 9 3 4 2 2" xfId="55491"/>
    <cellStyle name="FormlaBold 9 3 4 3" xfId="27165"/>
    <cellStyle name="FormlaBold 9 3 4 3 2" xfId="55492"/>
    <cellStyle name="FormlaBold 9 3 4 4" xfId="27166"/>
    <cellStyle name="FormlaBold 9 3 4 4 2" xfId="55493"/>
    <cellStyle name="FormlaBold 9 3 4 5" xfId="27167"/>
    <cellStyle name="FormlaBold 9 3 4 5 2" xfId="55494"/>
    <cellStyle name="FormlaBold 9 3 4 6" xfId="27168"/>
    <cellStyle name="FormlaBold 9 3 4 6 2" xfId="55495"/>
    <cellStyle name="FormlaBold 9 3 4 7" xfId="27169"/>
    <cellStyle name="FormlaBold 9 3 4 7 2" xfId="55496"/>
    <cellStyle name="FormlaBold 9 3 4 8" xfId="27170"/>
    <cellStyle name="FormlaBold 9 3 4 8 2" xfId="55497"/>
    <cellStyle name="FormlaBold 9 3 4 9" xfId="27171"/>
    <cellStyle name="FormlaBold 9 3 4 9 2" xfId="55498"/>
    <cellStyle name="FormlaBold 9 3 5" xfId="27172"/>
    <cellStyle name="FormlaBold 9 3 5 10" xfId="27173"/>
    <cellStyle name="FormlaBold 9 3 5 10 2" xfId="55500"/>
    <cellStyle name="FormlaBold 9 3 5 11" xfId="55499"/>
    <cellStyle name="FormlaBold 9 3 5 2" xfId="27174"/>
    <cellStyle name="FormlaBold 9 3 5 2 2" xfId="55501"/>
    <cellStyle name="FormlaBold 9 3 5 3" xfId="27175"/>
    <cellStyle name="FormlaBold 9 3 5 3 2" xfId="55502"/>
    <cellStyle name="FormlaBold 9 3 5 4" xfId="27176"/>
    <cellStyle name="FormlaBold 9 3 5 4 2" xfId="55503"/>
    <cellStyle name="FormlaBold 9 3 5 5" xfId="27177"/>
    <cellStyle name="FormlaBold 9 3 5 5 2" xfId="55504"/>
    <cellStyle name="FormlaBold 9 3 5 6" xfId="27178"/>
    <cellStyle name="FormlaBold 9 3 5 6 2" xfId="55505"/>
    <cellStyle name="FormlaBold 9 3 5 7" xfId="27179"/>
    <cellStyle name="FormlaBold 9 3 5 7 2" xfId="55506"/>
    <cellStyle name="FormlaBold 9 3 5 8" xfId="27180"/>
    <cellStyle name="FormlaBold 9 3 5 8 2" xfId="55507"/>
    <cellStyle name="FormlaBold 9 3 5 9" xfId="27181"/>
    <cellStyle name="FormlaBold 9 3 5 9 2" xfId="55508"/>
    <cellStyle name="FormlaBold 9 3 6" xfId="27182"/>
    <cellStyle name="FormlaBold 9 3 6 2" xfId="55509"/>
    <cellStyle name="FormlaBold 9 3 7" xfId="27183"/>
    <cellStyle name="FormlaBold 9 3 7 2" xfId="55510"/>
    <cellStyle name="FormlaBold 9 3 8" xfId="27184"/>
    <cellStyle name="FormlaBold 9 3 8 2" xfId="55511"/>
    <cellStyle name="FormlaBold 9 3 9" xfId="27185"/>
    <cellStyle name="FormlaBold 9 3 9 2" xfId="55512"/>
    <cellStyle name="FormlaBold 9 4" xfId="1493"/>
    <cellStyle name="FormlaBold 9 4 10" xfId="27186"/>
    <cellStyle name="FormlaBold 9 4 10 2" xfId="55513"/>
    <cellStyle name="FormlaBold 9 4 11" xfId="27187"/>
    <cellStyle name="FormlaBold 9 4 11 2" xfId="55514"/>
    <cellStyle name="FormlaBold 9 4 12" xfId="27188"/>
    <cellStyle name="FormlaBold 9 4 12 2" xfId="55515"/>
    <cellStyle name="FormlaBold 9 4 13" xfId="27189"/>
    <cellStyle name="FormlaBold 9 4 13 2" xfId="55516"/>
    <cellStyle name="FormlaBold 9 4 14" xfId="27190"/>
    <cellStyle name="FormlaBold 9 4 14 2" xfId="55517"/>
    <cellStyle name="FormlaBold 9 4 15" xfId="29823"/>
    <cellStyle name="FormlaBold 9 4 2" xfId="27191"/>
    <cellStyle name="FormlaBold 9 4 2 10" xfId="27192"/>
    <cellStyle name="FormlaBold 9 4 2 10 2" xfId="55519"/>
    <cellStyle name="FormlaBold 9 4 2 11" xfId="55518"/>
    <cellStyle name="FormlaBold 9 4 2 2" xfId="27193"/>
    <cellStyle name="FormlaBold 9 4 2 2 10" xfId="27194"/>
    <cellStyle name="FormlaBold 9 4 2 2 10 2" xfId="55521"/>
    <cellStyle name="FormlaBold 9 4 2 2 11" xfId="55520"/>
    <cellStyle name="FormlaBold 9 4 2 2 2" xfId="27195"/>
    <cellStyle name="FormlaBold 9 4 2 2 2 2" xfId="55522"/>
    <cellStyle name="FormlaBold 9 4 2 2 3" xfId="27196"/>
    <cellStyle name="FormlaBold 9 4 2 2 3 2" xfId="55523"/>
    <cellStyle name="FormlaBold 9 4 2 2 4" xfId="27197"/>
    <cellStyle name="FormlaBold 9 4 2 2 4 2" xfId="55524"/>
    <cellStyle name="FormlaBold 9 4 2 2 5" xfId="27198"/>
    <cellStyle name="FormlaBold 9 4 2 2 5 2" xfId="55525"/>
    <cellStyle name="FormlaBold 9 4 2 2 6" xfId="27199"/>
    <cellStyle name="FormlaBold 9 4 2 2 6 2" xfId="55526"/>
    <cellStyle name="FormlaBold 9 4 2 2 7" xfId="27200"/>
    <cellStyle name="FormlaBold 9 4 2 2 7 2" xfId="55527"/>
    <cellStyle name="FormlaBold 9 4 2 2 8" xfId="27201"/>
    <cellStyle name="FormlaBold 9 4 2 2 8 2" xfId="55528"/>
    <cellStyle name="FormlaBold 9 4 2 2 9" xfId="27202"/>
    <cellStyle name="FormlaBold 9 4 2 2 9 2" xfId="55529"/>
    <cellStyle name="FormlaBold 9 4 2 3" xfId="27203"/>
    <cellStyle name="FormlaBold 9 4 2 3 10" xfId="27204"/>
    <cellStyle name="FormlaBold 9 4 2 3 10 2" xfId="55531"/>
    <cellStyle name="FormlaBold 9 4 2 3 11" xfId="55530"/>
    <cellStyle name="FormlaBold 9 4 2 3 2" xfId="27205"/>
    <cellStyle name="FormlaBold 9 4 2 3 2 2" xfId="55532"/>
    <cellStyle name="FormlaBold 9 4 2 3 3" xfId="27206"/>
    <cellStyle name="FormlaBold 9 4 2 3 3 2" xfId="55533"/>
    <cellStyle name="FormlaBold 9 4 2 3 4" xfId="27207"/>
    <cellStyle name="FormlaBold 9 4 2 3 4 2" xfId="55534"/>
    <cellStyle name="FormlaBold 9 4 2 3 5" xfId="27208"/>
    <cellStyle name="FormlaBold 9 4 2 3 5 2" xfId="55535"/>
    <cellStyle name="FormlaBold 9 4 2 3 6" xfId="27209"/>
    <cellStyle name="FormlaBold 9 4 2 3 6 2" xfId="55536"/>
    <cellStyle name="FormlaBold 9 4 2 3 7" xfId="27210"/>
    <cellStyle name="FormlaBold 9 4 2 3 7 2" xfId="55537"/>
    <cellStyle name="FormlaBold 9 4 2 3 8" xfId="27211"/>
    <cellStyle name="FormlaBold 9 4 2 3 8 2" xfId="55538"/>
    <cellStyle name="FormlaBold 9 4 2 3 9" xfId="27212"/>
    <cellStyle name="FormlaBold 9 4 2 3 9 2" xfId="55539"/>
    <cellStyle name="FormlaBold 9 4 2 4" xfId="27213"/>
    <cellStyle name="FormlaBold 9 4 2 4 2" xfId="55540"/>
    <cellStyle name="FormlaBold 9 4 2 5" xfId="27214"/>
    <cellStyle name="FormlaBold 9 4 2 5 2" xfId="55541"/>
    <cellStyle name="FormlaBold 9 4 2 6" xfId="27215"/>
    <cellStyle name="FormlaBold 9 4 2 6 2" xfId="55542"/>
    <cellStyle name="FormlaBold 9 4 2 7" xfId="27216"/>
    <cellStyle name="FormlaBold 9 4 2 7 2" xfId="55543"/>
    <cellStyle name="FormlaBold 9 4 2 8" xfId="27217"/>
    <cellStyle name="FormlaBold 9 4 2 8 2" xfId="55544"/>
    <cellStyle name="FormlaBold 9 4 2 9" xfId="27218"/>
    <cellStyle name="FormlaBold 9 4 2 9 2" xfId="55545"/>
    <cellStyle name="FormlaBold 9 4 3" xfId="27219"/>
    <cellStyle name="FormlaBold 9 4 3 10" xfId="27220"/>
    <cellStyle name="FormlaBold 9 4 3 10 2" xfId="55547"/>
    <cellStyle name="FormlaBold 9 4 3 11" xfId="55546"/>
    <cellStyle name="FormlaBold 9 4 3 2" xfId="27221"/>
    <cellStyle name="FormlaBold 9 4 3 2 10" xfId="27222"/>
    <cellStyle name="FormlaBold 9 4 3 2 10 2" xfId="55549"/>
    <cellStyle name="FormlaBold 9 4 3 2 11" xfId="55548"/>
    <cellStyle name="FormlaBold 9 4 3 2 2" xfId="27223"/>
    <cellStyle name="FormlaBold 9 4 3 2 2 2" xfId="55550"/>
    <cellStyle name="FormlaBold 9 4 3 2 3" xfId="27224"/>
    <cellStyle name="FormlaBold 9 4 3 2 3 2" xfId="55551"/>
    <cellStyle name="FormlaBold 9 4 3 2 4" xfId="27225"/>
    <cellStyle name="FormlaBold 9 4 3 2 4 2" xfId="55552"/>
    <cellStyle name="FormlaBold 9 4 3 2 5" xfId="27226"/>
    <cellStyle name="FormlaBold 9 4 3 2 5 2" xfId="55553"/>
    <cellStyle name="FormlaBold 9 4 3 2 6" xfId="27227"/>
    <cellStyle name="FormlaBold 9 4 3 2 6 2" xfId="55554"/>
    <cellStyle name="FormlaBold 9 4 3 2 7" xfId="27228"/>
    <cellStyle name="FormlaBold 9 4 3 2 7 2" xfId="55555"/>
    <cellStyle name="FormlaBold 9 4 3 2 8" xfId="27229"/>
    <cellStyle name="FormlaBold 9 4 3 2 8 2" xfId="55556"/>
    <cellStyle name="FormlaBold 9 4 3 2 9" xfId="27230"/>
    <cellStyle name="FormlaBold 9 4 3 2 9 2" xfId="55557"/>
    <cellStyle name="FormlaBold 9 4 3 3" xfId="27231"/>
    <cellStyle name="FormlaBold 9 4 3 3 10" xfId="27232"/>
    <cellStyle name="FormlaBold 9 4 3 3 10 2" xfId="55559"/>
    <cellStyle name="FormlaBold 9 4 3 3 11" xfId="55558"/>
    <cellStyle name="FormlaBold 9 4 3 3 2" xfId="27233"/>
    <cellStyle name="FormlaBold 9 4 3 3 2 2" xfId="55560"/>
    <cellStyle name="FormlaBold 9 4 3 3 3" xfId="27234"/>
    <cellStyle name="FormlaBold 9 4 3 3 3 2" xfId="55561"/>
    <cellStyle name="FormlaBold 9 4 3 3 4" xfId="27235"/>
    <cellStyle name="FormlaBold 9 4 3 3 4 2" xfId="55562"/>
    <cellStyle name="FormlaBold 9 4 3 3 5" xfId="27236"/>
    <cellStyle name="FormlaBold 9 4 3 3 5 2" xfId="55563"/>
    <cellStyle name="FormlaBold 9 4 3 3 6" xfId="27237"/>
    <cellStyle name="FormlaBold 9 4 3 3 6 2" xfId="55564"/>
    <cellStyle name="FormlaBold 9 4 3 3 7" xfId="27238"/>
    <cellStyle name="FormlaBold 9 4 3 3 7 2" xfId="55565"/>
    <cellStyle name="FormlaBold 9 4 3 3 8" xfId="27239"/>
    <cellStyle name="FormlaBold 9 4 3 3 8 2" xfId="55566"/>
    <cellStyle name="FormlaBold 9 4 3 3 9" xfId="27240"/>
    <cellStyle name="FormlaBold 9 4 3 3 9 2" xfId="55567"/>
    <cellStyle name="FormlaBold 9 4 3 4" xfId="27241"/>
    <cellStyle name="FormlaBold 9 4 3 4 2" xfId="55568"/>
    <cellStyle name="FormlaBold 9 4 3 5" xfId="27242"/>
    <cellStyle name="FormlaBold 9 4 3 5 2" xfId="55569"/>
    <cellStyle name="FormlaBold 9 4 3 6" xfId="27243"/>
    <cellStyle name="FormlaBold 9 4 3 6 2" xfId="55570"/>
    <cellStyle name="FormlaBold 9 4 3 7" xfId="27244"/>
    <cellStyle name="FormlaBold 9 4 3 7 2" xfId="55571"/>
    <cellStyle name="FormlaBold 9 4 3 8" xfId="27245"/>
    <cellStyle name="FormlaBold 9 4 3 8 2" xfId="55572"/>
    <cellStyle name="FormlaBold 9 4 3 9" xfId="27246"/>
    <cellStyle name="FormlaBold 9 4 3 9 2" xfId="55573"/>
    <cellStyle name="FormlaBold 9 4 4" xfId="27247"/>
    <cellStyle name="FormlaBold 9 4 4 10" xfId="27248"/>
    <cellStyle name="FormlaBold 9 4 4 10 2" xfId="55575"/>
    <cellStyle name="FormlaBold 9 4 4 11" xfId="55574"/>
    <cellStyle name="FormlaBold 9 4 4 2" xfId="27249"/>
    <cellStyle name="FormlaBold 9 4 4 2 2" xfId="55576"/>
    <cellStyle name="FormlaBold 9 4 4 3" xfId="27250"/>
    <cellStyle name="FormlaBold 9 4 4 3 2" xfId="55577"/>
    <cellStyle name="FormlaBold 9 4 4 4" xfId="27251"/>
    <cellStyle name="FormlaBold 9 4 4 4 2" xfId="55578"/>
    <cellStyle name="FormlaBold 9 4 4 5" xfId="27252"/>
    <cellStyle name="FormlaBold 9 4 4 5 2" xfId="55579"/>
    <cellStyle name="FormlaBold 9 4 4 6" xfId="27253"/>
    <cellStyle name="FormlaBold 9 4 4 6 2" xfId="55580"/>
    <cellStyle name="FormlaBold 9 4 4 7" xfId="27254"/>
    <cellStyle name="FormlaBold 9 4 4 7 2" xfId="55581"/>
    <cellStyle name="FormlaBold 9 4 4 8" xfId="27255"/>
    <cellStyle name="FormlaBold 9 4 4 8 2" xfId="55582"/>
    <cellStyle name="FormlaBold 9 4 4 9" xfId="27256"/>
    <cellStyle name="FormlaBold 9 4 4 9 2" xfId="55583"/>
    <cellStyle name="FormlaBold 9 4 5" xfId="27257"/>
    <cellStyle name="FormlaBold 9 4 5 10" xfId="27258"/>
    <cellStyle name="FormlaBold 9 4 5 10 2" xfId="55585"/>
    <cellStyle name="FormlaBold 9 4 5 11" xfId="55584"/>
    <cellStyle name="FormlaBold 9 4 5 2" xfId="27259"/>
    <cellStyle name="FormlaBold 9 4 5 2 2" xfId="55586"/>
    <cellStyle name="FormlaBold 9 4 5 3" xfId="27260"/>
    <cellStyle name="FormlaBold 9 4 5 3 2" xfId="55587"/>
    <cellStyle name="FormlaBold 9 4 5 4" xfId="27261"/>
    <cellStyle name="FormlaBold 9 4 5 4 2" xfId="55588"/>
    <cellStyle name="FormlaBold 9 4 5 5" xfId="27262"/>
    <cellStyle name="FormlaBold 9 4 5 5 2" xfId="55589"/>
    <cellStyle name="FormlaBold 9 4 5 6" xfId="27263"/>
    <cellStyle name="FormlaBold 9 4 5 6 2" xfId="55590"/>
    <cellStyle name="FormlaBold 9 4 5 7" xfId="27264"/>
    <cellStyle name="FormlaBold 9 4 5 7 2" xfId="55591"/>
    <cellStyle name="FormlaBold 9 4 5 8" xfId="27265"/>
    <cellStyle name="FormlaBold 9 4 5 8 2" xfId="55592"/>
    <cellStyle name="FormlaBold 9 4 5 9" xfId="27266"/>
    <cellStyle name="FormlaBold 9 4 5 9 2" xfId="55593"/>
    <cellStyle name="FormlaBold 9 4 6" xfId="27267"/>
    <cellStyle name="FormlaBold 9 4 6 2" xfId="55594"/>
    <cellStyle name="FormlaBold 9 4 7" xfId="27268"/>
    <cellStyle name="FormlaBold 9 4 7 2" xfId="55595"/>
    <cellStyle name="FormlaBold 9 4 8" xfId="27269"/>
    <cellStyle name="FormlaBold 9 4 8 2" xfId="55596"/>
    <cellStyle name="FormlaBold 9 4 9" xfId="27270"/>
    <cellStyle name="FormlaBold 9 4 9 2" xfId="55597"/>
    <cellStyle name="FormlaBold 9 5" xfId="27271"/>
    <cellStyle name="FormlaBold 9 5 10" xfId="27272"/>
    <cellStyle name="FormlaBold 9 5 10 2" xfId="55599"/>
    <cellStyle name="FormlaBold 9 5 11" xfId="27273"/>
    <cellStyle name="FormlaBold 9 5 11 2" xfId="55600"/>
    <cellStyle name="FormlaBold 9 5 12" xfId="27274"/>
    <cellStyle name="FormlaBold 9 5 12 2" xfId="55601"/>
    <cellStyle name="FormlaBold 9 5 13" xfId="27275"/>
    <cellStyle name="FormlaBold 9 5 13 2" xfId="55602"/>
    <cellStyle name="FormlaBold 9 5 14" xfId="27276"/>
    <cellStyle name="FormlaBold 9 5 14 2" xfId="55603"/>
    <cellStyle name="FormlaBold 9 5 15" xfId="55598"/>
    <cellStyle name="FormlaBold 9 5 2" xfId="27277"/>
    <cellStyle name="FormlaBold 9 5 2 10" xfId="27278"/>
    <cellStyle name="FormlaBold 9 5 2 10 2" xfId="55605"/>
    <cellStyle name="FormlaBold 9 5 2 11" xfId="55604"/>
    <cellStyle name="FormlaBold 9 5 2 2" xfId="27279"/>
    <cellStyle name="FormlaBold 9 5 2 2 10" xfId="27280"/>
    <cellStyle name="FormlaBold 9 5 2 2 10 2" xfId="55607"/>
    <cellStyle name="FormlaBold 9 5 2 2 11" xfId="55606"/>
    <cellStyle name="FormlaBold 9 5 2 2 2" xfId="27281"/>
    <cellStyle name="FormlaBold 9 5 2 2 2 2" xfId="55608"/>
    <cellStyle name="FormlaBold 9 5 2 2 3" xfId="27282"/>
    <cellStyle name="FormlaBold 9 5 2 2 3 2" xfId="55609"/>
    <cellStyle name="FormlaBold 9 5 2 2 4" xfId="27283"/>
    <cellStyle name="FormlaBold 9 5 2 2 4 2" xfId="55610"/>
    <cellStyle name="FormlaBold 9 5 2 2 5" xfId="27284"/>
    <cellStyle name="FormlaBold 9 5 2 2 5 2" xfId="55611"/>
    <cellStyle name="FormlaBold 9 5 2 2 6" xfId="27285"/>
    <cellStyle name="FormlaBold 9 5 2 2 6 2" xfId="55612"/>
    <cellStyle name="FormlaBold 9 5 2 2 7" xfId="27286"/>
    <cellStyle name="FormlaBold 9 5 2 2 7 2" xfId="55613"/>
    <cellStyle name="FormlaBold 9 5 2 2 8" xfId="27287"/>
    <cellStyle name="FormlaBold 9 5 2 2 8 2" xfId="55614"/>
    <cellStyle name="FormlaBold 9 5 2 2 9" xfId="27288"/>
    <cellStyle name="FormlaBold 9 5 2 2 9 2" xfId="55615"/>
    <cellStyle name="FormlaBold 9 5 2 3" xfId="27289"/>
    <cellStyle name="FormlaBold 9 5 2 3 10" xfId="27290"/>
    <cellStyle name="FormlaBold 9 5 2 3 10 2" xfId="55617"/>
    <cellStyle name="FormlaBold 9 5 2 3 11" xfId="55616"/>
    <cellStyle name="FormlaBold 9 5 2 3 2" xfId="27291"/>
    <cellStyle name="FormlaBold 9 5 2 3 2 2" xfId="55618"/>
    <cellStyle name="FormlaBold 9 5 2 3 3" xfId="27292"/>
    <cellStyle name="FormlaBold 9 5 2 3 3 2" xfId="55619"/>
    <cellStyle name="FormlaBold 9 5 2 3 4" xfId="27293"/>
    <cellStyle name="FormlaBold 9 5 2 3 4 2" xfId="55620"/>
    <cellStyle name="FormlaBold 9 5 2 3 5" xfId="27294"/>
    <cellStyle name="FormlaBold 9 5 2 3 5 2" xfId="55621"/>
    <cellStyle name="FormlaBold 9 5 2 3 6" xfId="27295"/>
    <cellStyle name="FormlaBold 9 5 2 3 6 2" xfId="55622"/>
    <cellStyle name="FormlaBold 9 5 2 3 7" xfId="27296"/>
    <cellStyle name="FormlaBold 9 5 2 3 7 2" xfId="55623"/>
    <cellStyle name="FormlaBold 9 5 2 3 8" xfId="27297"/>
    <cellStyle name="FormlaBold 9 5 2 3 8 2" xfId="55624"/>
    <cellStyle name="FormlaBold 9 5 2 3 9" xfId="27298"/>
    <cellStyle name="FormlaBold 9 5 2 3 9 2" xfId="55625"/>
    <cellStyle name="FormlaBold 9 5 2 4" xfId="27299"/>
    <cellStyle name="FormlaBold 9 5 2 4 2" xfId="55626"/>
    <cellStyle name="FormlaBold 9 5 2 5" xfId="27300"/>
    <cellStyle name="FormlaBold 9 5 2 5 2" xfId="55627"/>
    <cellStyle name="FormlaBold 9 5 2 6" xfId="27301"/>
    <cellStyle name="FormlaBold 9 5 2 6 2" xfId="55628"/>
    <cellStyle name="FormlaBold 9 5 2 7" xfId="27302"/>
    <cellStyle name="FormlaBold 9 5 2 7 2" xfId="55629"/>
    <cellStyle name="FormlaBold 9 5 2 8" xfId="27303"/>
    <cellStyle name="FormlaBold 9 5 2 8 2" xfId="55630"/>
    <cellStyle name="FormlaBold 9 5 2 9" xfId="27304"/>
    <cellStyle name="FormlaBold 9 5 2 9 2" xfId="55631"/>
    <cellStyle name="FormlaBold 9 5 3" xfId="27305"/>
    <cellStyle name="FormlaBold 9 5 3 10" xfId="27306"/>
    <cellStyle name="FormlaBold 9 5 3 10 2" xfId="55633"/>
    <cellStyle name="FormlaBold 9 5 3 11" xfId="55632"/>
    <cellStyle name="FormlaBold 9 5 3 2" xfId="27307"/>
    <cellStyle name="FormlaBold 9 5 3 2 10" xfId="27308"/>
    <cellStyle name="FormlaBold 9 5 3 2 10 2" xfId="55635"/>
    <cellStyle name="FormlaBold 9 5 3 2 11" xfId="55634"/>
    <cellStyle name="FormlaBold 9 5 3 2 2" xfId="27309"/>
    <cellStyle name="FormlaBold 9 5 3 2 2 2" xfId="55636"/>
    <cellStyle name="FormlaBold 9 5 3 2 3" xfId="27310"/>
    <cellStyle name="FormlaBold 9 5 3 2 3 2" xfId="55637"/>
    <cellStyle name="FormlaBold 9 5 3 2 4" xfId="27311"/>
    <cellStyle name="FormlaBold 9 5 3 2 4 2" xfId="55638"/>
    <cellStyle name="FormlaBold 9 5 3 2 5" xfId="27312"/>
    <cellStyle name="FormlaBold 9 5 3 2 5 2" xfId="55639"/>
    <cellStyle name="FormlaBold 9 5 3 2 6" xfId="27313"/>
    <cellStyle name="FormlaBold 9 5 3 2 6 2" xfId="55640"/>
    <cellStyle name="FormlaBold 9 5 3 2 7" xfId="27314"/>
    <cellStyle name="FormlaBold 9 5 3 2 7 2" xfId="55641"/>
    <cellStyle name="FormlaBold 9 5 3 2 8" xfId="27315"/>
    <cellStyle name="FormlaBold 9 5 3 2 8 2" xfId="55642"/>
    <cellStyle name="FormlaBold 9 5 3 2 9" xfId="27316"/>
    <cellStyle name="FormlaBold 9 5 3 2 9 2" xfId="55643"/>
    <cellStyle name="FormlaBold 9 5 3 3" xfId="27317"/>
    <cellStyle name="FormlaBold 9 5 3 3 10" xfId="27318"/>
    <cellStyle name="FormlaBold 9 5 3 3 10 2" xfId="55645"/>
    <cellStyle name="FormlaBold 9 5 3 3 11" xfId="55644"/>
    <cellStyle name="FormlaBold 9 5 3 3 2" xfId="27319"/>
    <cellStyle name="FormlaBold 9 5 3 3 2 2" xfId="55646"/>
    <cellStyle name="FormlaBold 9 5 3 3 3" xfId="27320"/>
    <cellStyle name="FormlaBold 9 5 3 3 3 2" xfId="55647"/>
    <cellStyle name="FormlaBold 9 5 3 3 4" xfId="27321"/>
    <cellStyle name="FormlaBold 9 5 3 3 4 2" xfId="55648"/>
    <cellStyle name="FormlaBold 9 5 3 3 5" xfId="27322"/>
    <cellStyle name="FormlaBold 9 5 3 3 5 2" xfId="55649"/>
    <cellStyle name="FormlaBold 9 5 3 3 6" xfId="27323"/>
    <cellStyle name="FormlaBold 9 5 3 3 6 2" xfId="55650"/>
    <cellStyle name="FormlaBold 9 5 3 3 7" xfId="27324"/>
    <cellStyle name="FormlaBold 9 5 3 3 7 2" xfId="55651"/>
    <cellStyle name="FormlaBold 9 5 3 3 8" xfId="27325"/>
    <cellStyle name="FormlaBold 9 5 3 3 8 2" xfId="55652"/>
    <cellStyle name="FormlaBold 9 5 3 3 9" xfId="27326"/>
    <cellStyle name="FormlaBold 9 5 3 3 9 2" xfId="55653"/>
    <cellStyle name="FormlaBold 9 5 3 4" xfId="27327"/>
    <cellStyle name="FormlaBold 9 5 3 4 2" xfId="55654"/>
    <cellStyle name="FormlaBold 9 5 3 5" xfId="27328"/>
    <cellStyle name="FormlaBold 9 5 3 5 2" xfId="55655"/>
    <cellStyle name="FormlaBold 9 5 3 6" xfId="27329"/>
    <cellStyle name="FormlaBold 9 5 3 6 2" xfId="55656"/>
    <cellStyle name="FormlaBold 9 5 3 7" xfId="27330"/>
    <cellStyle name="FormlaBold 9 5 3 7 2" xfId="55657"/>
    <cellStyle name="FormlaBold 9 5 3 8" xfId="27331"/>
    <cellStyle name="FormlaBold 9 5 3 8 2" xfId="55658"/>
    <cellStyle name="FormlaBold 9 5 3 9" xfId="27332"/>
    <cellStyle name="FormlaBold 9 5 3 9 2" xfId="55659"/>
    <cellStyle name="FormlaBold 9 5 4" xfId="27333"/>
    <cellStyle name="FormlaBold 9 5 4 10" xfId="27334"/>
    <cellStyle name="FormlaBold 9 5 4 10 2" xfId="55661"/>
    <cellStyle name="FormlaBold 9 5 4 11" xfId="55660"/>
    <cellStyle name="FormlaBold 9 5 4 2" xfId="27335"/>
    <cellStyle name="FormlaBold 9 5 4 2 2" xfId="55662"/>
    <cellStyle name="FormlaBold 9 5 4 3" xfId="27336"/>
    <cellStyle name="FormlaBold 9 5 4 3 2" xfId="55663"/>
    <cellStyle name="FormlaBold 9 5 4 4" xfId="27337"/>
    <cellStyle name="FormlaBold 9 5 4 4 2" xfId="55664"/>
    <cellStyle name="FormlaBold 9 5 4 5" xfId="27338"/>
    <cellStyle name="FormlaBold 9 5 4 5 2" xfId="55665"/>
    <cellStyle name="FormlaBold 9 5 4 6" xfId="27339"/>
    <cellStyle name="FormlaBold 9 5 4 6 2" xfId="55666"/>
    <cellStyle name="FormlaBold 9 5 4 7" xfId="27340"/>
    <cellStyle name="FormlaBold 9 5 4 7 2" xfId="55667"/>
    <cellStyle name="FormlaBold 9 5 4 8" xfId="27341"/>
    <cellStyle name="FormlaBold 9 5 4 8 2" xfId="55668"/>
    <cellStyle name="FormlaBold 9 5 4 9" xfId="27342"/>
    <cellStyle name="FormlaBold 9 5 4 9 2" xfId="55669"/>
    <cellStyle name="FormlaBold 9 5 5" xfId="27343"/>
    <cellStyle name="FormlaBold 9 5 5 10" xfId="27344"/>
    <cellStyle name="FormlaBold 9 5 5 10 2" xfId="55671"/>
    <cellStyle name="FormlaBold 9 5 5 11" xfId="55670"/>
    <cellStyle name="FormlaBold 9 5 5 2" xfId="27345"/>
    <cellStyle name="FormlaBold 9 5 5 2 2" xfId="55672"/>
    <cellStyle name="FormlaBold 9 5 5 3" xfId="27346"/>
    <cellStyle name="FormlaBold 9 5 5 3 2" xfId="55673"/>
    <cellStyle name="FormlaBold 9 5 5 4" xfId="27347"/>
    <cellStyle name="FormlaBold 9 5 5 4 2" xfId="55674"/>
    <cellStyle name="FormlaBold 9 5 5 5" xfId="27348"/>
    <cellStyle name="FormlaBold 9 5 5 5 2" xfId="55675"/>
    <cellStyle name="FormlaBold 9 5 5 6" xfId="27349"/>
    <cellStyle name="FormlaBold 9 5 5 6 2" xfId="55676"/>
    <cellStyle name="FormlaBold 9 5 5 7" xfId="27350"/>
    <cellStyle name="FormlaBold 9 5 5 7 2" xfId="55677"/>
    <cellStyle name="FormlaBold 9 5 5 8" xfId="27351"/>
    <cellStyle name="FormlaBold 9 5 5 8 2" xfId="55678"/>
    <cellStyle name="FormlaBold 9 5 5 9" xfId="27352"/>
    <cellStyle name="FormlaBold 9 5 5 9 2" xfId="55679"/>
    <cellStyle name="FormlaBold 9 5 6" xfId="27353"/>
    <cellStyle name="FormlaBold 9 5 6 2" xfId="55680"/>
    <cellStyle name="FormlaBold 9 5 7" xfId="27354"/>
    <cellStyle name="FormlaBold 9 5 7 2" xfId="55681"/>
    <cellStyle name="FormlaBold 9 5 8" xfId="27355"/>
    <cellStyle name="FormlaBold 9 5 8 2" xfId="55682"/>
    <cellStyle name="FormlaBold 9 5 9" xfId="27356"/>
    <cellStyle name="FormlaBold 9 5 9 2" xfId="55683"/>
    <cellStyle name="FormlaBold 9 6" xfId="27357"/>
    <cellStyle name="FormlaBold 9 6 10" xfId="27358"/>
    <cellStyle name="FormlaBold 9 6 10 2" xfId="55685"/>
    <cellStyle name="FormlaBold 9 6 11" xfId="55684"/>
    <cellStyle name="FormlaBold 9 6 2" xfId="27359"/>
    <cellStyle name="FormlaBold 9 6 2 10" xfId="27360"/>
    <cellStyle name="FormlaBold 9 6 2 10 2" xfId="55687"/>
    <cellStyle name="FormlaBold 9 6 2 11" xfId="55686"/>
    <cellStyle name="FormlaBold 9 6 2 2" xfId="27361"/>
    <cellStyle name="FormlaBold 9 6 2 2 2" xfId="55688"/>
    <cellStyle name="FormlaBold 9 6 2 3" xfId="27362"/>
    <cellStyle name="FormlaBold 9 6 2 3 2" xfId="55689"/>
    <cellStyle name="FormlaBold 9 6 2 4" xfId="27363"/>
    <cellStyle name="FormlaBold 9 6 2 4 2" xfId="55690"/>
    <cellStyle name="FormlaBold 9 6 2 5" xfId="27364"/>
    <cellStyle name="FormlaBold 9 6 2 5 2" xfId="55691"/>
    <cellStyle name="FormlaBold 9 6 2 6" xfId="27365"/>
    <cellStyle name="FormlaBold 9 6 2 6 2" xfId="55692"/>
    <cellStyle name="FormlaBold 9 6 2 7" xfId="27366"/>
    <cellStyle name="FormlaBold 9 6 2 7 2" xfId="55693"/>
    <cellStyle name="FormlaBold 9 6 2 8" xfId="27367"/>
    <cellStyle name="FormlaBold 9 6 2 8 2" xfId="55694"/>
    <cellStyle name="FormlaBold 9 6 2 9" xfId="27368"/>
    <cellStyle name="FormlaBold 9 6 2 9 2" xfId="55695"/>
    <cellStyle name="FormlaBold 9 6 3" xfId="27369"/>
    <cellStyle name="FormlaBold 9 6 3 10" xfId="27370"/>
    <cellStyle name="FormlaBold 9 6 3 10 2" xfId="55697"/>
    <cellStyle name="FormlaBold 9 6 3 11" xfId="55696"/>
    <cellStyle name="FormlaBold 9 6 3 2" xfId="27371"/>
    <cellStyle name="FormlaBold 9 6 3 2 2" xfId="55698"/>
    <cellStyle name="FormlaBold 9 6 3 3" xfId="27372"/>
    <cellStyle name="FormlaBold 9 6 3 3 2" xfId="55699"/>
    <cellStyle name="FormlaBold 9 6 3 4" xfId="27373"/>
    <cellStyle name="FormlaBold 9 6 3 4 2" xfId="55700"/>
    <cellStyle name="FormlaBold 9 6 3 5" xfId="27374"/>
    <cellStyle name="FormlaBold 9 6 3 5 2" xfId="55701"/>
    <cellStyle name="FormlaBold 9 6 3 6" xfId="27375"/>
    <cellStyle name="FormlaBold 9 6 3 6 2" xfId="55702"/>
    <cellStyle name="FormlaBold 9 6 3 7" xfId="27376"/>
    <cellStyle name="FormlaBold 9 6 3 7 2" xfId="55703"/>
    <cellStyle name="FormlaBold 9 6 3 8" xfId="27377"/>
    <cellStyle name="FormlaBold 9 6 3 8 2" xfId="55704"/>
    <cellStyle name="FormlaBold 9 6 3 9" xfId="27378"/>
    <cellStyle name="FormlaBold 9 6 3 9 2" xfId="55705"/>
    <cellStyle name="FormlaBold 9 6 4" xfId="27379"/>
    <cellStyle name="FormlaBold 9 6 4 2" xfId="55706"/>
    <cellStyle name="FormlaBold 9 6 5" xfId="27380"/>
    <cellStyle name="FormlaBold 9 6 5 2" xfId="55707"/>
    <cellStyle name="FormlaBold 9 6 6" xfId="27381"/>
    <cellStyle name="FormlaBold 9 6 6 2" xfId="55708"/>
    <cellStyle name="FormlaBold 9 6 7" xfId="27382"/>
    <cellStyle name="FormlaBold 9 6 7 2" xfId="55709"/>
    <cellStyle name="FormlaBold 9 6 8" xfId="27383"/>
    <cellStyle name="FormlaBold 9 6 8 2" xfId="55710"/>
    <cellStyle name="FormlaBold 9 6 9" xfId="27384"/>
    <cellStyle name="FormlaBold 9 6 9 2" xfId="55711"/>
    <cellStyle name="FormlaBold 9 7" xfId="27385"/>
    <cellStyle name="FormlaBold 9 7 10" xfId="27386"/>
    <cellStyle name="FormlaBold 9 7 10 2" xfId="55713"/>
    <cellStyle name="FormlaBold 9 7 11" xfId="55712"/>
    <cellStyle name="FormlaBold 9 7 2" xfId="27387"/>
    <cellStyle name="FormlaBold 9 7 2 10" xfId="27388"/>
    <cellStyle name="FormlaBold 9 7 2 10 2" xfId="55715"/>
    <cellStyle name="FormlaBold 9 7 2 11" xfId="55714"/>
    <cellStyle name="FormlaBold 9 7 2 2" xfId="27389"/>
    <cellStyle name="FormlaBold 9 7 2 2 2" xfId="55716"/>
    <cellStyle name="FormlaBold 9 7 2 3" xfId="27390"/>
    <cellStyle name="FormlaBold 9 7 2 3 2" xfId="55717"/>
    <cellStyle name="FormlaBold 9 7 2 4" xfId="27391"/>
    <cellStyle name="FormlaBold 9 7 2 4 2" xfId="55718"/>
    <cellStyle name="FormlaBold 9 7 2 5" xfId="27392"/>
    <cellStyle name="FormlaBold 9 7 2 5 2" xfId="55719"/>
    <cellStyle name="FormlaBold 9 7 2 6" xfId="27393"/>
    <cellStyle name="FormlaBold 9 7 2 6 2" xfId="55720"/>
    <cellStyle name="FormlaBold 9 7 2 7" xfId="27394"/>
    <cellStyle name="FormlaBold 9 7 2 7 2" xfId="55721"/>
    <cellStyle name="FormlaBold 9 7 2 8" xfId="27395"/>
    <cellStyle name="FormlaBold 9 7 2 8 2" xfId="55722"/>
    <cellStyle name="FormlaBold 9 7 2 9" xfId="27396"/>
    <cellStyle name="FormlaBold 9 7 2 9 2" xfId="55723"/>
    <cellStyle name="FormlaBold 9 7 3" xfId="27397"/>
    <cellStyle name="FormlaBold 9 7 3 10" xfId="27398"/>
    <cellStyle name="FormlaBold 9 7 3 10 2" xfId="55725"/>
    <cellStyle name="FormlaBold 9 7 3 11" xfId="55724"/>
    <cellStyle name="FormlaBold 9 7 3 2" xfId="27399"/>
    <cellStyle name="FormlaBold 9 7 3 2 2" xfId="55726"/>
    <cellStyle name="FormlaBold 9 7 3 3" xfId="27400"/>
    <cellStyle name="FormlaBold 9 7 3 3 2" xfId="55727"/>
    <cellStyle name="FormlaBold 9 7 3 4" xfId="27401"/>
    <cellStyle name="FormlaBold 9 7 3 4 2" xfId="55728"/>
    <cellStyle name="FormlaBold 9 7 3 5" xfId="27402"/>
    <cellStyle name="FormlaBold 9 7 3 5 2" xfId="55729"/>
    <cellStyle name="FormlaBold 9 7 3 6" xfId="27403"/>
    <cellStyle name="FormlaBold 9 7 3 6 2" xfId="55730"/>
    <cellStyle name="FormlaBold 9 7 3 7" xfId="27404"/>
    <cellStyle name="FormlaBold 9 7 3 7 2" xfId="55731"/>
    <cellStyle name="FormlaBold 9 7 3 8" xfId="27405"/>
    <cellStyle name="FormlaBold 9 7 3 8 2" xfId="55732"/>
    <cellStyle name="FormlaBold 9 7 3 9" xfId="27406"/>
    <cellStyle name="FormlaBold 9 7 3 9 2" xfId="55733"/>
    <cellStyle name="FormlaBold 9 7 4" xfId="27407"/>
    <cellStyle name="FormlaBold 9 7 4 2" xfId="55734"/>
    <cellStyle name="FormlaBold 9 7 5" xfId="27408"/>
    <cellStyle name="FormlaBold 9 7 5 2" xfId="55735"/>
    <cellStyle name="FormlaBold 9 7 6" xfId="27409"/>
    <cellStyle name="FormlaBold 9 7 6 2" xfId="55736"/>
    <cellStyle name="FormlaBold 9 7 7" xfId="27410"/>
    <cellStyle name="FormlaBold 9 7 7 2" xfId="55737"/>
    <cellStyle name="FormlaBold 9 7 8" xfId="27411"/>
    <cellStyle name="FormlaBold 9 7 8 2" xfId="55738"/>
    <cellStyle name="FormlaBold 9 7 9" xfId="27412"/>
    <cellStyle name="FormlaBold 9 7 9 2" xfId="55739"/>
    <cellStyle name="FormlaBold 9 8" xfId="27413"/>
    <cellStyle name="FormlaBold 9 8 10" xfId="27414"/>
    <cellStyle name="FormlaBold 9 8 10 2" xfId="55741"/>
    <cellStyle name="FormlaBold 9 8 11" xfId="55740"/>
    <cellStyle name="FormlaBold 9 8 2" xfId="27415"/>
    <cellStyle name="FormlaBold 9 8 2 2" xfId="55742"/>
    <cellStyle name="FormlaBold 9 8 3" xfId="27416"/>
    <cellStyle name="FormlaBold 9 8 3 2" xfId="55743"/>
    <cellStyle name="FormlaBold 9 8 4" xfId="27417"/>
    <cellStyle name="FormlaBold 9 8 4 2" xfId="55744"/>
    <cellStyle name="FormlaBold 9 8 5" xfId="27418"/>
    <cellStyle name="FormlaBold 9 8 5 2" xfId="55745"/>
    <cellStyle name="FormlaBold 9 8 6" xfId="27419"/>
    <cellStyle name="FormlaBold 9 8 6 2" xfId="55746"/>
    <cellStyle name="FormlaBold 9 8 7" xfId="27420"/>
    <cellStyle name="FormlaBold 9 8 7 2" xfId="55747"/>
    <cellStyle name="FormlaBold 9 8 8" xfId="27421"/>
    <cellStyle name="FormlaBold 9 8 8 2" xfId="55748"/>
    <cellStyle name="FormlaBold 9 8 9" xfId="27422"/>
    <cellStyle name="FormlaBold 9 8 9 2" xfId="55749"/>
    <cellStyle name="FormlaBold 9 9" xfId="27423"/>
    <cellStyle name="FormlaBold 9 9 10" xfId="27424"/>
    <cellStyle name="FormlaBold 9 9 10 2" xfId="55751"/>
    <cellStyle name="FormlaBold 9 9 11" xfId="55750"/>
    <cellStyle name="FormlaBold 9 9 2" xfId="27425"/>
    <cellStyle name="FormlaBold 9 9 2 2" xfId="55752"/>
    <cellStyle name="FormlaBold 9 9 3" xfId="27426"/>
    <cellStyle name="FormlaBold 9 9 3 2" xfId="55753"/>
    <cellStyle name="FormlaBold 9 9 4" xfId="27427"/>
    <cellStyle name="FormlaBold 9 9 4 2" xfId="55754"/>
    <cellStyle name="FormlaBold 9 9 5" xfId="27428"/>
    <cellStyle name="FormlaBold 9 9 5 2" xfId="55755"/>
    <cellStyle name="FormlaBold 9 9 6" xfId="27429"/>
    <cellStyle name="FormlaBold 9 9 6 2" xfId="55756"/>
    <cellStyle name="FormlaBold 9 9 7" xfId="27430"/>
    <cellStyle name="FormlaBold 9 9 7 2" xfId="55757"/>
    <cellStyle name="FormlaBold 9 9 8" xfId="27431"/>
    <cellStyle name="FormlaBold 9 9 8 2" xfId="55758"/>
    <cellStyle name="FormlaBold 9 9 9" xfId="27432"/>
    <cellStyle name="FormlaBold 9 9 9 2" xfId="55759"/>
    <cellStyle name="FrmulaBldRed" xfId="27433"/>
    <cellStyle name="FrmulaBldRed 10" xfId="27434"/>
    <cellStyle name="FrmulaBldRed 10 2" xfId="55761"/>
    <cellStyle name="FrmulaBldRed 11" xfId="27435"/>
    <cellStyle name="FrmulaBldRed 11 2" xfId="55762"/>
    <cellStyle name="FrmulaBldRed 12" xfId="27436"/>
    <cellStyle name="FrmulaBldRed 12 2" xfId="55763"/>
    <cellStyle name="FrmulaBldRed 13" xfId="27437"/>
    <cellStyle name="FrmulaBldRed 13 2" xfId="55764"/>
    <cellStyle name="FrmulaBldRed 14" xfId="27438"/>
    <cellStyle name="FrmulaBldRed 14 2" xfId="55765"/>
    <cellStyle name="FrmulaBldRed 15" xfId="55760"/>
    <cellStyle name="FrmulaBldRed 2" xfId="27439"/>
    <cellStyle name="FrmulaBldRed 2 10" xfId="27440"/>
    <cellStyle name="FrmulaBldRed 2 10 2" xfId="55767"/>
    <cellStyle name="FrmulaBldRed 2 11" xfId="27441"/>
    <cellStyle name="FrmulaBldRed 2 11 2" xfId="55768"/>
    <cellStyle name="FrmulaBldRed 2 12" xfId="27442"/>
    <cellStyle name="FrmulaBldRed 2 12 2" xfId="55769"/>
    <cellStyle name="FrmulaBldRed 2 13" xfId="55766"/>
    <cellStyle name="FrmulaBldRed 2 2" xfId="27443"/>
    <cellStyle name="FrmulaBldRed 2 2 10" xfId="27444"/>
    <cellStyle name="FrmulaBldRed 2 2 10 2" xfId="55771"/>
    <cellStyle name="FrmulaBldRed 2 2 11" xfId="55770"/>
    <cellStyle name="FrmulaBldRed 2 2 2" xfId="27445"/>
    <cellStyle name="FrmulaBldRed 2 2 2 10" xfId="27446"/>
    <cellStyle name="FrmulaBldRed 2 2 2 10 2" xfId="55773"/>
    <cellStyle name="FrmulaBldRed 2 2 2 11" xfId="55772"/>
    <cellStyle name="FrmulaBldRed 2 2 2 2" xfId="27447"/>
    <cellStyle name="FrmulaBldRed 2 2 2 2 2" xfId="55774"/>
    <cellStyle name="FrmulaBldRed 2 2 2 3" xfId="27448"/>
    <cellStyle name="FrmulaBldRed 2 2 2 3 2" xfId="55775"/>
    <cellStyle name="FrmulaBldRed 2 2 2 4" xfId="27449"/>
    <cellStyle name="FrmulaBldRed 2 2 2 4 2" xfId="55776"/>
    <cellStyle name="FrmulaBldRed 2 2 2 5" xfId="27450"/>
    <cellStyle name="FrmulaBldRed 2 2 2 5 2" xfId="55777"/>
    <cellStyle name="FrmulaBldRed 2 2 2 6" xfId="27451"/>
    <cellStyle name="FrmulaBldRed 2 2 2 6 2" xfId="55778"/>
    <cellStyle name="FrmulaBldRed 2 2 2 7" xfId="27452"/>
    <cellStyle name="FrmulaBldRed 2 2 2 7 2" xfId="55779"/>
    <cellStyle name="FrmulaBldRed 2 2 2 8" xfId="27453"/>
    <cellStyle name="FrmulaBldRed 2 2 2 8 2" xfId="55780"/>
    <cellStyle name="FrmulaBldRed 2 2 2 9" xfId="27454"/>
    <cellStyle name="FrmulaBldRed 2 2 2 9 2" xfId="55781"/>
    <cellStyle name="FrmulaBldRed 2 2 3" xfId="27455"/>
    <cellStyle name="FrmulaBldRed 2 2 3 10" xfId="27456"/>
    <cellStyle name="FrmulaBldRed 2 2 3 10 2" xfId="55783"/>
    <cellStyle name="FrmulaBldRed 2 2 3 11" xfId="55782"/>
    <cellStyle name="FrmulaBldRed 2 2 3 2" xfId="27457"/>
    <cellStyle name="FrmulaBldRed 2 2 3 2 2" xfId="55784"/>
    <cellStyle name="FrmulaBldRed 2 2 3 3" xfId="27458"/>
    <cellStyle name="FrmulaBldRed 2 2 3 3 2" xfId="55785"/>
    <cellStyle name="FrmulaBldRed 2 2 3 4" xfId="27459"/>
    <cellStyle name="FrmulaBldRed 2 2 3 4 2" xfId="55786"/>
    <cellStyle name="FrmulaBldRed 2 2 3 5" xfId="27460"/>
    <cellStyle name="FrmulaBldRed 2 2 3 5 2" xfId="55787"/>
    <cellStyle name="FrmulaBldRed 2 2 3 6" xfId="27461"/>
    <cellStyle name="FrmulaBldRed 2 2 3 6 2" xfId="55788"/>
    <cellStyle name="FrmulaBldRed 2 2 3 7" xfId="27462"/>
    <cellStyle name="FrmulaBldRed 2 2 3 7 2" xfId="55789"/>
    <cellStyle name="FrmulaBldRed 2 2 3 8" xfId="27463"/>
    <cellStyle name="FrmulaBldRed 2 2 3 8 2" xfId="55790"/>
    <cellStyle name="FrmulaBldRed 2 2 3 9" xfId="27464"/>
    <cellStyle name="FrmulaBldRed 2 2 3 9 2" xfId="55791"/>
    <cellStyle name="FrmulaBldRed 2 2 4" xfId="27465"/>
    <cellStyle name="FrmulaBldRed 2 2 4 2" xfId="55792"/>
    <cellStyle name="FrmulaBldRed 2 2 5" xfId="27466"/>
    <cellStyle name="FrmulaBldRed 2 2 5 2" xfId="55793"/>
    <cellStyle name="FrmulaBldRed 2 2 6" xfId="27467"/>
    <cellStyle name="FrmulaBldRed 2 2 6 2" xfId="55794"/>
    <cellStyle name="FrmulaBldRed 2 2 7" xfId="27468"/>
    <cellStyle name="FrmulaBldRed 2 2 7 2" xfId="55795"/>
    <cellStyle name="FrmulaBldRed 2 2 8" xfId="27469"/>
    <cellStyle name="FrmulaBldRed 2 2 8 2" xfId="55796"/>
    <cellStyle name="FrmulaBldRed 2 2 9" xfId="27470"/>
    <cellStyle name="FrmulaBldRed 2 2 9 2" xfId="55797"/>
    <cellStyle name="FrmulaBldRed 2 3" xfId="27471"/>
    <cellStyle name="FrmulaBldRed 2 3 10" xfId="27472"/>
    <cellStyle name="FrmulaBldRed 2 3 10 2" xfId="55799"/>
    <cellStyle name="FrmulaBldRed 2 3 11" xfId="55798"/>
    <cellStyle name="FrmulaBldRed 2 3 2" xfId="27473"/>
    <cellStyle name="FrmulaBldRed 2 3 2 10" xfId="27474"/>
    <cellStyle name="FrmulaBldRed 2 3 2 10 2" xfId="55801"/>
    <cellStyle name="FrmulaBldRed 2 3 2 11" xfId="55800"/>
    <cellStyle name="FrmulaBldRed 2 3 2 2" xfId="27475"/>
    <cellStyle name="FrmulaBldRed 2 3 2 2 2" xfId="55802"/>
    <cellStyle name="FrmulaBldRed 2 3 2 3" xfId="27476"/>
    <cellStyle name="FrmulaBldRed 2 3 2 3 2" xfId="55803"/>
    <cellStyle name="FrmulaBldRed 2 3 2 4" xfId="27477"/>
    <cellStyle name="FrmulaBldRed 2 3 2 4 2" xfId="55804"/>
    <cellStyle name="FrmulaBldRed 2 3 2 5" xfId="27478"/>
    <cellStyle name="FrmulaBldRed 2 3 2 5 2" xfId="55805"/>
    <cellStyle name="FrmulaBldRed 2 3 2 6" xfId="27479"/>
    <cellStyle name="FrmulaBldRed 2 3 2 6 2" xfId="55806"/>
    <cellStyle name="FrmulaBldRed 2 3 2 7" xfId="27480"/>
    <cellStyle name="FrmulaBldRed 2 3 2 7 2" xfId="55807"/>
    <cellStyle name="FrmulaBldRed 2 3 2 8" xfId="27481"/>
    <cellStyle name="FrmulaBldRed 2 3 2 8 2" xfId="55808"/>
    <cellStyle name="FrmulaBldRed 2 3 2 9" xfId="27482"/>
    <cellStyle name="FrmulaBldRed 2 3 2 9 2" xfId="55809"/>
    <cellStyle name="FrmulaBldRed 2 3 3" xfId="27483"/>
    <cellStyle name="FrmulaBldRed 2 3 3 10" xfId="27484"/>
    <cellStyle name="FrmulaBldRed 2 3 3 10 2" xfId="55811"/>
    <cellStyle name="FrmulaBldRed 2 3 3 11" xfId="55810"/>
    <cellStyle name="FrmulaBldRed 2 3 3 2" xfId="27485"/>
    <cellStyle name="FrmulaBldRed 2 3 3 2 2" xfId="55812"/>
    <cellStyle name="FrmulaBldRed 2 3 3 3" xfId="27486"/>
    <cellStyle name="FrmulaBldRed 2 3 3 3 2" xfId="55813"/>
    <cellStyle name="FrmulaBldRed 2 3 3 4" xfId="27487"/>
    <cellStyle name="FrmulaBldRed 2 3 3 4 2" xfId="55814"/>
    <cellStyle name="FrmulaBldRed 2 3 3 5" xfId="27488"/>
    <cellStyle name="FrmulaBldRed 2 3 3 5 2" xfId="55815"/>
    <cellStyle name="FrmulaBldRed 2 3 3 6" xfId="27489"/>
    <cellStyle name="FrmulaBldRed 2 3 3 6 2" xfId="55816"/>
    <cellStyle name="FrmulaBldRed 2 3 3 7" xfId="27490"/>
    <cellStyle name="FrmulaBldRed 2 3 3 7 2" xfId="55817"/>
    <cellStyle name="FrmulaBldRed 2 3 3 8" xfId="27491"/>
    <cellStyle name="FrmulaBldRed 2 3 3 8 2" xfId="55818"/>
    <cellStyle name="FrmulaBldRed 2 3 3 9" xfId="27492"/>
    <cellStyle name="FrmulaBldRed 2 3 3 9 2" xfId="55819"/>
    <cellStyle name="FrmulaBldRed 2 3 4" xfId="27493"/>
    <cellStyle name="FrmulaBldRed 2 3 4 2" xfId="55820"/>
    <cellStyle name="FrmulaBldRed 2 3 5" xfId="27494"/>
    <cellStyle name="FrmulaBldRed 2 3 5 2" xfId="55821"/>
    <cellStyle name="FrmulaBldRed 2 3 6" xfId="27495"/>
    <cellStyle name="FrmulaBldRed 2 3 6 2" xfId="55822"/>
    <cellStyle name="FrmulaBldRed 2 3 7" xfId="27496"/>
    <cellStyle name="FrmulaBldRed 2 3 7 2" xfId="55823"/>
    <cellStyle name="FrmulaBldRed 2 3 8" xfId="27497"/>
    <cellStyle name="FrmulaBldRed 2 3 8 2" xfId="55824"/>
    <cellStyle name="FrmulaBldRed 2 3 9" xfId="27498"/>
    <cellStyle name="FrmulaBldRed 2 3 9 2" xfId="55825"/>
    <cellStyle name="FrmulaBldRed 2 4" xfId="27499"/>
    <cellStyle name="FrmulaBldRed 2 4 10" xfId="27500"/>
    <cellStyle name="FrmulaBldRed 2 4 10 2" xfId="55827"/>
    <cellStyle name="FrmulaBldRed 2 4 11" xfId="55826"/>
    <cellStyle name="FrmulaBldRed 2 4 2" xfId="27501"/>
    <cellStyle name="FrmulaBldRed 2 4 2 2" xfId="55828"/>
    <cellStyle name="FrmulaBldRed 2 4 3" xfId="27502"/>
    <cellStyle name="FrmulaBldRed 2 4 3 2" xfId="55829"/>
    <cellStyle name="FrmulaBldRed 2 4 4" xfId="27503"/>
    <cellStyle name="FrmulaBldRed 2 4 4 2" xfId="55830"/>
    <cellStyle name="FrmulaBldRed 2 4 5" xfId="27504"/>
    <cellStyle name="FrmulaBldRed 2 4 5 2" xfId="55831"/>
    <cellStyle name="FrmulaBldRed 2 4 6" xfId="27505"/>
    <cellStyle name="FrmulaBldRed 2 4 6 2" xfId="55832"/>
    <cellStyle name="FrmulaBldRed 2 4 7" xfId="27506"/>
    <cellStyle name="FrmulaBldRed 2 4 7 2" xfId="55833"/>
    <cellStyle name="FrmulaBldRed 2 4 8" xfId="27507"/>
    <cellStyle name="FrmulaBldRed 2 4 8 2" xfId="55834"/>
    <cellStyle name="FrmulaBldRed 2 4 9" xfId="27508"/>
    <cellStyle name="FrmulaBldRed 2 4 9 2" xfId="55835"/>
    <cellStyle name="FrmulaBldRed 2 5" xfId="27509"/>
    <cellStyle name="FrmulaBldRed 2 5 10" xfId="27510"/>
    <cellStyle name="FrmulaBldRed 2 5 10 2" xfId="55837"/>
    <cellStyle name="FrmulaBldRed 2 5 11" xfId="55836"/>
    <cellStyle name="FrmulaBldRed 2 5 2" xfId="27511"/>
    <cellStyle name="FrmulaBldRed 2 5 2 2" xfId="55838"/>
    <cellStyle name="FrmulaBldRed 2 5 3" xfId="27512"/>
    <cellStyle name="FrmulaBldRed 2 5 3 2" xfId="55839"/>
    <cellStyle name="FrmulaBldRed 2 5 4" xfId="27513"/>
    <cellStyle name="FrmulaBldRed 2 5 4 2" xfId="55840"/>
    <cellStyle name="FrmulaBldRed 2 5 5" xfId="27514"/>
    <cellStyle name="FrmulaBldRed 2 5 5 2" xfId="55841"/>
    <cellStyle name="FrmulaBldRed 2 5 6" xfId="27515"/>
    <cellStyle name="FrmulaBldRed 2 5 6 2" xfId="55842"/>
    <cellStyle name="FrmulaBldRed 2 5 7" xfId="27516"/>
    <cellStyle name="FrmulaBldRed 2 5 7 2" xfId="55843"/>
    <cellStyle name="FrmulaBldRed 2 5 8" xfId="27517"/>
    <cellStyle name="FrmulaBldRed 2 5 8 2" xfId="55844"/>
    <cellStyle name="FrmulaBldRed 2 5 9" xfId="27518"/>
    <cellStyle name="FrmulaBldRed 2 5 9 2" xfId="55845"/>
    <cellStyle name="FrmulaBldRed 2 6" xfId="27519"/>
    <cellStyle name="FrmulaBldRed 2 6 2" xfId="55846"/>
    <cellStyle name="FrmulaBldRed 2 7" xfId="27520"/>
    <cellStyle name="FrmulaBldRed 2 7 2" xfId="55847"/>
    <cellStyle name="FrmulaBldRed 2 8" xfId="27521"/>
    <cellStyle name="FrmulaBldRed 2 8 2" xfId="55848"/>
    <cellStyle name="FrmulaBldRed 2 9" xfId="27522"/>
    <cellStyle name="FrmulaBldRed 2 9 2" xfId="55849"/>
    <cellStyle name="FrmulaBldRed 3" xfId="27523"/>
    <cellStyle name="FrmulaBldRed 3 10" xfId="27524"/>
    <cellStyle name="FrmulaBldRed 3 10 2" xfId="55851"/>
    <cellStyle name="FrmulaBldRed 3 11" xfId="27525"/>
    <cellStyle name="FrmulaBldRed 3 11 2" xfId="55852"/>
    <cellStyle name="FrmulaBldRed 3 12" xfId="27526"/>
    <cellStyle name="FrmulaBldRed 3 12 2" xfId="55853"/>
    <cellStyle name="FrmulaBldRed 3 13" xfId="27527"/>
    <cellStyle name="FrmulaBldRed 3 13 2" xfId="55854"/>
    <cellStyle name="FrmulaBldRed 3 14" xfId="27528"/>
    <cellStyle name="FrmulaBldRed 3 14 2" xfId="55855"/>
    <cellStyle name="FrmulaBldRed 3 15" xfId="27529"/>
    <cellStyle name="FrmulaBldRed 3 15 2" xfId="55856"/>
    <cellStyle name="FrmulaBldRed 3 16" xfId="55850"/>
    <cellStyle name="FrmulaBldRed 3 2" xfId="27530"/>
    <cellStyle name="FrmulaBldRed 3 2 10" xfId="27531"/>
    <cellStyle name="FrmulaBldRed 3 2 10 2" xfId="55858"/>
    <cellStyle name="FrmulaBldRed 3 2 11" xfId="55857"/>
    <cellStyle name="FrmulaBldRed 3 2 2" xfId="27532"/>
    <cellStyle name="FrmulaBldRed 3 2 2 10" xfId="27533"/>
    <cellStyle name="FrmulaBldRed 3 2 2 10 2" xfId="55860"/>
    <cellStyle name="FrmulaBldRed 3 2 2 11" xfId="55859"/>
    <cellStyle name="FrmulaBldRed 3 2 2 2" xfId="27534"/>
    <cellStyle name="FrmulaBldRed 3 2 2 2 2" xfId="55861"/>
    <cellStyle name="FrmulaBldRed 3 2 2 3" xfId="27535"/>
    <cellStyle name="FrmulaBldRed 3 2 2 3 2" xfId="55862"/>
    <cellStyle name="FrmulaBldRed 3 2 2 4" xfId="27536"/>
    <cellStyle name="FrmulaBldRed 3 2 2 4 2" xfId="55863"/>
    <cellStyle name="FrmulaBldRed 3 2 2 5" xfId="27537"/>
    <cellStyle name="FrmulaBldRed 3 2 2 5 2" xfId="55864"/>
    <cellStyle name="FrmulaBldRed 3 2 2 6" xfId="27538"/>
    <cellStyle name="FrmulaBldRed 3 2 2 6 2" xfId="55865"/>
    <cellStyle name="FrmulaBldRed 3 2 2 7" xfId="27539"/>
    <cellStyle name="FrmulaBldRed 3 2 2 7 2" xfId="55866"/>
    <cellStyle name="FrmulaBldRed 3 2 2 8" xfId="27540"/>
    <cellStyle name="FrmulaBldRed 3 2 2 8 2" xfId="55867"/>
    <cellStyle name="FrmulaBldRed 3 2 2 9" xfId="27541"/>
    <cellStyle name="FrmulaBldRed 3 2 2 9 2" xfId="55868"/>
    <cellStyle name="FrmulaBldRed 3 2 3" xfId="27542"/>
    <cellStyle name="FrmulaBldRed 3 2 3 10" xfId="27543"/>
    <cellStyle name="FrmulaBldRed 3 2 3 10 2" xfId="55870"/>
    <cellStyle name="FrmulaBldRed 3 2 3 11" xfId="55869"/>
    <cellStyle name="FrmulaBldRed 3 2 3 2" xfId="27544"/>
    <cellStyle name="FrmulaBldRed 3 2 3 2 2" xfId="55871"/>
    <cellStyle name="FrmulaBldRed 3 2 3 3" xfId="27545"/>
    <cellStyle name="FrmulaBldRed 3 2 3 3 2" xfId="55872"/>
    <cellStyle name="FrmulaBldRed 3 2 3 4" xfId="27546"/>
    <cellStyle name="FrmulaBldRed 3 2 3 4 2" xfId="55873"/>
    <cellStyle name="FrmulaBldRed 3 2 3 5" xfId="27547"/>
    <cellStyle name="FrmulaBldRed 3 2 3 5 2" xfId="55874"/>
    <cellStyle name="FrmulaBldRed 3 2 3 6" xfId="27548"/>
    <cellStyle name="FrmulaBldRed 3 2 3 6 2" xfId="55875"/>
    <cellStyle name="FrmulaBldRed 3 2 3 7" xfId="27549"/>
    <cellStyle name="FrmulaBldRed 3 2 3 7 2" xfId="55876"/>
    <cellStyle name="FrmulaBldRed 3 2 3 8" xfId="27550"/>
    <cellStyle name="FrmulaBldRed 3 2 3 8 2" xfId="55877"/>
    <cellStyle name="FrmulaBldRed 3 2 3 9" xfId="27551"/>
    <cellStyle name="FrmulaBldRed 3 2 3 9 2" xfId="55878"/>
    <cellStyle name="FrmulaBldRed 3 2 4" xfId="27552"/>
    <cellStyle name="FrmulaBldRed 3 2 4 2" xfId="55879"/>
    <cellStyle name="FrmulaBldRed 3 2 5" xfId="27553"/>
    <cellStyle name="FrmulaBldRed 3 2 5 2" xfId="55880"/>
    <cellStyle name="FrmulaBldRed 3 2 6" xfId="27554"/>
    <cellStyle name="FrmulaBldRed 3 2 6 2" xfId="55881"/>
    <cellStyle name="FrmulaBldRed 3 2 7" xfId="27555"/>
    <cellStyle name="FrmulaBldRed 3 2 7 2" xfId="55882"/>
    <cellStyle name="FrmulaBldRed 3 2 8" xfId="27556"/>
    <cellStyle name="FrmulaBldRed 3 2 8 2" xfId="55883"/>
    <cellStyle name="FrmulaBldRed 3 2 9" xfId="27557"/>
    <cellStyle name="FrmulaBldRed 3 2 9 2" xfId="55884"/>
    <cellStyle name="FrmulaBldRed 3 3" xfId="27558"/>
    <cellStyle name="FrmulaBldRed 3 3 10" xfId="27559"/>
    <cellStyle name="FrmulaBldRed 3 3 10 2" xfId="55886"/>
    <cellStyle name="FrmulaBldRed 3 3 11" xfId="55885"/>
    <cellStyle name="FrmulaBldRed 3 3 2" xfId="27560"/>
    <cellStyle name="FrmulaBldRed 3 3 2 10" xfId="27561"/>
    <cellStyle name="FrmulaBldRed 3 3 2 10 2" xfId="55888"/>
    <cellStyle name="FrmulaBldRed 3 3 2 11" xfId="55887"/>
    <cellStyle name="FrmulaBldRed 3 3 2 2" xfId="27562"/>
    <cellStyle name="FrmulaBldRed 3 3 2 2 2" xfId="55889"/>
    <cellStyle name="FrmulaBldRed 3 3 2 3" xfId="27563"/>
    <cellStyle name="FrmulaBldRed 3 3 2 3 2" xfId="55890"/>
    <cellStyle name="FrmulaBldRed 3 3 2 4" xfId="27564"/>
    <cellStyle name="FrmulaBldRed 3 3 2 4 2" xfId="55891"/>
    <cellStyle name="FrmulaBldRed 3 3 2 5" xfId="27565"/>
    <cellStyle name="FrmulaBldRed 3 3 2 5 2" xfId="55892"/>
    <cellStyle name="FrmulaBldRed 3 3 2 6" xfId="27566"/>
    <cellStyle name="FrmulaBldRed 3 3 2 6 2" xfId="55893"/>
    <cellStyle name="FrmulaBldRed 3 3 2 7" xfId="27567"/>
    <cellStyle name="FrmulaBldRed 3 3 2 7 2" xfId="55894"/>
    <cellStyle name="FrmulaBldRed 3 3 2 8" xfId="27568"/>
    <cellStyle name="FrmulaBldRed 3 3 2 8 2" xfId="55895"/>
    <cellStyle name="FrmulaBldRed 3 3 2 9" xfId="27569"/>
    <cellStyle name="FrmulaBldRed 3 3 2 9 2" xfId="55896"/>
    <cellStyle name="FrmulaBldRed 3 3 3" xfId="27570"/>
    <cellStyle name="FrmulaBldRed 3 3 3 10" xfId="27571"/>
    <cellStyle name="FrmulaBldRed 3 3 3 10 2" xfId="55898"/>
    <cellStyle name="FrmulaBldRed 3 3 3 11" xfId="55897"/>
    <cellStyle name="FrmulaBldRed 3 3 3 2" xfId="27572"/>
    <cellStyle name="FrmulaBldRed 3 3 3 2 2" xfId="55899"/>
    <cellStyle name="FrmulaBldRed 3 3 3 3" xfId="27573"/>
    <cellStyle name="FrmulaBldRed 3 3 3 3 2" xfId="55900"/>
    <cellStyle name="FrmulaBldRed 3 3 3 4" xfId="27574"/>
    <cellStyle name="FrmulaBldRed 3 3 3 4 2" xfId="55901"/>
    <cellStyle name="FrmulaBldRed 3 3 3 5" xfId="27575"/>
    <cellStyle name="FrmulaBldRed 3 3 3 5 2" xfId="55902"/>
    <cellStyle name="FrmulaBldRed 3 3 3 6" xfId="27576"/>
    <cellStyle name="FrmulaBldRed 3 3 3 6 2" xfId="55903"/>
    <cellStyle name="FrmulaBldRed 3 3 3 7" xfId="27577"/>
    <cellStyle name="FrmulaBldRed 3 3 3 7 2" xfId="55904"/>
    <cellStyle name="FrmulaBldRed 3 3 3 8" xfId="27578"/>
    <cellStyle name="FrmulaBldRed 3 3 3 8 2" xfId="55905"/>
    <cellStyle name="FrmulaBldRed 3 3 3 9" xfId="27579"/>
    <cellStyle name="FrmulaBldRed 3 3 3 9 2" xfId="55906"/>
    <cellStyle name="FrmulaBldRed 3 3 4" xfId="27580"/>
    <cellStyle name="FrmulaBldRed 3 3 4 2" xfId="55907"/>
    <cellStyle name="FrmulaBldRed 3 3 5" xfId="27581"/>
    <cellStyle name="FrmulaBldRed 3 3 5 2" xfId="55908"/>
    <cellStyle name="FrmulaBldRed 3 3 6" xfId="27582"/>
    <cellStyle name="FrmulaBldRed 3 3 6 2" xfId="55909"/>
    <cellStyle name="FrmulaBldRed 3 3 7" xfId="27583"/>
    <cellStyle name="FrmulaBldRed 3 3 7 2" xfId="55910"/>
    <cellStyle name="FrmulaBldRed 3 3 8" xfId="27584"/>
    <cellStyle name="FrmulaBldRed 3 3 8 2" xfId="55911"/>
    <cellStyle name="FrmulaBldRed 3 3 9" xfId="27585"/>
    <cellStyle name="FrmulaBldRed 3 3 9 2" xfId="55912"/>
    <cellStyle name="FrmulaBldRed 3 4" xfId="27586"/>
    <cellStyle name="FrmulaBldRed 3 4 10" xfId="27587"/>
    <cellStyle name="FrmulaBldRed 3 4 10 2" xfId="55914"/>
    <cellStyle name="FrmulaBldRed 3 4 11" xfId="55913"/>
    <cellStyle name="FrmulaBldRed 3 4 2" xfId="27588"/>
    <cellStyle name="FrmulaBldRed 3 4 2 2" xfId="55915"/>
    <cellStyle name="FrmulaBldRed 3 4 3" xfId="27589"/>
    <cellStyle name="FrmulaBldRed 3 4 3 2" xfId="55916"/>
    <cellStyle name="FrmulaBldRed 3 4 4" xfId="27590"/>
    <cellStyle name="FrmulaBldRed 3 4 4 2" xfId="55917"/>
    <cellStyle name="FrmulaBldRed 3 4 5" xfId="27591"/>
    <cellStyle name="FrmulaBldRed 3 4 5 2" xfId="55918"/>
    <cellStyle name="FrmulaBldRed 3 4 6" xfId="27592"/>
    <cellStyle name="FrmulaBldRed 3 4 6 2" xfId="55919"/>
    <cellStyle name="FrmulaBldRed 3 4 7" xfId="27593"/>
    <cellStyle name="FrmulaBldRed 3 4 7 2" xfId="55920"/>
    <cellStyle name="FrmulaBldRed 3 4 8" xfId="27594"/>
    <cellStyle name="FrmulaBldRed 3 4 8 2" xfId="55921"/>
    <cellStyle name="FrmulaBldRed 3 4 9" xfId="27595"/>
    <cellStyle name="FrmulaBldRed 3 4 9 2" xfId="55922"/>
    <cellStyle name="FrmulaBldRed 3 5" xfId="27596"/>
    <cellStyle name="FrmulaBldRed 3 5 10" xfId="27597"/>
    <cellStyle name="FrmulaBldRed 3 5 10 2" xfId="55924"/>
    <cellStyle name="FrmulaBldRed 3 5 11" xfId="55923"/>
    <cellStyle name="FrmulaBldRed 3 5 2" xfId="27598"/>
    <cellStyle name="FrmulaBldRed 3 5 2 2" xfId="55925"/>
    <cellStyle name="FrmulaBldRed 3 5 3" xfId="27599"/>
    <cellStyle name="FrmulaBldRed 3 5 3 2" xfId="55926"/>
    <cellStyle name="FrmulaBldRed 3 5 4" xfId="27600"/>
    <cellStyle name="FrmulaBldRed 3 5 4 2" xfId="55927"/>
    <cellStyle name="FrmulaBldRed 3 5 5" xfId="27601"/>
    <cellStyle name="FrmulaBldRed 3 5 5 2" xfId="55928"/>
    <cellStyle name="FrmulaBldRed 3 5 6" xfId="27602"/>
    <cellStyle name="FrmulaBldRed 3 5 6 2" xfId="55929"/>
    <cellStyle name="FrmulaBldRed 3 5 7" xfId="27603"/>
    <cellStyle name="FrmulaBldRed 3 5 7 2" xfId="55930"/>
    <cellStyle name="FrmulaBldRed 3 5 8" xfId="27604"/>
    <cellStyle name="FrmulaBldRed 3 5 8 2" xfId="55931"/>
    <cellStyle name="FrmulaBldRed 3 5 9" xfId="27605"/>
    <cellStyle name="FrmulaBldRed 3 5 9 2" xfId="55932"/>
    <cellStyle name="FrmulaBldRed 3 6" xfId="27606"/>
    <cellStyle name="FrmulaBldRed 3 6 2" xfId="55933"/>
    <cellStyle name="FrmulaBldRed 3 7" xfId="27607"/>
    <cellStyle name="FrmulaBldRed 3 7 2" xfId="55934"/>
    <cellStyle name="FrmulaBldRed 3 8" xfId="27608"/>
    <cellStyle name="FrmulaBldRed 3 8 2" xfId="55935"/>
    <cellStyle name="FrmulaBldRed 3 9" xfId="27609"/>
    <cellStyle name="FrmulaBldRed 3 9 2" xfId="55936"/>
    <cellStyle name="FrmulaBldRed 4" xfId="27610"/>
    <cellStyle name="FrmulaBldRed 4 10" xfId="27611"/>
    <cellStyle name="FrmulaBldRed 4 10 2" xfId="55938"/>
    <cellStyle name="FrmulaBldRed 4 11" xfId="55937"/>
    <cellStyle name="FrmulaBldRed 4 2" xfId="27612"/>
    <cellStyle name="FrmulaBldRed 4 2 10" xfId="27613"/>
    <cellStyle name="FrmulaBldRed 4 2 10 2" xfId="55940"/>
    <cellStyle name="FrmulaBldRed 4 2 11" xfId="55939"/>
    <cellStyle name="FrmulaBldRed 4 2 2" xfId="27614"/>
    <cellStyle name="FrmulaBldRed 4 2 2 2" xfId="55941"/>
    <cellStyle name="FrmulaBldRed 4 2 3" xfId="27615"/>
    <cellStyle name="FrmulaBldRed 4 2 3 2" xfId="55942"/>
    <cellStyle name="FrmulaBldRed 4 2 4" xfId="27616"/>
    <cellStyle name="FrmulaBldRed 4 2 4 2" xfId="55943"/>
    <cellStyle name="FrmulaBldRed 4 2 5" xfId="27617"/>
    <cellStyle name="FrmulaBldRed 4 2 5 2" xfId="55944"/>
    <cellStyle name="FrmulaBldRed 4 2 6" xfId="27618"/>
    <cellStyle name="FrmulaBldRed 4 2 6 2" xfId="55945"/>
    <cellStyle name="FrmulaBldRed 4 2 7" xfId="27619"/>
    <cellStyle name="FrmulaBldRed 4 2 7 2" xfId="55946"/>
    <cellStyle name="FrmulaBldRed 4 2 8" xfId="27620"/>
    <cellStyle name="FrmulaBldRed 4 2 8 2" xfId="55947"/>
    <cellStyle name="FrmulaBldRed 4 2 9" xfId="27621"/>
    <cellStyle name="FrmulaBldRed 4 2 9 2" xfId="55948"/>
    <cellStyle name="FrmulaBldRed 4 3" xfId="27622"/>
    <cellStyle name="FrmulaBldRed 4 3 10" xfId="27623"/>
    <cellStyle name="FrmulaBldRed 4 3 10 2" xfId="55950"/>
    <cellStyle name="FrmulaBldRed 4 3 11" xfId="55949"/>
    <cellStyle name="FrmulaBldRed 4 3 2" xfId="27624"/>
    <cellStyle name="FrmulaBldRed 4 3 2 2" xfId="55951"/>
    <cellStyle name="FrmulaBldRed 4 3 3" xfId="27625"/>
    <cellStyle name="FrmulaBldRed 4 3 3 2" xfId="55952"/>
    <cellStyle name="FrmulaBldRed 4 3 4" xfId="27626"/>
    <cellStyle name="FrmulaBldRed 4 3 4 2" xfId="55953"/>
    <cellStyle name="FrmulaBldRed 4 3 5" xfId="27627"/>
    <cellStyle name="FrmulaBldRed 4 3 5 2" xfId="55954"/>
    <cellStyle name="FrmulaBldRed 4 3 6" xfId="27628"/>
    <cellStyle name="FrmulaBldRed 4 3 6 2" xfId="55955"/>
    <cellStyle name="FrmulaBldRed 4 3 7" xfId="27629"/>
    <cellStyle name="FrmulaBldRed 4 3 7 2" xfId="55956"/>
    <cellStyle name="FrmulaBldRed 4 3 8" xfId="27630"/>
    <cellStyle name="FrmulaBldRed 4 3 8 2" xfId="55957"/>
    <cellStyle name="FrmulaBldRed 4 3 9" xfId="27631"/>
    <cellStyle name="FrmulaBldRed 4 3 9 2" xfId="55958"/>
    <cellStyle name="FrmulaBldRed 4 4" xfId="27632"/>
    <cellStyle name="FrmulaBldRed 4 4 2" xfId="55959"/>
    <cellStyle name="FrmulaBldRed 4 5" xfId="27633"/>
    <cellStyle name="FrmulaBldRed 4 5 2" xfId="55960"/>
    <cellStyle name="FrmulaBldRed 4 6" xfId="27634"/>
    <cellStyle name="FrmulaBldRed 4 6 2" xfId="55961"/>
    <cellStyle name="FrmulaBldRed 4 7" xfId="27635"/>
    <cellStyle name="FrmulaBldRed 4 7 2" xfId="55962"/>
    <cellStyle name="FrmulaBldRed 4 8" xfId="27636"/>
    <cellStyle name="FrmulaBldRed 4 8 2" xfId="55963"/>
    <cellStyle name="FrmulaBldRed 4 9" xfId="27637"/>
    <cellStyle name="FrmulaBldRed 4 9 2" xfId="55964"/>
    <cellStyle name="FrmulaBldRed 5" xfId="27638"/>
    <cellStyle name="FrmulaBldRed 5 10" xfId="27639"/>
    <cellStyle name="FrmulaBldRed 5 10 2" xfId="55966"/>
    <cellStyle name="FrmulaBldRed 5 11" xfId="55965"/>
    <cellStyle name="FrmulaBldRed 5 2" xfId="27640"/>
    <cellStyle name="FrmulaBldRed 5 2 10" xfId="27641"/>
    <cellStyle name="FrmulaBldRed 5 2 10 2" xfId="55968"/>
    <cellStyle name="FrmulaBldRed 5 2 11" xfId="55967"/>
    <cellStyle name="FrmulaBldRed 5 2 2" xfId="27642"/>
    <cellStyle name="FrmulaBldRed 5 2 2 2" xfId="55969"/>
    <cellStyle name="FrmulaBldRed 5 2 3" xfId="27643"/>
    <cellStyle name="FrmulaBldRed 5 2 3 2" xfId="55970"/>
    <cellStyle name="FrmulaBldRed 5 2 4" xfId="27644"/>
    <cellStyle name="FrmulaBldRed 5 2 4 2" xfId="55971"/>
    <cellStyle name="FrmulaBldRed 5 2 5" xfId="27645"/>
    <cellStyle name="FrmulaBldRed 5 2 5 2" xfId="55972"/>
    <cellStyle name="FrmulaBldRed 5 2 6" xfId="27646"/>
    <cellStyle name="FrmulaBldRed 5 2 6 2" xfId="55973"/>
    <cellStyle name="FrmulaBldRed 5 2 7" xfId="27647"/>
    <cellStyle name="FrmulaBldRed 5 2 7 2" xfId="55974"/>
    <cellStyle name="FrmulaBldRed 5 2 8" xfId="27648"/>
    <cellStyle name="FrmulaBldRed 5 2 8 2" xfId="55975"/>
    <cellStyle name="FrmulaBldRed 5 2 9" xfId="27649"/>
    <cellStyle name="FrmulaBldRed 5 2 9 2" xfId="55976"/>
    <cellStyle name="FrmulaBldRed 5 3" xfId="27650"/>
    <cellStyle name="FrmulaBldRed 5 3 10" xfId="27651"/>
    <cellStyle name="FrmulaBldRed 5 3 10 2" xfId="55978"/>
    <cellStyle name="FrmulaBldRed 5 3 11" xfId="55977"/>
    <cellStyle name="FrmulaBldRed 5 3 2" xfId="27652"/>
    <cellStyle name="FrmulaBldRed 5 3 2 2" xfId="55979"/>
    <cellStyle name="FrmulaBldRed 5 3 3" xfId="27653"/>
    <cellStyle name="FrmulaBldRed 5 3 3 2" xfId="55980"/>
    <cellStyle name="FrmulaBldRed 5 3 4" xfId="27654"/>
    <cellStyle name="FrmulaBldRed 5 3 4 2" xfId="55981"/>
    <cellStyle name="FrmulaBldRed 5 3 5" xfId="27655"/>
    <cellStyle name="FrmulaBldRed 5 3 5 2" xfId="55982"/>
    <cellStyle name="FrmulaBldRed 5 3 6" xfId="27656"/>
    <cellStyle name="FrmulaBldRed 5 3 6 2" xfId="55983"/>
    <cellStyle name="FrmulaBldRed 5 3 7" xfId="27657"/>
    <cellStyle name="FrmulaBldRed 5 3 7 2" xfId="55984"/>
    <cellStyle name="FrmulaBldRed 5 3 8" xfId="27658"/>
    <cellStyle name="FrmulaBldRed 5 3 8 2" xfId="55985"/>
    <cellStyle name="FrmulaBldRed 5 3 9" xfId="27659"/>
    <cellStyle name="FrmulaBldRed 5 3 9 2" xfId="55986"/>
    <cellStyle name="FrmulaBldRed 5 4" xfId="27660"/>
    <cellStyle name="FrmulaBldRed 5 4 2" xfId="55987"/>
    <cellStyle name="FrmulaBldRed 5 5" xfId="27661"/>
    <cellStyle name="FrmulaBldRed 5 5 2" xfId="55988"/>
    <cellStyle name="FrmulaBldRed 5 6" xfId="27662"/>
    <cellStyle name="FrmulaBldRed 5 6 2" xfId="55989"/>
    <cellStyle name="FrmulaBldRed 5 7" xfId="27663"/>
    <cellStyle name="FrmulaBldRed 5 7 2" xfId="55990"/>
    <cellStyle name="FrmulaBldRed 5 8" xfId="27664"/>
    <cellStyle name="FrmulaBldRed 5 8 2" xfId="55991"/>
    <cellStyle name="FrmulaBldRed 5 9" xfId="27665"/>
    <cellStyle name="FrmulaBldRed 5 9 2" xfId="55992"/>
    <cellStyle name="FrmulaBldRed 6" xfId="27666"/>
    <cellStyle name="FrmulaBldRed 6 10" xfId="27667"/>
    <cellStyle name="FrmulaBldRed 6 10 2" xfId="55994"/>
    <cellStyle name="FrmulaBldRed 6 11" xfId="55993"/>
    <cellStyle name="FrmulaBldRed 6 2" xfId="27668"/>
    <cellStyle name="FrmulaBldRed 6 2 2" xfId="55995"/>
    <cellStyle name="FrmulaBldRed 6 3" xfId="27669"/>
    <cellStyle name="FrmulaBldRed 6 3 2" xfId="55996"/>
    <cellStyle name="FrmulaBldRed 6 4" xfId="27670"/>
    <cellStyle name="FrmulaBldRed 6 4 2" xfId="55997"/>
    <cellStyle name="FrmulaBldRed 6 5" xfId="27671"/>
    <cellStyle name="FrmulaBldRed 6 5 2" xfId="55998"/>
    <cellStyle name="FrmulaBldRed 6 6" xfId="27672"/>
    <cellStyle name="FrmulaBldRed 6 6 2" xfId="55999"/>
    <cellStyle name="FrmulaBldRed 6 7" xfId="27673"/>
    <cellStyle name="FrmulaBldRed 6 7 2" xfId="56000"/>
    <cellStyle name="FrmulaBldRed 6 8" xfId="27674"/>
    <cellStyle name="FrmulaBldRed 6 8 2" xfId="56001"/>
    <cellStyle name="FrmulaBldRed 6 9" xfId="27675"/>
    <cellStyle name="FrmulaBldRed 6 9 2" xfId="56002"/>
    <cellStyle name="FrmulaBldRed 7" xfId="27676"/>
    <cellStyle name="FrmulaBldRed 7 10" xfId="27677"/>
    <cellStyle name="FrmulaBldRed 7 10 2" xfId="56004"/>
    <cellStyle name="FrmulaBldRed 7 11" xfId="56003"/>
    <cellStyle name="FrmulaBldRed 7 2" xfId="27678"/>
    <cellStyle name="FrmulaBldRed 7 2 2" xfId="56005"/>
    <cellStyle name="FrmulaBldRed 7 3" xfId="27679"/>
    <cellStyle name="FrmulaBldRed 7 3 2" xfId="56006"/>
    <cellStyle name="FrmulaBldRed 7 4" xfId="27680"/>
    <cellStyle name="FrmulaBldRed 7 4 2" xfId="56007"/>
    <cellStyle name="FrmulaBldRed 7 5" xfId="27681"/>
    <cellStyle name="FrmulaBldRed 7 5 2" xfId="56008"/>
    <cellStyle name="FrmulaBldRed 7 6" xfId="27682"/>
    <cellStyle name="FrmulaBldRed 7 6 2" xfId="56009"/>
    <cellStyle name="FrmulaBldRed 7 7" xfId="27683"/>
    <cellStyle name="FrmulaBldRed 7 7 2" xfId="56010"/>
    <cellStyle name="FrmulaBldRed 7 8" xfId="27684"/>
    <cellStyle name="FrmulaBldRed 7 8 2" xfId="56011"/>
    <cellStyle name="FrmulaBldRed 7 9" xfId="27685"/>
    <cellStyle name="FrmulaBldRed 7 9 2" xfId="56012"/>
    <cellStyle name="FrmulaBldRed 8" xfId="27686"/>
    <cellStyle name="FrmulaBldRed 8 2" xfId="56013"/>
    <cellStyle name="FrmulaBldRed 9" xfId="27687"/>
    <cellStyle name="FrmulaBldRed 9 2" xfId="56014"/>
    <cellStyle name="Greyed" xfId="340"/>
    <cellStyle name="Greyed 10" xfId="499"/>
    <cellStyle name="Greyed 10 2" xfId="443"/>
    <cellStyle name="Greyed 10 2 2" xfId="28784"/>
    <cellStyle name="Greyed 10 3" xfId="854"/>
    <cellStyle name="Greyed 10 3 2" xfId="29185"/>
    <cellStyle name="Greyed 10 4" xfId="1495"/>
    <cellStyle name="Greyed 10 4 2" xfId="29825"/>
    <cellStyle name="Greyed 10 5" xfId="28839"/>
    <cellStyle name="Greyed 11" xfId="600"/>
    <cellStyle name="Greyed 11 2" xfId="561"/>
    <cellStyle name="Greyed 11 2 2" xfId="28892"/>
    <cellStyle name="Greyed 11 3" xfId="28931"/>
    <cellStyle name="Greyed 12" xfId="498"/>
    <cellStyle name="Greyed 12 2" xfId="28838"/>
    <cellStyle name="Greyed 13" xfId="767"/>
    <cellStyle name="Greyed 13 2" xfId="29098"/>
    <cellStyle name="Greyed 14" xfId="946"/>
    <cellStyle name="Greyed 14 2" xfId="29277"/>
    <cellStyle name="Greyed 15" xfId="958"/>
    <cellStyle name="Greyed 15 2" xfId="29289"/>
    <cellStyle name="Greyed 16" xfId="977"/>
    <cellStyle name="Greyed 16 2" xfId="29308"/>
    <cellStyle name="Greyed 17" xfId="965"/>
    <cellStyle name="Greyed 17 2" xfId="29296"/>
    <cellStyle name="Greyed 18" xfId="1010"/>
    <cellStyle name="Greyed 18 2" xfId="29341"/>
    <cellStyle name="Greyed 19" xfId="997"/>
    <cellStyle name="Greyed 19 2" xfId="29328"/>
    <cellStyle name="Greyed 2" xfId="341"/>
    <cellStyle name="Greyed 2 10" xfId="28683"/>
    <cellStyle name="Greyed 2 2" xfId="616"/>
    <cellStyle name="Greyed 2 2 2" xfId="433"/>
    <cellStyle name="Greyed 2 2 2 2" xfId="28774"/>
    <cellStyle name="Greyed 2 2 3" xfId="28947"/>
    <cellStyle name="Greyed 2 3" xfId="500"/>
    <cellStyle name="Greyed 2 3 2" xfId="28840"/>
    <cellStyle name="Greyed 2 4" xfId="644"/>
    <cellStyle name="Greyed 2 4 2" xfId="28975"/>
    <cellStyle name="Greyed 2 5" xfId="890"/>
    <cellStyle name="Greyed 2 5 2" xfId="29221"/>
    <cellStyle name="Greyed 2 6" xfId="1123"/>
    <cellStyle name="Greyed 2 6 2" xfId="29454"/>
    <cellStyle name="Greyed 2 7" xfId="1195"/>
    <cellStyle name="Greyed 2 7 2" xfId="29526"/>
    <cellStyle name="Greyed 2 8" xfId="1343"/>
    <cellStyle name="Greyed 2 8 2" xfId="29674"/>
    <cellStyle name="Greyed 2 9" xfId="1411"/>
    <cellStyle name="Greyed 2 9 2" xfId="29742"/>
    <cellStyle name="Greyed 20" xfId="1107"/>
    <cellStyle name="Greyed 20 2" xfId="29438"/>
    <cellStyle name="Greyed 21" xfId="1179"/>
    <cellStyle name="Greyed 21 2" xfId="29510"/>
    <cellStyle name="Greyed 22" xfId="1327"/>
    <cellStyle name="Greyed 22 2" xfId="29658"/>
    <cellStyle name="Greyed 23" xfId="1396"/>
    <cellStyle name="Greyed 23 2" xfId="29727"/>
    <cellStyle name="Greyed 24" xfId="1577"/>
    <cellStyle name="Greyed 24 2" xfId="29906"/>
    <cellStyle name="Greyed 25" xfId="28682"/>
    <cellStyle name="Greyed 3" xfId="342"/>
    <cellStyle name="Greyed 3 10" xfId="28684"/>
    <cellStyle name="Greyed 3 2" xfId="623"/>
    <cellStyle name="Greyed 3 2 2" xfId="662"/>
    <cellStyle name="Greyed 3 2 2 2" xfId="28993"/>
    <cellStyle name="Greyed 3 2 3" xfId="28954"/>
    <cellStyle name="Greyed 3 3" xfId="501"/>
    <cellStyle name="Greyed 3 3 2" xfId="28841"/>
    <cellStyle name="Greyed 3 4" xfId="512"/>
    <cellStyle name="Greyed 3 4 2" xfId="28852"/>
    <cellStyle name="Greyed 3 5" xfId="943"/>
    <cellStyle name="Greyed 3 5 2" xfId="29274"/>
    <cellStyle name="Greyed 3 6" xfId="1130"/>
    <cellStyle name="Greyed 3 6 2" xfId="29461"/>
    <cellStyle name="Greyed 3 7" xfId="1202"/>
    <cellStyle name="Greyed 3 7 2" xfId="29533"/>
    <cellStyle name="Greyed 3 8" xfId="1350"/>
    <cellStyle name="Greyed 3 8 2" xfId="29681"/>
    <cellStyle name="Greyed 3 9" xfId="1418"/>
    <cellStyle name="Greyed 3 9 2" xfId="29749"/>
    <cellStyle name="Greyed 4" xfId="343"/>
    <cellStyle name="Greyed 4 10" xfId="28685"/>
    <cellStyle name="Greyed 4 2" xfId="630"/>
    <cellStyle name="Greyed 4 2 2" xfId="439"/>
    <cellStyle name="Greyed 4 2 2 2" xfId="28780"/>
    <cellStyle name="Greyed 4 2 3" xfId="28961"/>
    <cellStyle name="Greyed 4 3" xfId="502"/>
    <cellStyle name="Greyed 4 3 2" xfId="28842"/>
    <cellStyle name="Greyed 4 4" xfId="643"/>
    <cellStyle name="Greyed 4 4 2" xfId="28974"/>
    <cellStyle name="Greyed 4 5" xfId="880"/>
    <cellStyle name="Greyed 4 5 2" xfId="29211"/>
    <cellStyle name="Greyed 4 6" xfId="1137"/>
    <cellStyle name="Greyed 4 6 2" xfId="29468"/>
    <cellStyle name="Greyed 4 7" xfId="1209"/>
    <cellStyle name="Greyed 4 7 2" xfId="29540"/>
    <cellStyle name="Greyed 4 8" xfId="1357"/>
    <cellStyle name="Greyed 4 8 2" xfId="29688"/>
    <cellStyle name="Greyed 4 9" xfId="1425"/>
    <cellStyle name="Greyed 4 9 2" xfId="29756"/>
    <cellStyle name="Greyed 5" xfId="344"/>
    <cellStyle name="Greyed 5 10" xfId="28686"/>
    <cellStyle name="Greyed 5 2" xfId="637"/>
    <cellStyle name="Greyed 5 2 2" xfId="754"/>
    <cellStyle name="Greyed 5 2 2 2" xfId="29085"/>
    <cellStyle name="Greyed 5 2 3" xfId="28968"/>
    <cellStyle name="Greyed 5 3" xfId="503"/>
    <cellStyle name="Greyed 5 3 2" xfId="28843"/>
    <cellStyle name="Greyed 5 4" xfId="743"/>
    <cellStyle name="Greyed 5 4 2" xfId="29074"/>
    <cellStyle name="Greyed 5 5" xfId="940"/>
    <cellStyle name="Greyed 5 5 2" xfId="29271"/>
    <cellStyle name="Greyed 5 6" xfId="1144"/>
    <cellStyle name="Greyed 5 6 2" xfId="29475"/>
    <cellStyle name="Greyed 5 7" xfId="1216"/>
    <cellStyle name="Greyed 5 7 2" xfId="29547"/>
    <cellStyle name="Greyed 5 8" xfId="1364"/>
    <cellStyle name="Greyed 5 8 2" xfId="29695"/>
    <cellStyle name="Greyed 5 9" xfId="1432"/>
    <cellStyle name="Greyed 5 9 2" xfId="29763"/>
    <cellStyle name="Greyed 6" xfId="504"/>
    <cellStyle name="Greyed 6 2" xfId="530"/>
    <cellStyle name="Greyed 6 2 2" xfId="28868"/>
    <cellStyle name="Greyed 6 3" xfId="846"/>
    <cellStyle name="Greyed 6 3 2" xfId="29177"/>
    <cellStyle name="Greyed 6 4" xfId="1491"/>
    <cellStyle name="Greyed 6 4 2" xfId="29821"/>
    <cellStyle name="Greyed 6 5" xfId="28844"/>
    <cellStyle name="Greyed 7" xfId="505"/>
    <cellStyle name="Greyed 7 2" xfId="758"/>
    <cellStyle name="Greyed 7 2 2" xfId="29089"/>
    <cellStyle name="Greyed 7 3" xfId="878"/>
    <cellStyle name="Greyed 7 3 2" xfId="29209"/>
    <cellStyle name="Greyed 7 4" xfId="1521"/>
    <cellStyle name="Greyed 7 4 2" xfId="29851"/>
    <cellStyle name="Greyed 7 5" xfId="28845"/>
    <cellStyle name="Greyed 8" xfId="506"/>
    <cellStyle name="Greyed 8 2" xfId="648"/>
    <cellStyle name="Greyed 8 2 2" xfId="28979"/>
    <cellStyle name="Greyed 8 3" xfId="841"/>
    <cellStyle name="Greyed 8 3 2" xfId="29172"/>
    <cellStyle name="Greyed 8 4" xfId="1487"/>
    <cellStyle name="Greyed 8 4 2" xfId="29817"/>
    <cellStyle name="Greyed 8 5" xfId="28846"/>
    <cellStyle name="Greyed 9" xfId="507"/>
    <cellStyle name="Greyed 9 2" xfId="682"/>
    <cellStyle name="Greyed 9 2 2" xfId="29013"/>
    <cellStyle name="Greyed 9 3" xfId="836"/>
    <cellStyle name="Greyed 9 3 2" xfId="29167"/>
    <cellStyle name="Greyed 9 4" xfId="1481"/>
    <cellStyle name="Greyed 9 4 2" xfId="29811"/>
    <cellStyle name="Greyed 9 5" xfId="28847"/>
    <cellStyle name="Greyed out" xfId="4"/>
    <cellStyle name="H1" xfId="48"/>
    <cellStyle name="H2" xfId="49"/>
    <cellStyle name="H3" xfId="11"/>
    <cellStyle name="H3Bold" xfId="50"/>
    <cellStyle name="Header0" xfId="15"/>
    <cellStyle name="Hyperlink" xfId="1" builtinId="8"/>
    <cellStyle name="Hyperlink 2" xfId="165"/>
    <cellStyle name="Hyperlink 3" xfId="179"/>
    <cellStyle name="Hyperlink 4" xfId="183"/>
    <cellStyle name="Hyperlink 5" xfId="513"/>
    <cellStyle name="Hyperlink 6" xfId="1438"/>
    <cellStyle name="IndentedPlain" xfId="12"/>
    <cellStyle name="Input" xfId="27" builtinId="20" hidden="1"/>
    <cellStyle name="Input" xfId="64" builtinId="20" hidden="1"/>
    <cellStyle name="Input" xfId="71" builtinId="20" hidden="1"/>
    <cellStyle name="Input" xfId="69" builtinId="20" hidden="1"/>
    <cellStyle name="Input 1" xfId="36"/>
    <cellStyle name="Input 2" xfId="37"/>
    <cellStyle name="Input Cell" xfId="38"/>
    <cellStyle name="KPMG Heading 1" xfId="27688"/>
    <cellStyle name="KPMG Heading 2" xfId="27689"/>
    <cellStyle name="KPMG Heading 3" xfId="27690"/>
    <cellStyle name="KPMG Heading 4" xfId="27691"/>
    <cellStyle name="KPMG Normal" xfId="27692"/>
    <cellStyle name="KPMG Normal Text" xfId="27693"/>
    <cellStyle name="Linked Cell" xfId="28" builtinId="24" hidden="1"/>
    <cellStyle name="Linked Cell" xfId="65" builtinId="24" hidden="1"/>
    <cellStyle name="Linked Cell" xfId="72" builtinId="24" hidden="1"/>
    <cellStyle name="Linked Cell" xfId="75" builtinId="24" hidden="1"/>
    <cellStyle name="Named Range" xfId="5"/>
    <cellStyle name="Named Range Cells" xfId="6"/>
    <cellStyle name="Named Range Tag" xfId="7"/>
    <cellStyle name="NB" xfId="10"/>
    <cellStyle name="Normal" xfId="0" builtinId="0" customBuiltin="1"/>
    <cellStyle name="Normal 10" xfId="233"/>
    <cellStyle name="Normal 11" xfId="146"/>
    <cellStyle name="Normal 11 10" xfId="248"/>
    <cellStyle name="Normal 11 10 2" xfId="28598"/>
    <cellStyle name="Normal 11 11" xfId="28431"/>
    <cellStyle name="Normal 11 12" xfId="28522"/>
    <cellStyle name="Normal 11 13" xfId="56812"/>
    <cellStyle name="Normal 11 2" xfId="1083"/>
    <cellStyle name="Normal 11 2 2" xfId="27694"/>
    <cellStyle name="Normal 11 2 2 2" xfId="27695"/>
    <cellStyle name="Normal 11 2 2 2 2" xfId="27696"/>
    <cellStyle name="Normal 11 2 2 2 2 2" xfId="56017"/>
    <cellStyle name="Normal 11 2 2 2 3" xfId="56016"/>
    <cellStyle name="Normal 11 2 2 3" xfId="27697"/>
    <cellStyle name="Normal 11 2 2 3 2" xfId="27698"/>
    <cellStyle name="Normal 11 2 2 3 2 2" xfId="56019"/>
    <cellStyle name="Normal 11 2 2 3 3" xfId="56018"/>
    <cellStyle name="Normal 11 2 2 4" xfId="27699"/>
    <cellStyle name="Normal 11 2 2 4 2" xfId="56020"/>
    <cellStyle name="Normal 11 2 2 5" xfId="56015"/>
    <cellStyle name="Normal 11 2 3" xfId="27700"/>
    <cellStyle name="Normal 11 2 3 2" xfId="27701"/>
    <cellStyle name="Normal 11 2 3 2 2" xfId="27702"/>
    <cellStyle name="Normal 11 2 3 2 2 2" xfId="56023"/>
    <cellStyle name="Normal 11 2 3 2 3" xfId="56022"/>
    <cellStyle name="Normal 11 2 3 3" xfId="27703"/>
    <cellStyle name="Normal 11 2 3 3 2" xfId="27704"/>
    <cellStyle name="Normal 11 2 3 3 2 2" xfId="56025"/>
    <cellStyle name="Normal 11 2 3 3 3" xfId="56024"/>
    <cellStyle name="Normal 11 2 3 4" xfId="27705"/>
    <cellStyle name="Normal 11 2 3 4 2" xfId="56026"/>
    <cellStyle name="Normal 11 2 3 5" xfId="56021"/>
    <cellStyle name="Normal 11 2 4" xfId="27706"/>
    <cellStyle name="Normal 11 2 4 2" xfId="27707"/>
    <cellStyle name="Normal 11 2 4 2 2" xfId="56028"/>
    <cellStyle name="Normal 11 2 4 3" xfId="56027"/>
    <cellStyle name="Normal 11 2 5" xfId="27708"/>
    <cellStyle name="Normal 11 2 5 2" xfId="27709"/>
    <cellStyle name="Normal 11 2 5 2 2" xfId="56030"/>
    <cellStyle name="Normal 11 2 5 3" xfId="56029"/>
    <cellStyle name="Normal 11 2 6" xfId="27710"/>
    <cellStyle name="Normal 11 2 6 2" xfId="56031"/>
    <cellStyle name="Normal 11 2 7" xfId="29414"/>
    <cellStyle name="Normal 11 3" xfId="1303"/>
    <cellStyle name="Normal 11 3 2" xfId="27711"/>
    <cellStyle name="Normal 11 3 2 2" xfId="27712"/>
    <cellStyle name="Normal 11 3 2 2 2" xfId="27713"/>
    <cellStyle name="Normal 11 3 2 2 2 2" xfId="56034"/>
    <cellStyle name="Normal 11 3 2 2 3" xfId="56033"/>
    <cellStyle name="Normal 11 3 2 3" xfId="27714"/>
    <cellStyle name="Normal 11 3 2 3 2" xfId="27715"/>
    <cellStyle name="Normal 11 3 2 3 2 2" xfId="56036"/>
    <cellStyle name="Normal 11 3 2 3 3" xfId="56035"/>
    <cellStyle name="Normal 11 3 2 4" xfId="27716"/>
    <cellStyle name="Normal 11 3 2 4 2" xfId="56037"/>
    <cellStyle name="Normal 11 3 2 5" xfId="56032"/>
    <cellStyle name="Normal 11 3 3" xfId="27717"/>
    <cellStyle name="Normal 11 3 3 2" xfId="27718"/>
    <cellStyle name="Normal 11 3 3 2 2" xfId="27719"/>
    <cellStyle name="Normal 11 3 3 2 2 2" xfId="56040"/>
    <cellStyle name="Normal 11 3 3 2 3" xfId="56039"/>
    <cellStyle name="Normal 11 3 3 3" xfId="27720"/>
    <cellStyle name="Normal 11 3 3 3 2" xfId="27721"/>
    <cellStyle name="Normal 11 3 3 3 2 2" xfId="56042"/>
    <cellStyle name="Normal 11 3 3 3 3" xfId="56041"/>
    <cellStyle name="Normal 11 3 3 4" xfId="27722"/>
    <cellStyle name="Normal 11 3 3 4 2" xfId="56043"/>
    <cellStyle name="Normal 11 3 3 5" xfId="56038"/>
    <cellStyle name="Normal 11 3 4" xfId="27723"/>
    <cellStyle name="Normal 11 3 4 2" xfId="27724"/>
    <cellStyle name="Normal 11 3 4 2 2" xfId="56045"/>
    <cellStyle name="Normal 11 3 4 3" xfId="56044"/>
    <cellStyle name="Normal 11 3 5" xfId="27725"/>
    <cellStyle name="Normal 11 3 5 2" xfId="27726"/>
    <cellStyle name="Normal 11 3 5 2 2" xfId="56047"/>
    <cellStyle name="Normal 11 3 5 3" xfId="56046"/>
    <cellStyle name="Normal 11 3 6" xfId="27727"/>
    <cellStyle name="Normal 11 3 6 2" xfId="56048"/>
    <cellStyle name="Normal 11 3 7" xfId="29634"/>
    <cellStyle name="Normal 11 4" xfId="27728"/>
    <cellStyle name="Normal 11 4 2" xfId="27729"/>
    <cellStyle name="Normal 11 4 2 2" xfId="27730"/>
    <cellStyle name="Normal 11 4 2 2 2" xfId="56051"/>
    <cellStyle name="Normal 11 4 2 3" xfId="56050"/>
    <cellStyle name="Normal 11 4 3" xfId="27731"/>
    <cellStyle name="Normal 11 4 3 2" xfId="27732"/>
    <cellStyle name="Normal 11 4 3 2 2" xfId="56053"/>
    <cellStyle name="Normal 11 4 3 3" xfId="56052"/>
    <cellStyle name="Normal 11 4 4" xfId="27733"/>
    <cellStyle name="Normal 11 4 4 2" xfId="56054"/>
    <cellStyle name="Normal 11 4 5" xfId="56049"/>
    <cellStyle name="Normal 11 5" xfId="27734"/>
    <cellStyle name="Normal 11 5 2" xfId="27735"/>
    <cellStyle name="Normal 11 5 2 2" xfId="27736"/>
    <cellStyle name="Normal 11 5 2 2 2" xfId="56057"/>
    <cellStyle name="Normal 11 5 2 3" xfId="56056"/>
    <cellStyle name="Normal 11 5 3" xfId="27737"/>
    <cellStyle name="Normal 11 5 3 2" xfId="27738"/>
    <cellStyle name="Normal 11 5 3 2 2" xfId="56059"/>
    <cellStyle name="Normal 11 5 3 3" xfId="56058"/>
    <cellStyle name="Normal 11 5 4" xfId="27739"/>
    <cellStyle name="Normal 11 5 4 2" xfId="56060"/>
    <cellStyle name="Normal 11 5 5" xfId="56055"/>
    <cellStyle name="Normal 11 6" xfId="27740"/>
    <cellStyle name="Normal 11 6 2" xfId="27741"/>
    <cellStyle name="Normal 11 6 2 2" xfId="56062"/>
    <cellStyle name="Normal 11 6 3" xfId="56061"/>
    <cellStyle name="Normal 11 7" xfId="27742"/>
    <cellStyle name="Normal 11 7 2" xfId="27743"/>
    <cellStyle name="Normal 11 7 2 2" xfId="56064"/>
    <cellStyle name="Normal 11 7 3" xfId="56063"/>
    <cellStyle name="Normal 11 8" xfId="27744"/>
    <cellStyle name="Normal 11 8 2" xfId="56065"/>
    <cellStyle name="Normal 11 9" xfId="345"/>
    <cellStyle name="Normal 11 9 2" xfId="28687"/>
    <cellStyle name="Normal 12" xfId="148"/>
    <cellStyle name="Normal 12 2" xfId="1084"/>
    <cellStyle name="Normal 12 2 2" xfId="27745"/>
    <cellStyle name="Normal 12 2 2 2" xfId="56066"/>
    <cellStyle name="Normal 12 2 3" xfId="29415"/>
    <cellStyle name="Normal 12 3" xfId="1304"/>
    <cellStyle name="Normal 12 3 2" xfId="27746"/>
    <cellStyle name="Normal 12 3 2 2" xfId="56067"/>
    <cellStyle name="Normal 12 3 3" xfId="29635"/>
    <cellStyle name="Normal 12 4" xfId="27747"/>
    <cellStyle name="Normal 12 4 2" xfId="56068"/>
    <cellStyle name="Normal 12 5" xfId="346"/>
    <cellStyle name="Normal 12 5 2" xfId="28688"/>
    <cellStyle name="Normal 12 6" xfId="249"/>
    <cellStyle name="Normal 12 6 2" xfId="28599"/>
    <cellStyle name="Normal 12 7" xfId="28432"/>
    <cellStyle name="Normal 12 8" xfId="28524"/>
    <cellStyle name="Normal 12 9" xfId="56814"/>
    <cellStyle name="Normal 13" xfId="250"/>
    <cellStyle name="Normal 13 2" xfId="1085"/>
    <cellStyle name="Normal 13 2 2" xfId="27748"/>
    <cellStyle name="Normal 13 2 2 2" xfId="56069"/>
    <cellStyle name="Normal 13 2 3" xfId="29416"/>
    <cellStyle name="Normal 13 3" xfId="1305"/>
    <cellStyle name="Normal 13 3 2" xfId="27749"/>
    <cellStyle name="Normal 13 3 2 2" xfId="56070"/>
    <cellStyle name="Normal 13 3 3" xfId="29636"/>
    <cellStyle name="Normal 13 4" xfId="27750"/>
    <cellStyle name="Normal 13 4 2" xfId="56071"/>
    <cellStyle name="Normal 13 5" xfId="347"/>
    <cellStyle name="Normal 13 5 2" xfId="28689"/>
    <cellStyle name="Normal 13 6" xfId="28433"/>
    <cellStyle name="Normal 13 7" xfId="28600"/>
    <cellStyle name="Normal 14" xfId="237"/>
    <cellStyle name="Normal 15" xfId="155"/>
    <cellStyle name="Normal 15 2" xfId="1073"/>
    <cellStyle name="Normal 15 2 2" xfId="29404"/>
    <cellStyle name="Normal 15 3" xfId="1293"/>
    <cellStyle name="Normal 15 3 2" xfId="29624"/>
    <cellStyle name="Normal 15 4" xfId="348"/>
    <cellStyle name="Normal 15 4 2" xfId="28690"/>
    <cellStyle name="Normal 15 5" xfId="238"/>
    <cellStyle name="Normal 15 5 2" xfId="28590"/>
    <cellStyle name="Normal 15 6" xfId="28430"/>
    <cellStyle name="Normal 15 7" xfId="28528"/>
    <cellStyle name="Normal 15 8" xfId="56818"/>
    <cellStyle name="Normal 16" xfId="262"/>
    <cellStyle name="Normal 16 2" xfId="1104"/>
    <cellStyle name="Normal 16 2 2" xfId="29435"/>
    <cellStyle name="Normal 16 3" xfId="1324"/>
    <cellStyle name="Normal 16 3 2" xfId="29655"/>
    <cellStyle name="Normal 16 4" xfId="349"/>
    <cellStyle name="Normal 16 4 2" xfId="28691"/>
    <cellStyle name="Normal 16 5" xfId="28442"/>
    <cellStyle name="Normal 16 6" xfId="28612"/>
    <cellStyle name="Normal 17" xfId="263"/>
    <cellStyle name="Normal 18" xfId="401"/>
    <cellStyle name="Normal 2" xfId="247"/>
    <cellStyle name="Normal 2 2" xfId="1594"/>
    <cellStyle name="Normal 2 3" xfId="156"/>
    <cellStyle name="Normal 2 4" xfId="27751"/>
    <cellStyle name="Normal 2 5" xfId="27752"/>
    <cellStyle name="Normal 2 6" xfId="160"/>
    <cellStyle name="Normal 2 7" xfId="27753"/>
    <cellStyle name="Normal 2 8" xfId="27754"/>
    <cellStyle name="Normal 3" xfId="230"/>
    <cellStyle name="Normal 3 2" xfId="27755"/>
    <cellStyle name="Normal 4" xfId="231"/>
    <cellStyle name="Normal 5" xfId="232"/>
    <cellStyle name="Normal 6" xfId="144"/>
    <cellStyle name="Normal 7" xfId="163"/>
    <cellStyle name="Normal 8" xfId="151"/>
    <cellStyle name="Normal 9" xfId="158"/>
    <cellStyle name="NoteHeading" xfId="16"/>
    <cellStyle name="NoteItem" xfId="46"/>
    <cellStyle name="NoteNum" xfId="13"/>
    <cellStyle name="NoteSection" xfId="51"/>
    <cellStyle name="NoteSubItem" xfId="44"/>
    <cellStyle name="NoteSubTotal" xfId="52"/>
    <cellStyle name="OPa" xfId="27756"/>
    <cellStyle name="OPa 2" xfId="27757"/>
    <cellStyle name="OPa 2 2" xfId="27758"/>
    <cellStyle name="OPa 2 2 2" xfId="56074"/>
    <cellStyle name="OPa 2 3" xfId="27759"/>
    <cellStyle name="OPa 2 3 2" xfId="27760"/>
    <cellStyle name="OPa 2 3 2 10" xfId="27761"/>
    <cellStyle name="OPa 2 3 2 10 2" xfId="56077"/>
    <cellStyle name="OPa 2 3 2 11" xfId="27762"/>
    <cellStyle name="OPa 2 3 2 11 2" xfId="56078"/>
    <cellStyle name="OPa 2 3 2 12" xfId="56076"/>
    <cellStyle name="OPa 2 3 2 2" xfId="27763"/>
    <cellStyle name="OPa 2 3 2 2 2" xfId="56079"/>
    <cellStyle name="OPa 2 3 2 3" xfId="27764"/>
    <cellStyle name="OPa 2 3 2 3 2" xfId="56080"/>
    <cellStyle name="OPa 2 3 2 4" xfId="27765"/>
    <cellStyle name="OPa 2 3 2 4 2" xfId="56081"/>
    <cellStyle name="OPa 2 3 2 5" xfId="27766"/>
    <cellStyle name="OPa 2 3 2 5 2" xfId="56082"/>
    <cellStyle name="OPa 2 3 2 6" xfId="27767"/>
    <cellStyle name="OPa 2 3 2 6 2" xfId="56083"/>
    <cellStyle name="OPa 2 3 2 7" xfId="27768"/>
    <cellStyle name="OPa 2 3 2 7 2" xfId="56084"/>
    <cellStyle name="OPa 2 3 2 8" xfId="27769"/>
    <cellStyle name="OPa 2 3 2 8 2" xfId="56085"/>
    <cellStyle name="OPa 2 3 2 9" xfId="27770"/>
    <cellStyle name="OPa 2 3 2 9 2" xfId="56086"/>
    <cellStyle name="OPa 2 3 3" xfId="27771"/>
    <cellStyle name="OPa 2 3 3 10" xfId="27772"/>
    <cellStyle name="OPa 2 3 3 10 2" xfId="56088"/>
    <cellStyle name="OPa 2 3 3 11" xfId="27773"/>
    <cellStyle name="OPa 2 3 3 11 2" xfId="56089"/>
    <cellStyle name="OPa 2 3 3 12" xfId="56087"/>
    <cellStyle name="OPa 2 3 3 2" xfId="27774"/>
    <cellStyle name="OPa 2 3 3 2 2" xfId="56090"/>
    <cellStyle name="OPa 2 3 3 3" xfId="27775"/>
    <cellStyle name="OPa 2 3 3 3 2" xfId="56091"/>
    <cellStyle name="OPa 2 3 3 4" xfId="27776"/>
    <cellStyle name="OPa 2 3 3 4 2" xfId="56092"/>
    <cellStyle name="OPa 2 3 3 5" xfId="27777"/>
    <cellStyle name="OPa 2 3 3 5 2" xfId="56093"/>
    <cellStyle name="OPa 2 3 3 6" xfId="27778"/>
    <cellStyle name="OPa 2 3 3 6 2" xfId="56094"/>
    <cellStyle name="OPa 2 3 3 7" xfId="27779"/>
    <cellStyle name="OPa 2 3 3 7 2" xfId="56095"/>
    <cellStyle name="OPa 2 3 3 8" xfId="27780"/>
    <cellStyle name="OPa 2 3 3 8 2" xfId="56096"/>
    <cellStyle name="OPa 2 3 3 9" xfId="27781"/>
    <cellStyle name="OPa 2 3 3 9 2" xfId="56097"/>
    <cellStyle name="OPa 2 3 4" xfId="27782"/>
    <cellStyle name="OPa 2 3 4 2" xfId="56098"/>
    <cellStyle name="OPa 2 3 5" xfId="56075"/>
    <cellStyle name="OPa 2 4" xfId="56073"/>
    <cellStyle name="OPa 3" xfId="27783"/>
    <cellStyle name="OPa 3 10" xfId="27784"/>
    <cellStyle name="OPa 3 10 2" xfId="56100"/>
    <cellStyle name="OPa 3 11" xfId="27785"/>
    <cellStyle name="OPa 3 11 2" xfId="56101"/>
    <cellStyle name="OPa 3 12" xfId="27786"/>
    <cellStyle name="OPa 3 12 2" xfId="56102"/>
    <cellStyle name="OPa 3 13" xfId="56099"/>
    <cellStyle name="OPa 3 2" xfId="27787"/>
    <cellStyle name="OPa 3 2 10" xfId="27788"/>
    <cellStyle name="OPa 3 2 10 2" xfId="56104"/>
    <cellStyle name="OPa 3 2 11" xfId="27789"/>
    <cellStyle name="OPa 3 2 11 2" xfId="56105"/>
    <cellStyle name="OPa 3 2 12" xfId="56103"/>
    <cellStyle name="OPa 3 2 2" xfId="27790"/>
    <cellStyle name="OPa 3 2 2 2" xfId="56106"/>
    <cellStyle name="OPa 3 2 3" xfId="27791"/>
    <cellStyle name="OPa 3 2 3 2" xfId="56107"/>
    <cellStyle name="OPa 3 2 4" xfId="27792"/>
    <cellStyle name="OPa 3 2 4 2" xfId="56108"/>
    <cellStyle name="OPa 3 2 5" xfId="27793"/>
    <cellStyle name="OPa 3 2 5 2" xfId="56109"/>
    <cellStyle name="OPa 3 2 6" xfId="27794"/>
    <cellStyle name="OPa 3 2 6 2" xfId="56110"/>
    <cellStyle name="OPa 3 2 7" xfId="27795"/>
    <cellStyle name="OPa 3 2 7 2" xfId="56111"/>
    <cellStyle name="OPa 3 2 8" xfId="27796"/>
    <cellStyle name="OPa 3 2 8 2" xfId="56112"/>
    <cellStyle name="OPa 3 2 9" xfId="27797"/>
    <cellStyle name="OPa 3 2 9 2" xfId="56113"/>
    <cellStyle name="OPa 3 3" xfId="27798"/>
    <cellStyle name="OPa 3 3 10" xfId="27799"/>
    <cellStyle name="OPa 3 3 10 2" xfId="56115"/>
    <cellStyle name="OPa 3 3 11" xfId="27800"/>
    <cellStyle name="OPa 3 3 11 2" xfId="56116"/>
    <cellStyle name="OPa 3 3 12" xfId="56114"/>
    <cellStyle name="OPa 3 3 2" xfId="27801"/>
    <cellStyle name="OPa 3 3 2 2" xfId="56117"/>
    <cellStyle name="OPa 3 3 3" xfId="27802"/>
    <cellStyle name="OPa 3 3 3 2" xfId="56118"/>
    <cellStyle name="OPa 3 3 4" xfId="27803"/>
    <cellStyle name="OPa 3 3 4 2" xfId="56119"/>
    <cellStyle name="OPa 3 3 5" xfId="27804"/>
    <cellStyle name="OPa 3 3 5 2" xfId="56120"/>
    <cellStyle name="OPa 3 3 6" xfId="27805"/>
    <cellStyle name="OPa 3 3 6 2" xfId="56121"/>
    <cellStyle name="OPa 3 3 7" xfId="27806"/>
    <cellStyle name="OPa 3 3 7 2" xfId="56122"/>
    <cellStyle name="OPa 3 3 8" xfId="27807"/>
    <cellStyle name="OPa 3 3 8 2" xfId="56123"/>
    <cellStyle name="OPa 3 3 9" xfId="27808"/>
    <cellStyle name="OPa 3 3 9 2" xfId="56124"/>
    <cellStyle name="OPa 3 4" xfId="27809"/>
    <cellStyle name="OPa 3 4 2" xfId="56125"/>
    <cellStyle name="OPa 3 5" xfId="27810"/>
    <cellStyle name="OPa 3 5 2" xfId="56126"/>
    <cellStyle name="OPa 3 6" xfId="27811"/>
    <cellStyle name="OPa 3 6 2" xfId="56127"/>
    <cellStyle name="OPa 3 7" xfId="27812"/>
    <cellStyle name="OPa 3 7 2" xfId="56128"/>
    <cellStyle name="OPa 3 8" xfId="27813"/>
    <cellStyle name="OPa 3 8 2" xfId="56129"/>
    <cellStyle name="OPa 3 9" xfId="27814"/>
    <cellStyle name="OPa 3 9 2" xfId="56130"/>
    <cellStyle name="OPa 4" xfId="27815"/>
    <cellStyle name="OPa 4 2" xfId="27816"/>
    <cellStyle name="OPa 4 2 10" xfId="27817"/>
    <cellStyle name="OPa 4 2 10 2" xfId="56133"/>
    <cellStyle name="OPa 4 2 11" xfId="27818"/>
    <cellStyle name="OPa 4 2 11 2" xfId="56134"/>
    <cellStyle name="OPa 4 2 12" xfId="56132"/>
    <cellStyle name="OPa 4 2 2" xfId="27819"/>
    <cellStyle name="OPa 4 2 2 2" xfId="56135"/>
    <cellStyle name="OPa 4 2 3" xfId="27820"/>
    <cellStyle name="OPa 4 2 3 2" xfId="56136"/>
    <cellStyle name="OPa 4 2 4" xfId="27821"/>
    <cellStyle name="OPa 4 2 4 2" xfId="56137"/>
    <cellStyle name="OPa 4 2 5" xfId="27822"/>
    <cellStyle name="OPa 4 2 5 2" xfId="56138"/>
    <cellStyle name="OPa 4 2 6" xfId="27823"/>
    <cellStyle name="OPa 4 2 6 2" xfId="56139"/>
    <cellStyle name="OPa 4 2 7" xfId="27824"/>
    <cellStyle name="OPa 4 2 7 2" xfId="56140"/>
    <cellStyle name="OPa 4 2 8" xfId="27825"/>
    <cellStyle name="OPa 4 2 8 2" xfId="56141"/>
    <cellStyle name="OPa 4 2 9" xfId="27826"/>
    <cellStyle name="OPa 4 2 9 2" xfId="56142"/>
    <cellStyle name="OPa 4 3" xfId="27827"/>
    <cellStyle name="OPa 4 3 10" xfId="27828"/>
    <cellStyle name="OPa 4 3 10 2" xfId="56144"/>
    <cellStyle name="OPa 4 3 11" xfId="27829"/>
    <cellStyle name="OPa 4 3 11 2" xfId="56145"/>
    <cellStyle name="OPa 4 3 12" xfId="56143"/>
    <cellStyle name="OPa 4 3 2" xfId="27830"/>
    <cellStyle name="OPa 4 3 2 2" xfId="56146"/>
    <cellStyle name="OPa 4 3 3" xfId="27831"/>
    <cellStyle name="OPa 4 3 3 2" xfId="56147"/>
    <cellStyle name="OPa 4 3 4" xfId="27832"/>
    <cellStyle name="OPa 4 3 4 2" xfId="56148"/>
    <cellStyle name="OPa 4 3 5" xfId="27833"/>
    <cellStyle name="OPa 4 3 5 2" xfId="56149"/>
    <cellStyle name="OPa 4 3 6" xfId="27834"/>
    <cellStyle name="OPa 4 3 6 2" xfId="56150"/>
    <cellStyle name="OPa 4 3 7" xfId="27835"/>
    <cellStyle name="OPa 4 3 7 2" xfId="56151"/>
    <cellStyle name="OPa 4 3 8" xfId="27836"/>
    <cellStyle name="OPa 4 3 8 2" xfId="56152"/>
    <cellStyle name="OPa 4 3 9" xfId="27837"/>
    <cellStyle name="OPa 4 3 9 2" xfId="56153"/>
    <cellStyle name="OPa 4 4" xfId="27838"/>
    <cellStyle name="OPa 4 4 2" xfId="56154"/>
    <cellStyle name="OPa 4 5" xfId="56131"/>
    <cellStyle name="OPa 5" xfId="27839"/>
    <cellStyle name="OPa 5 10" xfId="27840"/>
    <cellStyle name="OPa 5 10 2" xfId="56156"/>
    <cellStyle name="OPa 5 11" xfId="27841"/>
    <cellStyle name="OPa 5 11 2" xfId="56157"/>
    <cellStyle name="OPa 5 12" xfId="56155"/>
    <cellStyle name="OPa 5 2" xfId="27842"/>
    <cellStyle name="OPa 5 2 2" xfId="56158"/>
    <cellStyle name="OPa 5 3" xfId="27843"/>
    <cellStyle name="OPa 5 3 2" xfId="56159"/>
    <cellStyle name="OPa 5 4" xfId="27844"/>
    <cellStyle name="OPa 5 4 2" xfId="56160"/>
    <cellStyle name="OPa 5 5" xfId="27845"/>
    <cellStyle name="OPa 5 5 2" xfId="56161"/>
    <cellStyle name="OPa 5 6" xfId="27846"/>
    <cellStyle name="OPa 5 6 2" xfId="56162"/>
    <cellStyle name="OPa 5 7" xfId="27847"/>
    <cellStyle name="OPa 5 7 2" xfId="56163"/>
    <cellStyle name="OPa 5 8" xfId="27848"/>
    <cellStyle name="OPa 5 8 2" xfId="56164"/>
    <cellStyle name="OPa 5 9" xfId="27849"/>
    <cellStyle name="OPa 5 9 2" xfId="56165"/>
    <cellStyle name="OPa 6" xfId="27850"/>
    <cellStyle name="OPa 6 10" xfId="27851"/>
    <cellStyle name="OPa 6 10 2" xfId="56167"/>
    <cellStyle name="OPa 6 11" xfId="27852"/>
    <cellStyle name="OPa 6 11 2" xfId="56168"/>
    <cellStyle name="OPa 6 12" xfId="56166"/>
    <cellStyle name="OPa 6 2" xfId="27853"/>
    <cellStyle name="OPa 6 2 2" xfId="56169"/>
    <cellStyle name="OPa 6 3" xfId="27854"/>
    <cellStyle name="OPa 6 3 2" xfId="56170"/>
    <cellStyle name="OPa 6 4" xfId="27855"/>
    <cellStyle name="OPa 6 4 2" xfId="56171"/>
    <cellStyle name="OPa 6 5" xfId="27856"/>
    <cellStyle name="OPa 6 5 2" xfId="56172"/>
    <cellStyle name="OPa 6 6" xfId="27857"/>
    <cellStyle name="OPa 6 6 2" xfId="56173"/>
    <cellStyle name="OPa 6 7" xfId="27858"/>
    <cellStyle name="OPa 6 7 2" xfId="56174"/>
    <cellStyle name="OPa 6 8" xfId="27859"/>
    <cellStyle name="OPa 6 8 2" xfId="56175"/>
    <cellStyle name="OPa 6 9" xfId="27860"/>
    <cellStyle name="OPa 6 9 2" xfId="56176"/>
    <cellStyle name="OPa 7" xfId="27861"/>
    <cellStyle name="OPa 7 2" xfId="56177"/>
    <cellStyle name="OPa 8" xfId="56072"/>
    <cellStyle name="OPb" xfId="27862"/>
    <cellStyle name="OPb 2" xfId="27863"/>
    <cellStyle name="OPb 2 2" xfId="27864"/>
    <cellStyle name="OPb 2 2 2" xfId="56180"/>
    <cellStyle name="OPb 2 3" xfId="27865"/>
    <cellStyle name="OPb 2 3 2" xfId="27866"/>
    <cellStyle name="OPb 2 3 2 10" xfId="27867"/>
    <cellStyle name="OPb 2 3 2 10 2" xfId="56183"/>
    <cellStyle name="OPb 2 3 2 11" xfId="27868"/>
    <cellStyle name="OPb 2 3 2 11 2" xfId="56184"/>
    <cellStyle name="OPb 2 3 2 12" xfId="56182"/>
    <cellStyle name="OPb 2 3 2 2" xfId="27869"/>
    <cellStyle name="OPb 2 3 2 2 2" xfId="56185"/>
    <cellStyle name="OPb 2 3 2 3" xfId="27870"/>
    <cellStyle name="OPb 2 3 2 3 2" xfId="56186"/>
    <cellStyle name="OPb 2 3 2 4" xfId="27871"/>
    <cellStyle name="OPb 2 3 2 4 2" xfId="56187"/>
    <cellStyle name="OPb 2 3 2 5" xfId="27872"/>
    <cellStyle name="OPb 2 3 2 5 2" xfId="56188"/>
    <cellStyle name="OPb 2 3 2 6" xfId="27873"/>
    <cellStyle name="OPb 2 3 2 6 2" xfId="56189"/>
    <cellStyle name="OPb 2 3 2 7" xfId="27874"/>
    <cellStyle name="OPb 2 3 2 7 2" xfId="56190"/>
    <cellStyle name="OPb 2 3 2 8" xfId="27875"/>
    <cellStyle name="OPb 2 3 2 8 2" xfId="56191"/>
    <cellStyle name="OPb 2 3 2 9" xfId="27876"/>
    <cellStyle name="OPb 2 3 2 9 2" xfId="56192"/>
    <cellStyle name="OPb 2 3 3" xfId="27877"/>
    <cellStyle name="OPb 2 3 3 10" xfId="27878"/>
    <cellStyle name="OPb 2 3 3 10 2" xfId="56194"/>
    <cellStyle name="OPb 2 3 3 11" xfId="27879"/>
    <cellStyle name="OPb 2 3 3 11 2" xfId="56195"/>
    <cellStyle name="OPb 2 3 3 12" xfId="56193"/>
    <cellStyle name="OPb 2 3 3 2" xfId="27880"/>
    <cellStyle name="OPb 2 3 3 2 2" xfId="56196"/>
    <cellStyle name="OPb 2 3 3 3" xfId="27881"/>
    <cellStyle name="OPb 2 3 3 3 2" xfId="56197"/>
    <cellStyle name="OPb 2 3 3 4" xfId="27882"/>
    <cellStyle name="OPb 2 3 3 4 2" xfId="56198"/>
    <cellStyle name="OPb 2 3 3 5" xfId="27883"/>
    <cellStyle name="OPb 2 3 3 5 2" xfId="56199"/>
    <cellStyle name="OPb 2 3 3 6" xfId="27884"/>
    <cellStyle name="OPb 2 3 3 6 2" xfId="56200"/>
    <cellStyle name="OPb 2 3 3 7" xfId="27885"/>
    <cellStyle name="OPb 2 3 3 7 2" xfId="56201"/>
    <cellStyle name="OPb 2 3 3 8" xfId="27886"/>
    <cellStyle name="OPb 2 3 3 8 2" xfId="56202"/>
    <cellStyle name="OPb 2 3 3 9" xfId="27887"/>
    <cellStyle name="OPb 2 3 3 9 2" xfId="56203"/>
    <cellStyle name="OPb 2 3 4" xfId="27888"/>
    <cellStyle name="OPb 2 3 4 2" xfId="56204"/>
    <cellStyle name="OPb 2 3 5" xfId="56181"/>
    <cellStyle name="OPb 2 4" xfId="56179"/>
    <cellStyle name="OPb 3" xfId="27889"/>
    <cellStyle name="OPb 3 10" xfId="27890"/>
    <cellStyle name="OPb 3 10 2" xfId="56206"/>
    <cellStyle name="OPb 3 11" xfId="27891"/>
    <cellStyle name="OPb 3 11 2" xfId="56207"/>
    <cellStyle name="OPb 3 12" xfId="27892"/>
    <cellStyle name="OPb 3 12 2" xfId="56208"/>
    <cellStyle name="OPb 3 13" xfId="56205"/>
    <cellStyle name="OPb 3 2" xfId="27893"/>
    <cellStyle name="OPb 3 2 10" xfId="27894"/>
    <cellStyle name="OPb 3 2 10 2" xfId="56210"/>
    <cellStyle name="OPb 3 2 11" xfId="27895"/>
    <cellStyle name="OPb 3 2 11 2" xfId="56211"/>
    <cellStyle name="OPb 3 2 12" xfId="56209"/>
    <cellStyle name="OPb 3 2 2" xfId="27896"/>
    <cellStyle name="OPb 3 2 2 2" xfId="56212"/>
    <cellStyle name="OPb 3 2 3" xfId="27897"/>
    <cellStyle name="OPb 3 2 3 2" xfId="56213"/>
    <cellStyle name="OPb 3 2 4" xfId="27898"/>
    <cellStyle name="OPb 3 2 4 2" xfId="56214"/>
    <cellStyle name="OPb 3 2 5" xfId="27899"/>
    <cellStyle name="OPb 3 2 5 2" xfId="56215"/>
    <cellStyle name="OPb 3 2 6" xfId="27900"/>
    <cellStyle name="OPb 3 2 6 2" xfId="56216"/>
    <cellStyle name="OPb 3 2 7" xfId="27901"/>
    <cellStyle name="OPb 3 2 7 2" xfId="56217"/>
    <cellStyle name="OPb 3 2 8" xfId="27902"/>
    <cellStyle name="OPb 3 2 8 2" xfId="56218"/>
    <cellStyle name="OPb 3 2 9" xfId="27903"/>
    <cellStyle name="OPb 3 2 9 2" xfId="56219"/>
    <cellStyle name="OPb 3 3" xfId="27904"/>
    <cellStyle name="OPb 3 3 10" xfId="27905"/>
    <cellStyle name="OPb 3 3 10 2" xfId="56221"/>
    <cellStyle name="OPb 3 3 11" xfId="27906"/>
    <cellStyle name="OPb 3 3 11 2" xfId="56222"/>
    <cellStyle name="OPb 3 3 12" xfId="56220"/>
    <cellStyle name="OPb 3 3 2" xfId="27907"/>
    <cellStyle name="OPb 3 3 2 2" xfId="56223"/>
    <cellStyle name="OPb 3 3 3" xfId="27908"/>
    <cellStyle name="OPb 3 3 3 2" xfId="56224"/>
    <cellStyle name="OPb 3 3 4" xfId="27909"/>
    <cellStyle name="OPb 3 3 4 2" xfId="56225"/>
    <cellStyle name="OPb 3 3 5" xfId="27910"/>
    <cellStyle name="OPb 3 3 5 2" xfId="56226"/>
    <cellStyle name="OPb 3 3 6" xfId="27911"/>
    <cellStyle name="OPb 3 3 6 2" xfId="56227"/>
    <cellStyle name="OPb 3 3 7" xfId="27912"/>
    <cellStyle name="OPb 3 3 7 2" xfId="56228"/>
    <cellStyle name="OPb 3 3 8" xfId="27913"/>
    <cellStyle name="OPb 3 3 8 2" xfId="56229"/>
    <cellStyle name="OPb 3 3 9" xfId="27914"/>
    <cellStyle name="OPb 3 3 9 2" xfId="56230"/>
    <cellStyle name="OPb 3 4" xfId="27915"/>
    <cellStyle name="OPb 3 4 2" xfId="56231"/>
    <cellStyle name="OPb 3 5" xfId="27916"/>
    <cellStyle name="OPb 3 5 2" xfId="56232"/>
    <cellStyle name="OPb 3 6" xfId="27917"/>
    <cellStyle name="OPb 3 6 2" xfId="56233"/>
    <cellStyle name="OPb 3 7" xfId="27918"/>
    <cellStyle name="OPb 3 7 2" xfId="56234"/>
    <cellStyle name="OPb 3 8" xfId="27919"/>
    <cellStyle name="OPb 3 8 2" xfId="56235"/>
    <cellStyle name="OPb 3 9" xfId="27920"/>
    <cellStyle name="OPb 3 9 2" xfId="56236"/>
    <cellStyle name="OPb 4" xfId="27921"/>
    <cellStyle name="OPb 4 2" xfId="27922"/>
    <cellStyle name="OPb 4 2 10" xfId="27923"/>
    <cellStyle name="OPb 4 2 10 2" xfId="56239"/>
    <cellStyle name="OPb 4 2 11" xfId="27924"/>
    <cellStyle name="OPb 4 2 11 2" xfId="56240"/>
    <cellStyle name="OPb 4 2 12" xfId="56238"/>
    <cellStyle name="OPb 4 2 2" xfId="27925"/>
    <cellStyle name="OPb 4 2 2 2" xfId="56241"/>
    <cellStyle name="OPb 4 2 3" xfId="27926"/>
    <cellStyle name="OPb 4 2 3 2" xfId="56242"/>
    <cellStyle name="OPb 4 2 4" xfId="27927"/>
    <cellStyle name="OPb 4 2 4 2" xfId="56243"/>
    <cellStyle name="OPb 4 2 5" xfId="27928"/>
    <cellStyle name="OPb 4 2 5 2" xfId="56244"/>
    <cellStyle name="OPb 4 2 6" xfId="27929"/>
    <cellStyle name="OPb 4 2 6 2" xfId="56245"/>
    <cellStyle name="OPb 4 2 7" xfId="27930"/>
    <cellStyle name="OPb 4 2 7 2" xfId="56246"/>
    <cellStyle name="OPb 4 2 8" xfId="27931"/>
    <cellStyle name="OPb 4 2 8 2" xfId="56247"/>
    <cellStyle name="OPb 4 2 9" xfId="27932"/>
    <cellStyle name="OPb 4 2 9 2" xfId="56248"/>
    <cellStyle name="OPb 4 3" xfId="27933"/>
    <cellStyle name="OPb 4 3 10" xfId="27934"/>
    <cellStyle name="OPb 4 3 10 2" xfId="56250"/>
    <cellStyle name="OPb 4 3 11" xfId="27935"/>
    <cellStyle name="OPb 4 3 11 2" xfId="56251"/>
    <cellStyle name="OPb 4 3 12" xfId="56249"/>
    <cellStyle name="OPb 4 3 2" xfId="27936"/>
    <cellStyle name="OPb 4 3 2 2" xfId="56252"/>
    <cellStyle name="OPb 4 3 3" xfId="27937"/>
    <cellStyle name="OPb 4 3 3 2" xfId="56253"/>
    <cellStyle name="OPb 4 3 4" xfId="27938"/>
    <cellStyle name="OPb 4 3 4 2" xfId="56254"/>
    <cellStyle name="OPb 4 3 5" xfId="27939"/>
    <cellStyle name="OPb 4 3 5 2" xfId="56255"/>
    <cellStyle name="OPb 4 3 6" xfId="27940"/>
    <cellStyle name="OPb 4 3 6 2" xfId="56256"/>
    <cellStyle name="OPb 4 3 7" xfId="27941"/>
    <cellStyle name="OPb 4 3 7 2" xfId="56257"/>
    <cellStyle name="OPb 4 3 8" xfId="27942"/>
    <cellStyle name="OPb 4 3 8 2" xfId="56258"/>
    <cellStyle name="OPb 4 3 9" xfId="27943"/>
    <cellStyle name="OPb 4 3 9 2" xfId="56259"/>
    <cellStyle name="OPb 4 4" xfId="27944"/>
    <cellStyle name="OPb 4 4 2" xfId="56260"/>
    <cellStyle name="OPb 4 5" xfId="56237"/>
    <cellStyle name="OPb 5" xfId="27945"/>
    <cellStyle name="OPb 5 10" xfId="27946"/>
    <cellStyle name="OPb 5 10 2" xfId="56262"/>
    <cellStyle name="OPb 5 11" xfId="27947"/>
    <cellStyle name="OPb 5 11 2" xfId="56263"/>
    <cellStyle name="OPb 5 12" xfId="56261"/>
    <cellStyle name="OPb 5 2" xfId="27948"/>
    <cellStyle name="OPb 5 2 2" xfId="56264"/>
    <cellStyle name="OPb 5 3" xfId="27949"/>
    <cellStyle name="OPb 5 3 2" xfId="56265"/>
    <cellStyle name="OPb 5 4" xfId="27950"/>
    <cellStyle name="OPb 5 4 2" xfId="56266"/>
    <cellStyle name="OPb 5 5" xfId="27951"/>
    <cellStyle name="OPb 5 5 2" xfId="56267"/>
    <cellStyle name="OPb 5 6" xfId="27952"/>
    <cellStyle name="OPb 5 6 2" xfId="56268"/>
    <cellStyle name="OPb 5 7" xfId="27953"/>
    <cellStyle name="OPb 5 7 2" xfId="56269"/>
    <cellStyle name="OPb 5 8" xfId="27954"/>
    <cellStyle name="OPb 5 8 2" xfId="56270"/>
    <cellStyle name="OPb 5 9" xfId="27955"/>
    <cellStyle name="OPb 5 9 2" xfId="56271"/>
    <cellStyle name="OPb 6" xfId="27956"/>
    <cellStyle name="OPb 6 10" xfId="27957"/>
    <cellStyle name="OPb 6 10 2" xfId="56273"/>
    <cellStyle name="OPb 6 11" xfId="27958"/>
    <cellStyle name="OPb 6 11 2" xfId="56274"/>
    <cellStyle name="OPb 6 12" xfId="56272"/>
    <cellStyle name="OPb 6 2" xfId="27959"/>
    <cellStyle name="OPb 6 2 2" xfId="56275"/>
    <cellStyle name="OPb 6 3" xfId="27960"/>
    <cellStyle name="OPb 6 3 2" xfId="56276"/>
    <cellStyle name="OPb 6 4" xfId="27961"/>
    <cellStyle name="OPb 6 4 2" xfId="56277"/>
    <cellStyle name="OPb 6 5" xfId="27962"/>
    <cellStyle name="OPb 6 5 2" xfId="56278"/>
    <cellStyle name="OPb 6 6" xfId="27963"/>
    <cellStyle name="OPb 6 6 2" xfId="56279"/>
    <cellStyle name="OPb 6 7" xfId="27964"/>
    <cellStyle name="OPb 6 7 2" xfId="56280"/>
    <cellStyle name="OPb 6 8" xfId="27965"/>
    <cellStyle name="OPb 6 8 2" xfId="56281"/>
    <cellStyle name="OPb 6 9" xfId="27966"/>
    <cellStyle name="OPb 6 9 2" xfId="56282"/>
    <cellStyle name="OPb 7" xfId="27967"/>
    <cellStyle name="OPb 7 2" xfId="56283"/>
    <cellStyle name="OPb 8" xfId="56178"/>
    <cellStyle name="OpenBals" xfId="27968"/>
    <cellStyle name="OpenBals 10" xfId="27969"/>
    <cellStyle name="OpenBals 10 2" xfId="56285"/>
    <cellStyle name="OpenBals 11" xfId="27970"/>
    <cellStyle name="OpenBals 11 2" xfId="56286"/>
    <cellStyle name="OpenBals 12" xfId="27971"/>
    <cellStyle name="OpenBals 12 2" xfId="56287"/>
    <cellStyle name="OpenBals 13" xfId="27972"/>
    <cellStyle name="OpenBals 13 2" xfId="56288"/>
    <cellStyle name="OpenBals 14" xfId="27973"/>
    <cellStyle name="OpenBals 14 2" xfId="56289"/>
    <cellStyle name="OpenBals 15" xfId="56284"/>
    <cellStyle name="OpenBals 2" xfId="27974"/>
    <cellStyle name="OpenBals 2 10" xfId="27975"/>
    <cellStyle name="OpenBals 2 10 2" xfId="56291"/>
    <cellStyle name="OpenBals 2 11" xfId="27976"/>
    <cellStyle name="OpenBals 2 11 2" xfId="56292"/>
    <cellStyle name="OpenBals 2 12" xfId="27977"/>
    <cellStyle name="OpenBals 2 12 2" xfId="56293"/>
    <cellStyle name="OpenBals 2 13" xfId="56290"/>
    <cellStyle name="OpenBals 2 2" xfId="27978"/>
    <cellStyle name="OpenBals 2 2 10" xfId="27979"/>
    <cellStyle name="OpenBals 2 2 10 2" xfId="56295"/>
    <cellStyle name="OpenBals 2 2 11" xfId="56294"/>
    <cellStyle name="OpenBals 2 2 2" xfId="27980"/>
    <cellStyle name="OpenBals 2 2 2 10" xfId="27981"/>
    <cellStyle name="OpenBals 2 2 2 10 2" xfId="56297"/>
    <cellStyle name="OpenBals 2 2 2 11" xfId="56296"/>
    <cellStyle name="OpenBals 2 2 2 2" xfId="27982"/>
    <cellStyle name="OpenBals 2 2 2 2 2" xfId="56298"/>
    <cellStyle name="OpenBals 2 2 2 3" xfId="27983"/>
    <cellStyle name="OpenBals 2 2 2 3 2" xfId="56299"/>
    <cellStyle name="OpenBals 2 2 2 4" xfId="27984"/>
    <cellStyle name="OpenBals 2 2 2 4 2" xfId="56300"/>
    <cellStyle name="OpenBals 2 2 2 5" xfId="27985"/>
    <cellStyle name="OpenBals 2 2 2 5 2" xfId="56301"/>
    <cellStyle name="OpenBals 2 2 2 6" xfId="27986"/>
    <cellStyle name="OpenBals 2 2 2 6 2" xfId="56302"/>
    <cellStyle name="OpenBals 2 2 2 7" xfId="27987"/>
    <cellStyle name="OpenBals 2 2 2 7 2" xfId="56303"/>
    <cellStyle name="OpenBals 2 2 2 8" xfId="27988"/>
    <cellStyle name="OpenBals 2 2 2 8 2" xfId="56304"/>
    <cellStyle name="OpenBals 2 2 2 9" xfId="27989"/>
    <cellStyle name="OpenBals 2 2 2 9 2" xfId="56305"/>
    <cellStyle name="OpenBals 2 2 3" xfId="27990"/>
    <cellStyle name="OpenBals 2 2 3 10" xfId="27991"/>
    <cellStyle name="OpenBals 2 2 3 10 2" xfId="56307"/>
    <cellStyle name="OpenBals 2 2 3 11" xfId="56306"/>
    <cellStyle name="OpenBals 2 2 3 2" xfId="27992"/>
    <cellStyle name="OpenBals 2 2 3 2 2" xfId="56308"/>
    <cellStyle name="OpenBals 2 2 3 3" xfId="27993"/>
    <cellStyle name="OpenBals 2 2 3 3 2" xfId="56309"/>
    <cellStyle name="OpenBals 2 2 3 4" xfId="27994"/>
    <cellStyle name="OpenBals 2 2 3 4 2" xfId="56310"/>
    <cellStyle name="OpenBals 2 2 3 5" xfId="27995"/>
    <cellStyle name="OpenBals 2 2 3 5 2" xfId="56311"/>
    <cellStyle name="OpenBals 2 2 3 6" xfId="27996"/>
    <cellStyle name="OpenBals 2 2 3 6 2" xfId="56312"/>
    <cellStyle name="OpenBals 2 2 3 7" xfId="27997"/>
    <cellStyle name="OpenBals 2 2 3 7 2" xfId="56313"/>
    <cellStyle name="OpenBals 2 2 3 8" xfId="27998"/>
    <cellStyle name="OpenBals 2 2 3 8 2" xfId="56314"/>
    <cellStyle name="OpenBals 2 2 3 9" xfId="27999"/>
    <cellStyle name="OpenBals 2 2 3 9 2" xfId="56315"/>
    <cellStyle name="OpenBals 2 2 4" xfId="28000"/>
    <cellStyle name="OpenBals 2 2 4 2" xfId="56316"/>
    <cellStyle name="OpenBals 2 2 5" xfId="28001"/>
    <cellStyle name="OpenBals 2 2 5 2" xfId="56317"/>
    <cellStyle name="OpenBals 2 2 6" xfId="28002"/>
    <cellStyle name="OpenBals 2 2 6 2" xfId="56318"/>
    <cellStyle name="OpenBals 2 2 7" xfId="28003"/>
    <cellStyle name="OpenBals 2 2 7 2" xfId="56319"/>
    <cellStyle name="OpenBals 2 2 8" xfId="28004"/>
    <cellStyle name="OpenBals 2 2 8 2" xfId="56320"/>
    <cellStyle name="OpenBals 2 2 9" xfId="28005"/>
    <cellStyle name="OpenBals 2 2 9 2" xfId="56321"/>
    <cellStyle name="OpenBals 2 3" xfId="28006"/>
    <cellStyle name="OpenBals 2 3 10" xfId="28007"/>
    <cellStyle name="OpenBals 2 3 10 2" xfId="56323"/>
    <cellStyle name="OpenBals 2 3 11" xfId="56322"/>
    <cellStyle name="OpenBals 2 3 2" xfId="28008"/>
    <cellStyle name="OpenBals 2 3 2 10" xfId="28009"/>
    <cellStyle name="OpenBals 2 3 2 10 2" xfId="56325"/>
    <cellStyle name="OpenBals 2 3 2 11" xfId="56324"/>
    <cellStyle name="OpenBals 2 3 2 2" xfId="28010"/>
    <cellStyle name="OpenBals 2 3 2 2 2" xfId="56326"/>
    <cellStyle name="OpenBals 2 3 2 3" xfId="28011"/>
    <cellStyle name="OpenBals 2 3 2 3 2" xfId="56327"/>
    <cellStyle name="OpenBals 2 3 2 4" xfId="28012"/>
    <cellStyle name="OpenBals 2 3 2 4 2" xfId="56328"/>
    <cellStyle name="OpenBals 2 3 2 5" xfId="28013"/>
    <cellStyle name="OpenBals 2 3 2 5 2" xfId="56329"/>
    <cellStyle name="OpenBals 2 3 2 6" xfId="28014"/>
    <cellStyle name="OpenBals 2 3 2 6 2" xfId="56330"/>
    <cellStyle name="OpenBals 2 3 2 7" xfId="28015"/>
    <cellStyle name="OpenBals 2 3 2 7 2" xfId="56331"/>
    <cellStyle name="OpenBals 2 3 2 8" xfId="28016"/>
    <cellStyle name="OpenBals 2 3 2 8 2" xfId="56332"/>
    <cellStyle name="OpenBals 2 3 2 9" xfId="28017"/>
    <cellStyle name="OpenBals 2 3 2 9 2" xfId="56333"/>
    <cellStyle name="OpenBals 2 3 3" xfId="28018"/>
    <cellStyle name="OpenBals 2 3 3 10" xfId="28019"/>
    <cellStyle name="OpenBals 2 3 3 10 2" xfId="56335"/>
    <cellStyle name="OpenBals 2 3 3 11" xfId="56334"/>
    <cellStyle name="OpenBals 2 3 3 2" xfId="28020"/>
    <cellStyle name="OpenBals 2 3 3 2 2" xfId="56336"/>
    <cellStyle name="OpenBals 2 3 3 3" xfId="28021"/>
    <cellStyle name="OpenBals 2 3 3 3 2" xfId="56337"/>
    <cellStyle name="OpenBals 2 3 3 4" xfId="28022"/>
    <cellStyle name="OpenBals 2 3 3 4 2" xfId="56338"/>
    <cellStyle name="OpenBals 2 3 3 5" xfId="28023"/>
    <cellStyle name="OpenBals 2 3 3 5 2" xfId="56339"/>
    <cellStyle name="OpenBals 2 3 3 6" xfId="28024"/>
    <cellStyle name="OpenBals 2 3 3 6 2" xfId="56340"/>
    <cellStyle name="OpenBals 2 3 3 7" xfId="28025"/>
    <cellStyle name="OpenBals 2 3 3 7 2" xfId="56341"/>
    <cellStyle name="OpenBals 2 3 3 8" xfId="28026"/>
    <cellStyle name="OpenBals 2 3 3 8 2" xfId="56342"/>
    <cellStyle name="OpenBals 2 3 3 9" xfId="28027"/>
    <cellStyle name="OpenBals 2 3 3 9 2" xfId="56343"/>
    <cellStyle name="OpenBals 2 3 4" xfId="28028"/>
    <cellStyle name="OpenBals 2 3 4 2" xfId="56344"/>
    <cellStyle name="OpenBals 2 3 5" xfId="28029"/>
    <cellStyle name="OpenBals 2 3 5 2" xfId="56345"/>
    <cellStyle name="OpenBals 2 3 6" xfId="28030"/>
    <cellStyle name="OpenBals 2 3 6 2" xfId="56346"/>
    <cellStyle name="OpenBals 2 3 7" xfId="28031"/>
    <cellStyle name="OpenBals 2 3 7 2" xfId="56347"/>
    <cellStyle name="OpenBals 2 3 8" xfId="28032"/>
    <cellStyle name="OpenBals 2 3 8 2" xfId="56348"/>
    <cellStyle name="OpenBals 2 3 9" xfId="28033"/>
    <cellStyle name="OpenBals 2 3 9 2" xfId="56349"/>
    <cellStyle name="OpenBals 2 4" xfId="28034"/>
    <cellStyle name="OpenBals 2 4 10" xfId="28035"/>
    <cellStyle name="OpenBals 2 4 10 2" xfId="56351"/>
    <cellStyle name="OpenBals 2 4 11" xfId="56350"/>
    <cellStyle name="OpenBals 2 4 2" xfId="28036"/>
    <cellStyle name="OpenBals 2 4 2 2" xfId="56352"/>
    <cellStyle name="OpenBals 2 4 3" xfId="28037"/>
    <cellStyle name="OpenBals 2 4 3 2" xfId="56353"/>
    <cellStyle name="OpenBals 2 4 4" xfId="28038"/>
    <cellStyle name="OpenBals 2 4 4 2" xfId="56354"/>
    <cellStyle name="OpenBals 2 4 5" xfId="28039"/>
    <cellStyle name="OpenBals 2 4 5 2" xfId="56355"/>
    <cellStyle name="OpenBals 2 4 6" xfId="28040"/>
    <cellStyle name="OpenBals 2 4 6 2" xfId="56356"/>
    <cellStyle name="OpenBals 2 4 7" xfId="28041"/>
    <cellStyle name="OpenBals 2 4 7 2" xfId="56357"/>
    <cellStyle name="OpenBals 2 4 8" xfId="28042"/>
    <cellStyle name="OpenBals 2 4 8 2" xfId="56358"/>
    <cellStyle name="OpenBals 2 4 9" xfId="28043"/>
    <cellStyle name="OpenBals 2 4 9 2" xfId="56359"/>
    <cellStyle name="OpenBals 2 5" xfId="28044"/>
    <cellStyle name="OpenBals 2 5 10" xfId="28045"/>
    <cellStyle name="OpenBals 2 5 10 2" xfId="56361"/>
    <cellStyle name="OpenBals 2 5 11" xfId="56360"/>
    <cellStyle name="OpenBals 2 5 2" xfId="28046"/>
    <cellStyle name="OpenBals 2 5 2 2" xfId="56362"/>
    <cellStyle name="OpenBals 2 5 3" xfId="28047"/>
    <cellStyle name="OpenBals 2 5 3 2" xfId="56363"/>
    <cellStyle name="OpenBals 2 5 4" xfId="28048"/>
    <cellStyle name="OpenBals 2 5 4 2" xfId="56364"/>
    <cellStyle name="OpenBals 2 5 5" xfId="28049"/>
    <cellStyle name="OpenBals 2 5 5 2" xfId="56365"/>
    <cellStyle name="OpenBals 2 5 6" xfId="28050"/>
    <cellStyle name="OpenBals 2 5 6 2" xfId="56366"/>
    <cellStyle name="OpenBals 2 5 7" xfId="28051"/>
    <cellStyle name="OpenBals 2 5 7 2" xfId="56367"/>
    <cellStyle name="OpenBals 2 5 8" xfId="28052"/>
    <cellStyle name="OpenBals 2 5 8 2" xfId="56368"/>
    <cellStyle name="OpenBals 2 5 9" xfId="28053"/>
    <cellStyle name="OpenBals 2 5 9 2" xfId="56369"/>
    <cellStyle name="OpenBals 2 6" xfId="28054"/>
    <cellStyle name="OpenBals 2 6 2" xfId="56370"/>
    <cellStyle name="OpenBals 2 7" xfId="28055"/>
    <cellStyle name="OpenBals 2 7 2" xfId="56371"/>
    <cellStyle name="OpenBals 2 8" xfId="28056"/>
    <cellStyle name="OpenBals 2 8 2" xfId="56372"/>
    <cellStyle name="OpenBals 2 9" xfId="28057"/>
    <cellStyle name="OpenBals 2 9 2" xfId="56373"/>
    <cellStyle name="OpenBals 3" xfId="28058"/>
    <cellStyle name="OpenBals 3 10" xfId="28059"/>
    <cellStyle name="OpenBals 3 10 2" xfId="56375"/>
    <cellStyle name="OpenBals 3 11" xfId="28060"/>
    <cellStyle name="OpenBals 3 11 2" xfId="56376"/>
    <cellStyle name="OpenBals 3 12" xfId="28061"/>
    <cellStyle name="OpenBals 3 12 2" xfId="56377"/>
    <cellStyle name="OpenBals 3 13" xfId="28062"/>
    <cellStyle name="OpenBals 3 13 2" xfId="56378"/>
    <cellStyle name="OpenBals 3 14" xfId="28063"/>
    <cellStyle name="OpenBals 3 14 2" xfId="56379"/>
    <cellStyle name="OpenBals 3 15" xfId="28064"/>
    <cellStyle name="OpenBals 3 15 2" xfId="56380"/>
    <cellStyle name="OpenBals 3 16" xfId="56374"/>
    <cellStyle name="OpenBals 3 2" xfId="28065"/>
    <cellStyle name="OpenBals 3 2 10" xfId="28066"/>
    <cellStyle name="OpenBals 3 2 10 2" xfId="56382"/>
    <cellStyle name="OpenBals 3 2 11" xfId="56381"/>
    <cellStyle name="OpenBals 3 2 2" xfId="28067"/>
    <cellStyle name="OpenBals 3 2 2 10" xfId="28068"/>
    <cellStyle name="OpenBals 3 2 2 10 2" xfId="56384"/>
    <cellStyle name="OpenBals 3 2 2 11" xfId="56383"/>
    <cellStyle name="OpenBals 3 2 2 2" xfId="28069"/>
    <cellStyle name="OpenBals 3 2 2 2 2" xfId="56385"/>
    <cellStyle name="OpenBals 3 2 2 3" xfId="28070"/>
    <cellStyle name="OpenBals 3 2 2 3 2" xfId="56386"/>
    <cellStyle name="OpenBals 3 2 2 4" xfId="28071"/>
    <cellStyle name="OpenBals 3 2 2 4 2" xfId="56387"/>
    <cellStyle name="OpenBals 3 2 2 5" xfId="28072"/>
    <cellStyle name="OpenBals 3 2 2 5 2" xfId="56388"/>
    <cellStyle name="OpenBals 3 2 2 6" xfId="28073"/>
    <cellStyle name="OpenBals 3 2 2 6 2" xfId="56389"/>
    <cellStyle name="OpenBals 3 2 2 7" xfId="28074"/>
    <cellStyle name="OpenBals 3 2 2 7 2" xfId="56390"/>
    <cellStyle name="OpenBals 3 2 2 8" xfId="28075"/>
    <cellStyle name="OpenBals 3 2 2 8 2" xfId="56391"/>
    <cellStyle name="OpenBals 3 2 2 9" xfId="28076"/>
    <cellStyle name="OpenBals 3 2 2 9 2" xfId="56392"/>
    <cellStyle name="OpenBals 3 2 3" xfId="28077"/>
    <cellStyle name="OpenBals 3 2 3 10" xfId="28078"/>
    <cellStyle name="OpenBals 3 2 3 10 2" xfId="56394"/>
    <cellStyle name="OpenBals 3 2 3 11" xfId="56393"/>
    <cellStyle name="OpenBals 3 2 3 2" xfId="28079"/>
    <cellStyle name="OpenBals 3 2 3 2 2" xfId="56395"/>
    <cellStyle name="OpenBals 3 2 3 3" xfId="28080"/>
    <cellStyle name="OpenBals 3 2 3 3 2" xfId="56396"/>
    <cellStyle name="OpenBals 3 2 3 4" xfId="28081"/>
    <cellStyle name="OpenBals 3 2 3 4 2" xfId="56397"/>
    <cellStyle name="OpenBals 3 2 3 5" xfId="28082"/>
    <cellStyle name="OpenBals 3 2 3 5 2" xfId="56398"/>
    <cellStyle name="OpenBals 3 2 3 6" xfId="28083"/>
    <cellStyle name="OpenBals 3 2 3 6 2" xfId="56399"/>
    <cellStyle name="OpenBals 3 2 3 7" xfId="28084"/>
    <cellStyle name="OpenBals 3 2 3 7 2" xfId="56400"/>
    <cellStyle name="OpenBals 3 2 3 8" xfId="28085"/>
    <cellStyle name="OpenBals 3 2 3 8 2" xfId="56401"/>
    <cellStyle name="OpenBals 3 2 3 9" xfId="28086"/>
    <cellStyle name="OpenBals 3 2 3 9 2" xfId="56402"/>
    <cellStyle name="OpenBals 3 2 4" xfId="28087"/>
    <cellStyle name="OpenBals 3 2 4 2" xfId="56403"/>
    <cellStyle name="OpenBals 3 2 5" xfId="28088"/>
    <cellStyle name="OpenBals 3 2 5 2" xfId="56404"/>
    <cellStyle name="OpenBals 3 2 6" xfId="28089"/>
    <cellStyle name="OpenBals 3 2 6 2" xfId="56405"/>
    <cellStyle name="OpenBals 3 2 7" xfId="28090"/>
    <cellStyle name="OpenBals 3 2 7 2" xfId="56406"/>
    <cellStyle name="OpenBals 3 2 8" xfId="28091"/>
    <cellStyle name="OpenBals 3 2 8 2" xfId="56407"/>
    <cellStyle name="OpenBals 3 2 9" xfId="28092"/>
    <cellStyle name="OpenBals 3 2 9 2" xfId="56408"/>
    <cellStyle name="OpenBals 3 3" xfId="28093"/>
    <cellStyle name="OpenBals 3 3 10" xfId="28094"/>
    <cellStyle name="OpenBals 3 3 10 2" xfId="56410"/>
    <cellStyle name="OpenBals 3 3 11" xfId="56409"/>
    <cellStyle name="OpenBals 3 3 2" xfId="28095"/>
    <cellStyle name="OpenBals 3 3 2 10" xfId="28096"/>
    <cellStyle name="OpenBals 3 3 2 10 2" xfId="56412"/>
    <cellStyle name="OpenBals 3 3 2 11" xfId="56411"/>
    <cellStyle name="OpenBals 3 3 2 2" xfId="28097"/>
    <cellStyle name="OpenBals 3 3 2 2 2" xfId="56413"/>
    <cellStyle name="OpenBals 3 3 2 3" xfId="28098"/>
    <cellStyle name="OpenBals 3 3 2 3 2" xfId="56414"/>
    <cellStyle name="OpenBals 3 3 2 4" xfId="28099"/>
    <cellStyle name="OpenBals 3 3 2 4 2" xfId="56415"/>
    <cellStyle name="OpenBals 3 3 2 5" xfId="28100"/>
    <cellStyle name="OpenBals 3 3 2 5 2" xfId="56416"/>
    <cellStyle name="OpenBals 3 3 2 6" xfId="28101"/>
    <cellStyle name="OpenBals 3 3 2 6 2" xfId="56417"/>
    <cellStyle name="OpenBals 3 3 2 7" xfId="28102"/>
    <cellStyle name="OpenBals 3 3 2 7 2" xfId="56418"/>
    <cellStyle name="OpenBals 3 3 2 8" xfId="28103"/>
    <cellStyle name="OpenBals 3 3 2 8 2" xfId="56419"/>
    <cellStyle name="OpenBals 3 3 2 9" xfId="28104"/>
    <cellStyle name="OpenBals 3 3 2 9 2" xfId="56420"/>
    <cellStyle name="OpenBals 3 3 3" xfId="28105"/>
    <cellStyle name="OpenBals 3 3 3 10" xfId="28106"/>
    <cellStyle name="OpenBals 3 3 3 10 2" xfId="56422"/>
    <cellStyle name="OpenBals 3 3 3 11" xfId="56421"/>
    <cellStyle name="OpenBals 3 3 3 2" xfId="28107"/>
    <cellStyle name="OpenBals 3 3 3 2 2" xfId="56423"/>
    <cellStyle name="OpenBals 3 3 3 3" xfId="28108"/>
    <cellStyle name="OpenBals 3 3 3 3 2" xfId="56424"/>
    <cellStyle name="OpenBals 3 3 3 4" xfId="28109"/>
    <cellStyle name="OpenBals 3 3 3 4 2" xfId="56425"/>
    <cellStyle name="OpenBals 3 3 3 5" xfId="28110"/>
    <cellStyle name="OpenBals 3 3 3 5 2" xfId="56426"/>
    <cellStyle name="OpenBals 3 3 3 6" xfId="28111"/>
    <cellStyle name="OpenBals 3 3 3 6 2" xfId="56427"/>
    <cellStyle name="OpenBals 3 3 3 7" xfId="28112"/>
    <cellStyle name="OpenBals 3 3 3 7 2" xfId="56428"/>
    <cellStyle name="OpenBals 3 3 3 8" xfId="28113"/>
    <cellStyle name="OpenBals 3 3 3 8 2" xfId="56429"/>
    <cellStyle name="OpenBals 3 3 3 9" xfId="28114"/>
    <cellStyle name="OpenBals 3 3 3 9 2" xfId="56430"/>
    <cellStyle name="OpenBals 3 3 4" xfId="28115"/>
    <cellStyle name="OpenBals 3 3 4 2" xfId="56431"/>
    <cellStyle name="OpenBals 3 3 5" xfId="28116"/>
    <cellStyle name="OpenBals 3 3 5 2" xfId="56432"/>
    <cellStyle name="OpenBals 3 3 6" xfId="28117"/>
    <cellStyle name="OpenBals 3 3 6 2" xfId="56433"/>
    <cellStyle name="OpenBals 3 3 7" xfId="28118"/>
    <cellStyle name="OpenBals 3 3 7 2" xfId="56434"/>
    <cellStyle name="OpenBals 3 3 8" xfId="28119"/>
    <cellStyle name="OpenBals 3 3 8 2" xfId="56435"/>
    <cellStyle name="OpenBals 3 3 9" xfId="28120"/>
    <cellStyle name="OpenBals 3 3 9 2" xfId="56436"/>
    <cellStyle name="OpenBals 3 4" xfId="28121"/>
    <cellStyle name="OpenBals 3 4 10" xfId="28122"/>
    <cellStyle name="OpenBals 3 4 10 2" xfId="56438"/>
    <cellStyle name="OpenBals 3 4 11" xfId="56437"/>
    <cellStyle name="OpenBals 3 4 2" xfId="28123"/>
    <cellStyle name="OpenBals 3 4 2 2" xfId="56439"/>
    <cellStyle name="OpenBals 3 4 3" xfId="28124"/>
    <cellStyle name="OpenBals 3 4 3 2" xfId="56440"/>
    <cellStyle name="OpenBals 3 4 4" xfId="28125"/>
    <cellStyle name="OpenBals 3 4 4 2" xfId="56441"/>
    <cellStyle name="OpenBals 3 4 5" xfId="28126"/>
    <cellStyle name="OpenBals 3 4 5 2" xfId="56442"/>
    <cellStyle name="OpenBals 3 4 6" xfId="28127"/>
    <cellStyle name="OpenBals 3 4 6 2" xfId="56443"/>
    <cellStyle name="OpenBals 3 4 7" xfId="28128"/>
    <cellStyle name="OpenBals 3 4 7 2" xfId="56444"/>
    <cellStyle name="OpenBals 3 4 8" xfId="28129"/>
    <cellStyle name="OpenBals 3 4 8 2" xfId="56445"/>
    <cellStyle name="OpenBals 3 4 9" xfId="28130"/>
    <cellStyle name="OpenBals 3 4 9 2" xfId="56446"/>
    <cellStyle name="OpenBals 3 5" xfId="28131"/>
    <cellStyle name="OpenBals 3 5 10" xfId="28132"/>
    <cellStyle name="OpenBals 3 5 10 2" xfId="56448"/>
    <cellStyle name="OpenBals 3 5 11" xfId="56447"/>
    <cellStyle name="OpenBals 3 5 2" xfId="28133"/>
    <cellStyle name="OpenBals 3 5 2 2" xfId="56449"/>
    <cellStyle name="OpenBals 3 5 3" xfId="28134"/>
    <cellStyle name="OpenBals 3 5 3 2" xfId="56450"/>
    <cellStyle name="OpenBals 3 5 4" xfId="28135"/>
    <cellStyle name="OpenBals 3 5 4 2" xfId="56451"/>
    <cellStyle name="OpenBals 3 5 5" xfId="28136"/>
    <cellStyle name="OpenBals 3 5 5 2" xfId="56452"/>
    <cellStyle name="OpenBals 3 5 6" xfId="28137"/>
    <cellStyle name="OpenBals 3 5 6 2" xfId="56453"/>
    <cellStyle name="OpenBals 3 5 7" xfId="28138"/>
    <cellStyle name="OpenBals 3 5 7 2" xfId="56454"/>
    <cellStyle name="OpenBals 3 5 8" xfId="28139"/>
    <cellStyle name="OpenBals 3 5 8 2" xfId="56455"/>
    <cellStyle name="OpenBals 3 5 9" xfId="28140"/>
    <cellStyle name="OpenBals 3 5 9 2" xfId="56456"/>
    <cellStyle name="OpenBals 3 6" xfId="28141"/>
    <cellStyle name="OpenBals 3 6 2" xfId="56457"/>
    <cellStyle name="OpenBals 3 7" xfId="28142"/>
    <cellStyle name="OpenBals 3 7 2" xfId="56458"/>
    <cellStyle name="OpenBals 3 8" xfId="28143"/>
    <cellStyle name="OpenBals 3 8 2" xfId="56459"/>
    <cellStyle name="OpenBals 3 9" xfId="28144"/>
    <cellStyle name="OpenBals 3 9 2" xfId="56460"/>
    <cellStyle name="OpenBals 4" xfId="28145"/>
    <cellStyle name="OpenBals 4 10" xfId="28146"/>
    <cellStyle name="OpenBals 4 10 2" xfId="56462"/>
    <cellStyle name="OpenBals 4 11" xfId="56461"/>
    <cellStyle name="OpenBals 4 2" xfId="28147"/>
    <cellStyle name="OpenBals 4 2 10" xfId="28148"/>
    <cellStyle name="OpenBals 4 2 10 2" xfId="56464"/>
    <cellStyle name="OpenBals 4 2 11" xfId="56463"/>
    <cellStyle name="OpenBals 4 2 2" xfId="28149"/>
    <cellStyle name="OpenBals 4 2 2 2" xfId="56465"/>
    <cellStyle name="OpenBals 4 2 3" xfId="28150"/>
    <cellStyle name="OpenBals 4 2 3 2" xfId="56466"/>
    <cellStyle name="OpenBals 4 2 4" xfId="28151"/>
    <cellStyle name="OpenBals 4 2 4 2" xfId="56467"/>
    <cellStyle name="OpenBals 4 2 5" xfId="28152"/>
    <cellStyle name="OpenBals 4 2 5 2" xfId="56468"/>
    <cellStyle name="OpenBals 4 2 6" xfId="28153"/>
    <cellStyle name="OpenBals 4 2 6 2" xfId="56469"/>
    <cellStyle name="OpenBals 4 2 7" xfId="28154"/>
    <cellStyle name="OpenBals 4 2 7 2" xfId="56470"/>
    <cellStyle name="OpenBals 4 2 8" xfId="28155"/>
    <cellStyle name="OpenBals 4 2 8 2" xfId="56471"/>
    <cellStyle name="OpenBals 4 2 9" xfId="28156"/>
    <cellStyle name="OpenBals 4 2 9 2" xfId="56472"/>
    <cellStyle name="OpenBals 4 3" xfId="28157"/>
    <cellStyle name="OpenBals 4 3 10" xfId="28158"/>
    <cellStyle name="OpenBals 4 3 10 2" xfId="56474"/>
    <cellStyle name="OpenBals 4 3 11" xfId="56473"/>
    <cellStyle name="OpenBals 4 3 2" xfId="28159"/>
    <cellStyle name="OpenBals 4 3 2 2" xfId="56475"/>
    <cellStyle name="OpenBals 4 3 3" xfId="28160"/>
    <cellStyle name="OpenBals 4 3 3 2" xfId="56476"/>
    <cellStyle name="OpenBals 4 3 4" xfId="28161"/>
    <cellStyle name="OpenBals 4 3 4 2" xfId="56477"/>
    <cellStyle name="OpenBals 4 3 5" xfId="28162"/>
    <cellStyle name="OpenBals 4 3 5 2" xfId="56478"/>
    <cellStyle name="OpenBals 4 3 6" xfId="28163"/>
    <cellStyle name="OpenBals 4 3 6 2" xfId="56479"/>
    <cellStyle name="OpenBals 4 3 7" xfId="28164"/>
    <cellStyle name="OpenBals 4 3 7 2" xfId="56480"/>
    <cellStyle name="OpenBals 4 3 8" xfId="28165"/>
    <cellStyle name="OpenBals 4 3 8 2" xfId="56481"/>
    <cellStyle name="OpenBals 4 3 9" xfId="28166"/>
    <cellStyle name="OpenBals 4 3 9 2" xfId="56482"/>
    <cellStyle name="OpenBals 4 4" xfId="28167"/>
    <cellStyle name="OpenBals 4 4 2" xfId="56483"/>
    <cellStyle name="OpenBals 4 5" xfId="28168"/>
    <cellStyle name="OpenBals 4 5 2" xfId="56484"/>
    <cellStyle name="OpenBals 4 6" xfId="28169"/>
    <cellStyle name="OpenBals 4 6 2" xfId="56485"/>
    <cellStyle name="OpenBals 4 7" xfId="28170"/>
    <cellStyle name="OpenBals 4 7 2" xfId="56486"/>
    <cellStyle name="OpenBals 4 8" xfId="28171"/>
    <cellStyle name="OpenBals 4 8 2" xfId="56487"/>
    <cellStyle name="OpenBals 4 9" xfId="28172"/>
    <cellStyle name="OpenBals 4 9 2" xfId="56488"/>
    <cellStyle name="OpenBals 5" xfId="28173"/>
    <cellStyle name="OpenBals 5 10" xfId="28174"/>
    <cellStyle name="OpenBals 5 10 2" xfId="56490"/>
    <cellStyle name="OpenBals 5 11" xfId="56489"/>
    <cellStyle name="OpenBals 5 2" xfId="28175"/>
    <cellStyle name="OpenBals 5 2 10" xfId="28176"/>
    <cellStyle name="OpenBals 5 2 10 2" xfId="56492"/>
    <cellStyle name="OpenBals 5 2 11" xfId="56491"/>
    <cellStyle name="OpenBals 5 2 2" xfId="28177"/>
    <cellStyle name="OpenBals 5 2 2 2" xfId="56493"/>
    <cellStyle name="OpenBals 5 2 3" xfId="28178"/>
    <cellStyle name="OpenBals 5 2 3 2" xfId="56494"/>
    <cellStyle name="OpenBals 5 2 4" xfId="28179"/>
    <cellStyle name="OpenBals 5 2 4 2" xfId="56495"/>
    <cellStyle name="OpenBals 5 2 5" xfId="28180"/>
    <cellStyle name="OpenBals 5 2 5 2" xfId="56496"/>
    <cellStyle name="OpenBals 5 2 6" xfId="28181"/>
    <cellStyle name="OpenBals 5 2 6 2" xfId="56497"/>
    <cellStyle name="OpenBals 5 2 7" xfId="28182"/>
    <cellStyle name="OpenBals 5 2 7 2" xfId="56498"/>
    <cellStyle name="OpenBals 5 2 8" xfId="28183"/>
    <cellStyle name="OpenBals 5 2 8 2" xfId="56499"/>
    <cellStyle name="OpenBals 5 2 9" xfId="28184"/>
    <cellStyle name="OpenBals 5 2 9 2" xfId="56500"/>
    <cellStyle name="OpenBals 5 3" xfId="28185"/>
    <cellStyle name="OpenBals 5 3 10" xfId="28186"/>
    <cellStyle name="OpenBals 5 3 10 2" xfId="56502"/>
    <cellStyle name="OpenBals 5 3 11" xfId="56501"/>
    <cellStyle name="OpenBals 5 3 2" xfId="28187"/>
    <cellStyle name="OpenBals 5 3 2 2" xfId="56503"/>
    <cellStyle name="OpenBals 5 3 3" xfId="28188"/>
    <cellStyle name="OpenBals 5 3 3 2" xfId="56504"/>
    <cellStyle name="OpenBals 5 3 4" xfId="28189"/>
    <cellStyle name="OpenBals 5 3 4 2" xfId="56505"/>
    <cellStyle name="OpenBals 5 3 5" xfId="28190"/>
    <cellStyle name="OpenBals 5 3 5 2" xfId="56506"/>
    <cellStyle name="OpenBals 5 3 6" xfId="28191"/>
    <cellStyle name="OpenBals 5 3 6 2" xfId="56507"/>
    <cellStyle name="OpenBals 5 3 7" xfId="28192"/>
    <cellStyle name="OpenBals 5 3 7 2" xfId="56508"/>
    <cellStyle name="OpenBals 5 3 8" xfId="28193"/>
    <cellStyle name="OpenBals 5 3 8 2" xfId="56509"/>
    <cellStyle name="OpenBals 5 3 9" xfId="28194"/>
    <cellStyle name="OpenBals 5 3 9 2" xfId="56510"/>
    <cellStyle name="OpenBals 5 4" xfId="28195"/>
    <cellStyle name="OpenBals 5 4 2" xfId="56511"/>
    <cellStyle name="OpenBals 5 5" xfId="28196"/>
    <cellStyle name="OpenBals 5 5 2" xfId="56512"/>
    <cellStyle name="OpenBals 5 6" xfId="28197"/>
    <cellStyle name="OpenBals 5 6 2" xfId="56513"/>
    <cellStyle name="OpenBals 5 7" xfId="28198"/>
    <cellStyle name="OpenBals 5 7 2" xfId="56514"/>
    <cellStyle name="OpenBals 5 8" xfId="28199"/>
    <cellStyle name="OpenBals 5 8 2" xfId="56515"/>
    <cellStyle name="OpenBals 5 9" xfId="28200"/>
    <cellStyle name="OpenBals 5 9 2" xfId="56516"/>
    <cellStyle name="OpenBals 6" xfId="28201"/>
    <cellStyle name="OpenBals 6 10" xfId="28202"/>
    <cellStyle name="OpenBals 6 10 2" xfId="56518"/>
    <cellStyle name="OpenBals 6 11" xfId="56517"/>
    <cellStyle name="OpenBals 6 2" xfId="28203"/>
    <cellStyle name="OpenBals 6 2 2" xfId="56519"/>
    <cellStyle name="OpenBals 6 3" xfId="28204"/>
    <cellStyle name="OpenBals 6 3 2" xfId="56520"/>
    <cellStyle name="OpenBals 6 4" xfId="28205"/>
    <cellStyle name="OpenBals 6 4 2" xfId="56521"/>
    <cellStyle name="OpenBals 6 5" xfId="28206"/>
    <cellStyle name="OpenBals 6 5 2" xfId="56522"/>
    <cellStyle name="OpenBals 6 6" xfId="28207"/>
    <cellStyle name="OpenBals 6 6 2" xfId="56523"/>
    <cellStyle name="OpenBals 6 7" xfId="28208"/>
    <cellStyle name="OpenBals 6 7 2" xfId="56524"/>
    <cellStyle name="OpenBals 6 8" xfId="28209"/>
    <cellStyle name="OpenBals 6 8 2" xfId="56525"/>
    <cellStyle name="OpenBals 6 9" xfId="28210"/>
    <cellStyle name="OpenBals 6 9 2" xfId="56526"/>
    <cellStyle name="OpenBals 7" xfId="28211"/>
    <cellStyle name="OpenBals 7 10" xfId="28212"/>
    <cellStyle name="OpenBals 7 10 2" xfId="56528"/>
    <cellStyle name="OpenBals 7 11" xfId="56527"/>
    <cellStyle name="OpenBals 7 2" xfId="28213"/>
    <cellStyle name="OpenBals 7 2 2" xfId="56529"/>
    <cellStyle name="OpenBals 7 3" xfId="28214"/>
    <cellStyle name="OpenBals 7 3 2" xfId="56530"/>
    <cellStyle name="OpenBals 7 4" xfId="28215"/>
    <cellStyle name="OpenBals 7 4 2" xfId="56531"/>
    <cellStyle name="OpenBals 7 5" xfId="28216"/>
    <cellStyle name="OpenBals 7 5 2" xfId="56532"/>
    <cellStyle name="OpenBals 7 6" xfId="28217"/>
    <cellStyle name="OpenBals 7 6 2" xfId="56533"/>
    <cellStyle name="OpenBals 7 7" xfId="28218"/>
    <cellStyle name="OpenBals 7 7 2" xfId="56534"/>
    <cellStyle name="OpenBals 7 8" xfId="28219"/>
    <cellStyle name="OpenBals 7 8 2" xfId="56535"/>
    <cellStyle name="OpenBals 7 9" xfId="28220"/>
    <cellStyle name="OpenBals 7 9 2" xfId="56536"/>
    <cellStyle name="OpenBals 8" xfId="28221"/>
    <cellStyle name="OpenBals 8 2" xfId="56537"/>
    <cellStyle name="OpenBals 9" xfId="28222"/>
    <cellStyle name="OpenBals 9 2" xfId="56538"/>
    <cellStyle name="OpSub" xfId="53"/>
    <cellStyle name="Percent 2" xfId="528"/>
    <cellStyle name="Percent 2 2" xfId="28223"/>
    <cellStyle name="Percent 2 3" xfId="28224"/>
    <cellStyle name="Percent 2 4" xfId="28225"/>
    <cellStyle name="Percent 2 5" xfId="28226"/>
    <cellStyle name="Percent 2 6" xfId="28227"/>
    <cellStyle name="Percent 2 7" xfId="28228"/>
    <cellStyle name="Percent 2 8" xfId="28229"/>
    <cellStyle name="Percent 3" xfId="169"/>
    <cellStyle name="Percent 3 10" xfId="1015"/>
    <cellStyle name="Percent 3 10 2" xfId="29346"/>
    <cellStyle name="Percent 3 11" xfId="1231"/>
    <cellStyle name="Percent 3 11 2" xfId="29562"/>
    <cellStyle name="Percent 3 12" xfId="350"/>
    <cellStyle name="Percent 3 12 2" xfId="28692"/>
    <cellStyle name="Percent 3 13" xfId="28429"/>
    <cellStyle name="Percent 3 14" xfId="28534"/>
    <cellStyle name="Percent 3 2" xfId="185"/>
    <cellStyle name="Percent 3 2 10" xfId="351"/>
    <cellStyle name="Percent 3 2 10 2" xfId="28693"/>
    <cellStyle name="Percent 3 2 11" xfId="28435"/>
    <cellStyle name="Percent 3 2 12" xfId="28543"/>
    <cellStyle name="Percent 3 2 2" xfId="68"/>
    <cellStyle name="Percent 3 2 2 10" xfId="28438"/>
    <cellStyle name="Percent 3 2 2 11" xfId="28453"/>
    <cellStyle name="Percent 3 2 2 12" xfId="56745"/>
    <cellStyle name="Percent 3 2 2 2" xfId="85"/>
    <cellStyle name="Percent 3 2 2 2 2" xfId="122"/>
    <cellStyle name="Percent 3 2 2 2 2 2" xfId="1040"/>
    <cellStyle name="Percent 3 2 2 2 2 2 2" xfId="29371"/>
    <cellStyle name="Percent 3 2 2 2 2 3" xfId="28499"/>
    <cellStyle name="Percent 3 2 2 2 2 4" xfId="56789"/>
    <cellStyle name="Percent 3 2 2 2 3" xfId="1260"/>
    <cellStyle name="Percent 3 2 2 2 3 2" xfId="29591"/>
    <cellStyle name="Percent 3 2 2 2 4" xfId="353"/>
    <cellStyle name="Percent 3 2 2 2 4 2" xfId="28695"/>
    <cellStyle name="Percent 3 2 2 2 5" xfId="200"/>
    <cellStyle name="Percent 3 2 2 2 5 2" xfId="28557"/>
    <cellStyle name="Percent 3 2 2 2 6" xfId="28463"/>
    <cellStyle name="Percent 3 2 2 2 7" xfId="56754"/>
    <cellStyle name="Percent 3 2 2 3" xfId="94"/>
    <cellStyle name="Percent 3 2 2 3 2" xfId="131"/>
    <cellStyle name="Percent 3 2 2 3 2 2" xfId="1051"/>
    <cellStyle name="Percent 3 2 2 3 2 2 2" xfId="29382"/>
    <cellStyle name="Percent 3 2 2 3 2 3" xfId="28508"/>
    <cellStyle name="Percent 3 2 2 3 2 4" xfId="56798"/>
    <cellStyle name="Percent 3 2 2 3 3" xfId="1271"/>
    <cellStyle name="Percent 3 2 2 3 3 2" xfId="29602"/>
    <cellStyle name="Percent 3 2 2 3 4" xfId="354"/>
    <cellStyle name="Percent 3 2 2 3 4 2" xfId="28696"/>
    <cellStyle name="Percent 3 2 2 3 5" xfId="211"/>
    <cellStyle name="Percent 3 2 2 3 5 2" xfId="28568"/>
    <cellStyle name="Percent 3 2 2 3 6" xfId="28472"/>
    <cellStyle name="Percent 3 2 2 3 7" xfId="56763"/>
    <cellStyle name="Percent 3 2 2 4" xfId="103"/>
    <cellStyle name="Percent 3 2 2 4 2" xfId="1060"/>
    <cellStyle name="Percent 3 2 2 4 2 2" xfId="29391"/>
    <cellStyle name="Percent 3 2 2 4 3" xfId="1280"/>
    <cellStyle name="Percent 3 2 2 4 3 2" xfId="29611"/>
    <cellStyle name="Percent 3 2 2 4 4" xfId="355"/>
    <cellStyle name="Percent 3 2 2 4 4 2" xfId="28697"/>
    <cellStyle name="Percent 3 2 2 4 5" xfId="220"/>
    <cellStyle name="Percent 3 2 2 4 5 2" xfId="28577"/>
    <cellStyle name="Percent 3 2 2 4 6" xfId="28481"/>
    <cellStyle name="Percent 3 2 2 4 7" xfId="56772"/>
    <cellStyle name="Percent 3 2 2 5" xfId="115"/>
    <cellStyle name="Percent 3 2 2 5 2" xfId="1098"/>
    <cellStyle name="Percent 3 2 2 5 2 2" xfId="29429"/>
    <cellStyle name="Percent 3 2 2 5 3" xfId="1318"/>
    <cellStyle name="Percent 3 2 2 5 3 2" xfId="29649"/>
    <cellStyle name="Percent 3 2 2 5 4" xfId="356"/>
    <cellStyle name="Percent 3 2 2 5 4 2" xfId="28698"/>
    <cellStyle name="Percent 3 2 2 5 5" xfId="256"/>
    <cellStyle name="Percent 3 2 2 5 5 2" xfId="28606"/>
    <cellStyle name="Percent 3 2 2 5 6" xfId="28492"/>
    <cellStyle name="Percent 3 2 2 5 7" xfId="56782"/>
    <cellStyle name="Percent 3 2 2 6" xfId="164"/>
    <cellStyle name="Percent 3 2 2 6 2" xfId="1029"/>
    <cellStyle name="Percent 3 2 2 6 2 2" xfId="29360"/>
    <cellStyle name="Percent 3 2 2 6 3" xfId="28532"/>
    <cellStyle name="Percent 3 2 2 6 4" xfId="56822"/>
    <cellStyle name="Percent 3 2 2 7" xfId="1248"/>
    <cellStyle name="Percent 3 2 2 7 2" xfId="29579"/>
    <cellStyle name="Percent 3 2 2 8" xfId="352"/>
    <cellStyle name="Percent 3 2 2 8 2" xfId="28694"/>
    <cellStyle name="Percent 3 2 2 9" xfId="189"/>
    <cellStyle name="Percent 3 2 2 9 2" xfId="28546"/>
    <cellStyle name="Percent 3 2 3" xfId="192"/>
    <cellStyle name="Percent 3 2 3 10" xfId="28549"/>
    <cellStyle name="Percent 3 2 3 2" xfId="203"/>
    <cellStyle name="Percent 3 2 3 2 2" xfId="124"/>
    <cellStyle name="Percent 3 2 3 2 2 2" xfId="1043"/>
    <cellStyle name="Percent 3 2 3 2 2 2 2" xfId="29374"/>
    <cellStyle name="Percent 3 2 3 2 2 3" xfId="28501"/>
    <cellStyle name="Percent 3 2 3 2 2 4" xfId="56791"/>
    <cellStyle name="Percent 3 2 3 2 3" xfId="1263"/>
    <cellStyle name="Percent 3 2 3 2 3 2" xfId="29594"/>
    <cellStyle name="Percent 3 2 3 2 4" xfId="358"/>
    <cellStyle name="Percent 3 2 3 2 4 2" xfId="28700"/>
    <cellStyle name="Percent 3 2 3 2 5" xfId="28560"/>
    <cellStyle name="Percent 3 2 3 3" xfId="97"/>
    <cellStyle name="Percent 3 2 3 3 2" xfId="134"/>
    <cellStyle name="Percent 3 2 3 3 2 2" xfId="1054"/>
    <cellStyle name="Percent 3 2 3 3 2 2 2" xfId="29385"/>
    <cellStyle name="Percent 3 2 3 3 2 3" xfId="28511"/>
    <cellStyle name="Percent 3 2 3 3 2 4" xfId="56801"/>
    <cellStyle name="Percent 3 2 3 3 3" xfId="1274"/>
    <cellStyle name="Percent 3 2 3 3 3 2" xfId="29605"/>
    <cellStyle name="Percent 3 2 3 3 4" xfId="359"/>
    <cellStyle name="Percent 3 2 3 3 4 2" xfId="28701"/>
    <cellStyle name="Percent 3 2 3 3 5" xfId="214"/>
    <cellStyle name="Percent 3 2 3 3 5 2" xfId="28571"/>
    <cellStyle name="Percent 3 2 3 3 6" xfId="28475"/>
    <cellStyle name="Percent 3 2 3 3 7" xfId="56766"/>
    <cellStyle name="Percent 3 2 3 4" xfId="106"/>
    <cellStyle name="Percent 3 2 3 4 2" xfId="142"/>
    <cellStyle name="Percent 3 2 3 4 2 2" xfId="1063"/>
    <cellStyle name="Percent 3 2 3 4 2 2 2" xfId="29394"/>
    <cellStyle name="Percent 3 2 3 4 2 3" xfId="28519"/>
    <cellStyle name="Percent 3 2 3 4 2 4" xfId="56809"/>
    <cellStyle name="Percent 3 2 3 4 3" xfId="1283"/>
    <cellStyle name="Percent 3 2 3 4 3 2" xfId="29614"/>
    <cellStyle name="Percent 3 2 3 4 4" xfId="360"/>
    <cellStyle name="Percent 3 2 3 4 4 2" xfId="28702"/>
    <cellStyle name="Percent 3 2 3 4 5" xfId="223"/>
    <cellStyle name="Percent 3 2 3 4 5 2" xfId="28580"/>
    <cellStyle name="Percent 3 2 3 4 6" xfId="28484"/>
    <cellStyle name="Percent 3 2 3 4 7" xfId="56775"/>
    <cellStyle name="Percent 3 2 3 5" xfId="260"/>
    <cellStyle name="Percent 3 2 3 5 2" xfId="1102"/>
    <cellStyle name="Percent 3 2 3 5 2 2" xfId="29433"/>
    <cellStyle name="Percent 3 2 3 5 3" xfId="1322"/>
    <cellStyle name="Percent 3 2 3 5 3 2" xfId="29653"/>
    <cellStyle name="Percent 3 2 3 5 4" xfId="361"/>
    <cellStyle name="Percent 3 2 3 5 4 2" xfId="28703"/>
    <cellStyle name="Percent 3 2 3 5 5" xfId="28610"/>
    <cellStyle name="Percent 3 2 3 6" xfId="145"/>
    <cellStyle name="Percent 3 2 3 6 2" xfId="1033"/>
    <cellStyle name="Percent 3 2 3 6 2 2" xfId="29364"/>
    <cellStyle name="Percent 3 2 3 6 3" xfId="28521"/>
    <cellStyle name="Percent 3 2 3 6 4" xfId="56811"/>
    <cellStyle name="Percent 3 2 3 7" xfId="1252"/>
    <cellStyle name="Percent 3 2 3 7 2" xfId="29583"/>
    <cellStyle name="Percent 3 2 3 8" xfId="357"/>
    <cellStyle name="Percent 3 2 3 8 2" xfId="28699"/>
    <cellStyle name="Percent 3 2 3 9" xfId="28441"/>
    <cellStyle name="Percent 3 2 4" xfId="82"/>
    <cellStyle name="Percent 3 2 4 2" xfId="1037"/>
    <cellStyle name="Percent 3 2 4 2 2" xfId="29368"/>
    <cellStyle name="Percent 3 2 4 3" xfId="1257"/>
    <cellStyle name="Percent 3 2 4 3 2" xfId="29588"/>
    <cellStyle name="Percent 3 2 4 4" xfId="362"/>
    <cellStyle name="Percent 3 2 4 4 2" xfId="28704"/>
    <cellStyle name="Percent 3 2 4 5" xfId="197"/>
    <cellStyle name="Percent 3 2 4 5 2" xfId="28554"/>
    <cellStyle name="Percent 3 2 4 6" xfId="28460"/>
    <cellStyle name="Percent 3 2 4 7" xfId="56751"/>
    <cellStyle name="Percent 3 2 5" xfId="208"/>
    <cellStyle name="Percent 3 2 5 2" xfId="128"/>
    <cellStyle name="Percent 3 2 5 2 2" xfId="1048"/>
    <cellStyle name="Percent 3 2 5 2 2 2" xfId="29379"/>
    <cellStyle name="Percent 3 2 5 2 3" xfId="28505"/>
    <cellStyle name="Percent 3 2 5 2 4" xfId="56795"/>
    <cellStyle name="Percent 3 2 5 3" xfId="1268"/>
    <cellStyle name="Percent 3 2 5 3 2" xfId="29599"/>
    <cellStyle name="Percent 3 2 5 4" xfId="363"/>
    <cellStyle name="Percent 3 2 5 4 2" xfId="28705"/>
    <cellStyle name="Percent 3 2 5 5" xfId="28565"/>
    <cellStyle name="Percent 3 2 6" xfId="100"/>
    <cellStyle name="Percent 3 2 6 2" xfId="137"/>
    <cellStyle name="Percent 3 2 6 2 2" xfId="1057"/>
    <cellStyle name="Percent 3 2 6 2 2 2" xfId="29388"/>
    <cellStyle name="Percent 3 2 6 2 3" xfId="28514"/>
    <cellStyle name="Percent 3 2 6 2 4" xfId="56804"/>
    <cellStyle name="Percent 3 2 6 3" xfId="1277"/>
    <cellStyle name="Percent 3 2 6 3 2" xfId="29608"/>
    <cellStyle name="Percent 3 2 6 4" xfId="364"/>
    <cellStyle name="Percent 3 2 6 4 2" xfId="28706"/>
    <cellStyle name="Percent 3 2 6 5" xfId="217"/>
    <cellStyle name="Percent 3 2 6 5 2" xfId="28574"/>
    <cellStyle name="Percent 3 2 6 6" xfId="28478"/>
    <cellStyle name="Percent 3 2 6 7" xfId="56769"/>
    <cellStyle name="Percent 3 2 7" xfId="157"/>
    <cellStyle name="Percent 3 2 7 2" xfId="1095"/>
    <cellStyle name="Percent 3 2 7 2 2" xfId="29426"/>
    <cellStyle name="Percent 3 2 7 3" xfId="1315"/>
    <cellStyle name="Percent 3 2 7 3 2" xfId="29646"/>
    <cellStyle name="Percent 3 2 7 4" xfId="365"/>
    <cellStyle name="Percent 3 2 7 4 2" xfId="28707"/>
    <cellStyle name="Percent 3 2 7 5" xfId="253"/>
    <cellStyle name="Percent 3 2 7 5 2" xfId="28603"/>
    <cellStyle name="Percent 3 2 7 6" xfId="28529"/>
    <cellStyle name="Percent 3 2 7 7" xfId="56819"/>
    <cellStyle name="Percent 3 2 8" xfId="1025"/>
    <cellStyle name="Percent 3 2 8 2" xfId="29356"/>
    <cellStyle name="Percent 3 2 9" xfId="1244"/>
    <cellStyle name="Percent 3 2 9 2" xfId="29575"/>
    <cellStyle name="Percent 3 3" xfId="63"/>
    <cellStyle name="Percent 3 3 10" xfId="366"/>
    <cellStyle name="Percent 3 3 10 2" xfId="28708"/>
    <cellStyle name="Percent 3 3 11" xfId="184"/>
    <cellStyle name="Percent 3 3 11 2" xfId="28542"/>
    <cellStyle name="Percent 3 3 12" xfId="28434"/>
    <cellStyle name="Percent 3 3 13" xfId="28451"/>
    <cellStyle name="Percent 3 3 14" xfId="56743"/>
    <cellStyle name="Percent 3 3 2" xfId="67"/>
    <cellStyle name="Percent 3 3 2 10" xfId="28437"/>
    <cellStyle name="Percent 3 3 2 11" xfId="28452"/>
    <cellStyle name="Percent 3 3 2 12" xfId="56744"/>
    <cellStyle name="Percent 3 3 2 2" xfId="84"/>
    <cellStyle name="Percent 3 3 2 2 2" xfId="121"/>
    <cellStyle name="Percent 3 3 2 2 2 2" xfId="1039"/>
    <cellStyle name="Percent 3 3 2 2 2 2 2" xfId="29370"/>
    <cellStyle name="Percent 3 3 2 2 2 3" xfId="28498"/>
    <cellStyle name="Percent 3 3 2 2 2 4" xfId="56788"/>
    <cellStyle name="Percent 3 3 2 2 3" xfId="1259"/>
    <cellStyle name="Percent 3 3 2 2 3 2" xfId="29590"/>
    <cellStyle name="Percent 3 3 2 2 4" xfId="368"/>
    <cellStyle name="Percent 3 3 2 2 4 2" xfId="28710"/>
    <cellStyle name="Percent 3 3 2 2 5" xfId="199"/>
    <cellStyle name="Percent 3 3 2 2 5 2" xfId="28556"/>
    <cellStyle name="Percent 3 3 2 2 6" xfId="28462"/>
    <cellStyle name="Percent 3 3 2 2 7" xfId="56753"/>
    <cellStyle name="Percent 3 3 2 3" xfId="93"/>
    <cellStyle name="Percent 3 3 2 3 2" xfId="130"/>
    <cellStyle name="Percent 3 3 2 3 2 2" xfId="1050"/>
    <cellStyle name="Percent 3 3 2 3 2 2 2" xfId="29381"/>
    <cellStyle name="Percent 3 3 2 3 2 3" xfId="28507"/>
    <cellStyle name="Percent 3 3 2 3 2 4" xfId="56797"/>
    <cellStyle name="Percent 3 3 2 3 3" xfId="1270"/>
    <cellStyle name="Percent 3 3 2 3 3 2" xfId="29601"/>
    <cellStyle name="Percent 3 3 2 3 4" xfId="369"/>
    <cellStyle name="Percent 3 3 2 3 4 2" xfId="28711"/>
    <cellStyle name="Percent 3 3 2 3 5" xfId="210"/>
    <cellStyle name="Percent 3 3 2 3 5 2" xfId="28567"/>
    <cellStyle name="Percent 3 3 2 3 6" xfId="28471"/>
    <cellStyle name="Percent 3 3 2 3 7" xfId="56762"/>
    <cellStyle name="Percent 3 3 2 4" xfId="102"/>
    <cellStyle name="Percent 3 3 2 4 2" xfId="139"/>
    <cellStyle name="Percent 3 3 2 4 2 2" xfId="1059"/>
    <cellStyle name="Percent 3 3 2 4 2 2 2" xfId="29390"/>
    <cellStyle name="Percent 3 3 2 4 2 3" xfId="28516"/>
    <cellStyle name="Percent 3 3 2 4 2 4" xfId="56806"/>
    <cellStyle name="Percent 3 3 2 4 3" xfId="1279"/>
    <cellStyle name="Percent 3 3 2 4 3 2" xfId="29610"/>
    <cellStyle name="Percent 3 3 2 4 4" xfId="370"/>
    <cellStyle name="Percent 3 3 2 4 4 2" xfId="28712"/>
    <cellStyle name="Percent 3 3 2 4 5" xfId="219"/>
    <cellStyle name="Percent 3 3 2 4 5 2" xfId="28576"/>
    <cellStyle name="Percent 3 3 2 4 6" xfId="28480"/>
    <cellStyle name="Percent 3 3 2 4 7" xfId="56771"/>
    <cellStyle name="Percent 3 3 2 5" xfId="114"/>
    <cellStyle name="Percent 3 3 2 5 2" xfId="1097"/>
    <cellStyle name="Percent 3 3 2 5 2 2" xfId="29428"/>
    <cellStyle name="Percent 3 3 2 5 3" xfId="1317"/>
    <cellStyle name="Percent 3 3 2 5 3 2" xfId="29648"/>
    <cellStyle name="Percent 3 3 2 5 4" xfId="371"/>
    <cellStyle name="Percent 3 3 2 5 4 2" xfId="28713"/>
    <cellStyle name="Percent 3 3 2 5 5" xfId="255"/>
    <cellStyle name="Percent 3 3 2 5 5 2" xfId="28605"/>
    <cellStyle name="Percent 3 3 2 5 6" xfId="28491"/>
    <cellStyle name="Percent 3 3 2 5 7" xfId="56781"/>
    <cellStyle name="Percent 3 3 2 6" xfId="154"/>
    <cellStyle name="Percent 3 3 2 6 2" xfId="1028"/>
    <cellStyle name="Percent 3 3 2 6 2 2" xfId="29359"/>
    <cellStyle name="Percent 3 3 2 6 3" xfId="28527"/>
    <cellStyle name="Percent 3 3 2 6 4" xfId="56817"/>
    <cellStyle name="Percent 3 3 2 7" xfId="1247"/>
    <cellStyle name="Percent 3 3 2 7 2" xfId="29578"/>
    <cellStyle name="Percent 3 3 2 8" xfId="367"/>
    <cellStyle name="Percent 3 3 2 8 2" xfId="28709"/>
    <cellStyle name="Percent 3 3 2 9" xfId="188"/>
    <cellStyle name="Percent 3 3 2 9 2" xfId="28545"/>
    <cellStyle name="Percent 3 3 3" xfId="76"/>
    <cellStyle name="Percent 3 3 3 10" xfId="28440"/>
    <cellStyle name="Percent 3 3 3 11" xfId="28455"/>
    <cellStyle name="Percent 3 3 3 12" xfId="56747"/>
    <cellStyle name="Percent 3 3 3 2" xfId="87"/>
    <cellStyle name="Percent 3 3 3 2 2" xfId="1042"/>
    <cellStyle name="Percent 3 3 3 2 2 2" xfId="29373"/>
    <cellStyle name="Percent 3 3 3 2 3" xfId="1262"/>
    <cellStyle name="Percent 3 3 3 2 3 2" xfId="29593"/>
    <cellStyle name="Percent 3 3 3 2 4" xfId="373"/>
    <cellStyle name="Percent 3 3 3 2 4 2" xfId="28715"/>
    <cellStyle name="Percent 3 3 3 2 5" xfId="202"/>
    <cellStyle name="Percent 3 3 3 2 5 2" xfId="28559"/>
    <cellStyle name="Percent 3 3 3 2 6" xfId="28465"/>
    <cellStyle name="Percent 3 3 3 2 7" xfId="56756"/>
    <cellStyle name="Percent 3 3 3 3" xfId="96"/>
    <cellStyle name="Percent 3 3 3 3 2" xfId="133"/>
    <cellStyle name="Percent 3 3 3 3 2 2" xfId="1053"/>
    <cellStyle name="Percent 3 3 3 3 2 2 2" xfId="29384"/>
    <cellStyle name="Percent 3 3 3 3 2 3" xfId="28510"/>
    <cellStyle name="Percent 3 3 3 3 2 4" xfId="56800"/>
    <cellStyle name="Percent 3 3 3 3 3" xfId="1273"/>
    <cellStyle name="Percent 3 3 3 3 3 2" xfId="29604"/>
    <cellStyle name="Percent 3 3 3 3 4" xfId="374"/>
    <cellStyle name="Percent 3 3 3 3 4 2" xfId="28716"/>
    <cellStyle name="Percent 3 3 3 3 5" xfId="213"/>
    <cellStyle name="Percent 3 3 3 3 5 2" xfId="28570"/>
    <cellStyle name="Percent 3 3 3 3 6" xfId="28474"/>
    <cellStyle name="Percent 3 3 3 3 7" xfId="56765"/>
    <cellStyle name="Percent 3 3 3 4" xfId="105"/>
    <cellStyle name="Percent 3 3 3 4 2" xfId="141"/>
    <cellStyle name="Percent 3 3 3 4 2 2" xfId="1062"/>
    <cellStyle name="Percent 3 3 3 4 2 2 2" xfId="29393"/>
    <cellStyle name="Percent 3 3 3 4 2 3" xfId="28518"/>
    <cellStyle name="Percent 3 3 3 4 2 4" xfId="56808"/>
    <cellStyle name="Percent 3 3 3 4 3" xfId="1282"/>
    <cellStyle name="Percent 3 3 3 4 3 2" xfId="29613"/>
    <cellStyle name="Percent 3 3 3 4 4" xfId="375"/>
    <cellStyle name="Percent 3 3 3 4 4 2" xfId="28717"/>
    <cellStyle name="Percent 3 3 3 4 5" xfId="222"/>
    <cellStyle name="Percent 3 3 3 4 5 2" xfId="28579"/>
    <cellStyle name="Percent 3 3 3 4 6" xfId="28483"/>
    <cellStyle name="Percent 3 3 3 4 7" xfId="56774"/>
    <cellStyle name="Percent 3 3 3 5" xfId="117"/>
    <cellStyle name="Percent 3 3 3 5 2" xfId="1101"/>
    <cellStyle name="Percent 3 3 3 5 2 2" xfId="29432"/>
    <cellStyle name="Percent 3 3 3 5 3" xfId="1321"/>
    <cellStyle name="Percent 3 3 3 5 3 2" xfId="29652"/>
    <cellStyle name="Percent 3 3 3 5 4" xfId="376"/>
    <cellStyle name="Percent 3 3 3 5 4 2" xfId="28718"/>
    <cellStyle name="Percent 3 3 3 5 5" xfId="259"/>
    <cellStyle name="Percent 3 3 3 5 5 2" xfId="28609"/>
    <cellStyle name="Percent 3 3 3 5 6" xfId="28494"/>
    <cellStyle name="Percent 3 3 3 5 7" xfId="56784"/>
    <cellStyle name="Percent 3 3 3 6" xfId="150"/>
    <cellStyle name="Percent 3 3 3 6 2" xfId="1032"/>
    <cellStyle name="Percent 3 3 3 6 2 2" xfId="29363"/>
    <cellStyle name="Percent 3 3 3 6 3" xfId="28526"/>
    <cellStyle name="Percent 3 3 3 6 4" xfId="56816"/>
    <cellStyle name="Percent 3 3 3 7" xfId="1251"/>
    <cellStyle name="Percent 3 3 3 7 2" xfId="29582"/>
    <cellStyle name="Percent 3 3 3 8" xfId="372"/>
    <cellStyle name="Percent 3 3 3 8 2" xfId="28714"/>
    <cellStyle name="Percent 3 3 3 9" xfId="191"/>
    <cellStyle name="Percent 3 3 3 9 2" xfId="28548"/>
    <cellStyle name="Percent 3 3 4" xfId="81"/>
    <cellStyle name="Percent 3 3 4 2" xfId="119"/>
    <cellStyle name="Percent 3 3 4 2 2" xfId="1036"/>
    <cellStyle name="Percent 3 3 4 2 2 2" xfId="29367"/>
    <cellStyle name="Percent 3 3 4 2 3" xfId="28496"/>
    <cellStyle name="Percent 3 3 4 2 4" xfId="56786"/>
    <cellStyle name="Percent 3 3 4 3" xfId="1256"/>
    <cellStyle name="Percent 3 3 4 3 2" xfId="29587"/>
    <cellStyle name="Percent 3 3 4 4" xfId="377"/>
    <cellStyle name="Percent 3 3 4 4 2" xfId="28719"/>
    <cellStyle name="Percent 3 3 4 5" xfId="196"/>
    <cellStyle name="Percent 3 3 4 5 2" xfId="28553"/>
    <cellStyle name="Percent 3 3 4 6" xfId="28459"/>
    <cellStyle name="Percent 3 3 4 7" xfId="56750"/>
    <cellStyle name="Percent 3 3 5" xfId="91"/>
    <cellStyle name="Percent 3 3 5 2" xfId="127"/>
    <cellStyle name="Percent 3 3 5 2 2" xfId="1047"/>
    <cellStyle name="Percent 3 3 5 2 2 2" xfId="29378"/>
    <cellStyle name="Percent 3 3 5 2 3" xfId="28504"/>
    <cellStyle name="Percent 3 3 5 2 4" xfId="56794"/>
    <cellStyle name="Percent 3 3 5 3" xfId="1267"/>
    <cellStyle name="Percent 3 3 5 3 2" xfId="29598"/>
    <cellStyle name="Percent 3 3 5 4" xfId="378"/>
    <cellStyle name="Percent 3 3 5 4 2" xfId="28720"/>
    <cellStyle name="Percent 3 3 5 5" xfId="207"/>
    <cellStyle name="Percent 3 3 5 5 2" xfId="28564"/>
    <cellStyle name="Percent 3 3 5 6" xfId="28469"/>
    <cellStyle name="Percent 3 3 5 7" xfId="56760"/>
    <cellStyle name="Percent 3 3 6" xfId="99"/>
    <cellStyle name="Percent 3 3 6 2" xfId="136"/>
    <cellStyle name="Percent 3 3 6 2 2" xfId="1056"/>
    <cellStyle name="Percent 3 3 6 2 2 2" xfId="29387"/>
    <cellStyle name="Percent 3 3 6 2 3" xfId="28513"/>
    <cellStyle name="Percent 3 3 6 2 4" xfId="56803"/>
    <cellStyle name="Percent 3 3 6 3" xfId="1276"/>
    <cellStyle name="Percent 3 3 6 3 2" xfId="29607"/>
    <cellStyle name="Percent 3 3 6 4" xfId="379"/>
    <cellStyle name="Percent 3 3 6 4 2" xfId="28721"/>
    <cellStyle name="Percent 3 3 6 5" xfId="216"/>
    <cellStyle name="Percent 3 3 6 5 2" xfId="28573"/>
    <cellStyle name="Percent 3 3 6 6" xfId="28477"/>
    <cellStyle name="Percent 3 3 6 7" xfId="56768"/>
    <cellStyle name="Percent 3 3 7" xfId="112"/>
    <cellStyle name="Percent 3 3 7 2" xfId="1094"/>
    <cellStyle name="Percent 3 3 7 2 2" xfId="29425"/>
    <cellStyle name="Percent 3 3 7 3" xfId="1314"/>
    <cellStyle name="Percent 3 3 7 3 2" xfId="29645"/>
    <cellStyle name="Percent 3 3 7 4" xfId="380"/>
    <cellStyle name="Percent 3 3 7 4 2" xfId="28722"/>
    <cellStyle name="Percent 3 3 7 5" xfId="252"/>
    <cellStyle name="Percent 3 3 7 5 2" xfId="28602"/>
    <cellStyle name="Percent 3 3 7 6" xfId="28489"/>
    <cellStyle name="Percent 3 3 7 7" xfId="56779"/>
    <cellStyle name="Percent 3 3 8" xfId="147"/>
    <cellStyle name="Percent 3 3 8 2" xfId="1024"/>
    <cellStyle name="Percent 3 3 8 2 2" xfId="29355"/>
    <cellStyle name="Percent 3 3 8 3" xfId="28523"/>
    <cellStyle name="Percent 3 3 8 4" xfId="56813"/>
    <cellStyle name="Percent 3 3 9" xfId="1243"/>
    <cellStyle name="Percent 3 3 9 2" xfId="29574"/>
    <cellStyle name="Percent 3 4" xfId="187"/>
    <cellStyle name="Percent 3 4 10" xfId="28544"/>
    <cellStyle name="Percent 3 4 2" xfId="83"/>
    <cellStyle name="Percent 3 4 2 2" xfId="120"/>
    <cellStyle name="Percent 3 4 2 2 2" xfId="1038"/>
    <cellStyle name="Percent 3 4 2 2 2 2" xfId="29369"/>
    <cellStyle name="Percent 3 4 2 2 3" xfId="28497"/>
    <cellStyle name="Percent 3 4 2 2 4" xfId="56787"/>
    <cellStyle name="Percent 3 4 2 3" xfId="1258"/>
    <cellStyle name="Percent 3 4 2 3 2" xfId="29589"/>
    <cellStyle name="Percent 3 4 2 4" xfId="382"/>
    <cellStyle name="Percent 3 4 2 4 2" xfId="28724"/>
    <cellStyle name="Percent 3 4 2 5" xfId="198"/>
    <cellStyle name="Percent 3 4 2 5 2" xfId="28555"/>
    <cellStyle name="Percent 3 4 2 6" xfId="28461"/>
    <cellStyle name="Percent 3 4 2 7" xfId="56752"/>
    <cellStyle name="Percent 3 4 3" xfId="92"/>
    <cellStyle name="Percent 3 4 3 2" xfId="129"/>
    <cellStyle name="Percent 3 4 3 2 2" xfId="1049"/>
    <cellStyle name="Percent 3 4 3 2 2 2" xfId="29380"/>
    <cellStyle name="Percent 3 4 3 2 3" xfId="28506"/>
    <cellStyle name="Percent 3 4 3 2 4" xfId="56796"/>
    <cellStyle name="Percent 3 4 3 3" xfId="1269"/>
    <cellStyle name="Percent 3 4 3 3 2" xfId="29600"/>
    <cellStyle name="Percent 3 4 3 4" xfId="383"/>
    <cellStyle name="Percent 3 4 3 4 2" xfId="28725"/>
    <cellStyle name="Percent 3 4 3 5" xfId="209"/>
    <cellStyle name="Percent 3 4 3 5 2" xfId="28566"/>
    <cellStyle name="Percent 3 4 3 6" xfId="28470"/>
    <cellStyle name="Percent 3 4 3 7" xfId="56761"/>
    <cellStyle name="Percent 3 4 4" xfId="101"/>
    <cellStyle name="Percent 3 4 4 2" xfId="138"/>
    <cellStyle name="Percent 3 4 4 2 2" xfId="1058"/>
    <cellStyle name="Percent 3 4 4 2 2 2" xfId="29389"/>
    <cellStyle name="Percent 3 4 4 2 3" xfId="28515"/>
    <cellStyle name="Percent 3 4 4 2 4" xfId="56805"/>
    <cellStyle name="Percent 3 4 4 3" xfId="1278"/>
    <cellStyle name="Percent 3 4 4 3 2" xfId="29609"/>
    <cellStyle name="Percent 3 4 4 4" xfId="384"/>
    <cellStyle name="Percent 3 4 4 4 2" xfId="28726"/>
    <cellStyle name="Percent 3 4 4 5" xfId="218"/>
    <cellStyle name="Percent 3 4 4 5 2" xfId="28575"/>
    <cellStyle name="Percent 3 4 4 6" xfId="28479"/>
    <cellStyle name="Percent 3 4 4 7" xfId="56770"/>
    <cellStyle name="Percent 3 4 5" xfId="113"/>
    <cellStyle name="Percent 3 4 5 2" xfId="1096"/>
    <cellStyle name="Percent 3 4 5 2 2" xfId="29427"/>
    <cellStyle name="Percent 3 4 5 3" xfId="1316"/>
    <cellStyle name="Percent 3 4 5 3 2" xfId="29647"/>
    <cellStyle name="Percent 3 4 5 4" xfId="385"/>
    <cellStyle name="Percent 3 4 5 4 2" xfId="28727"/>
    <cellStyle name="Percent 3 4 5 5" xfId="254"/>
    <cellStyle name="Percent 3 4 5 5 2" xfId="28604"/>
    <cellStyle name="Percent 3 4 5 6" xfId="28490"/>
    <cellStyle name="Percent 3 4 5 7" xfId="56780"/>
    <cellStyle name="Percent 3 4 6" xfId="161"/>
    <cellStyle name="Percent 3 4 6 2" xfId="1027"/>
    <cellStyle name="Percent 3 4 6 2 2" xfId="29358"/>
    <cellStyle name="Percent 3 4 6 3" xfId="28531"/>
    <cellStyle name="Percent 3 4 6 4" xfId="56821"/>
    <cellStyle name="Percent 3 4 7" xfId="1246"/>
    <cellStyle name="Percent 3 4 7 2" xfId="29577"/>
    <cellStyle name="Percent 3 4 8" xfId="381"/>
    <cellStyle name="Percent 3 4 8 2" xfId="28723"/>
    <cellStyle name="Percent 3 4 9" xfId="28436"/>
    <cellStyle name="Percent 3 5" xfId="70"/>
    <cellStyle name="Percent 3 5 10" xfId="28439"/>
    <cellStyle name="Percent 3 5 11" xfId="28454"/>
    <cellStyle name="Percent 3 5 12" xfId="56746"/>
    <cellStyle name="Percent 3 5 2" xfId="86"/>
    <cellStyle name="Percent 3 5 2 2" xfId="123"/>
    <cellStyle name="Percent 3 5 2 2 2" xfId="1041"/>
    <cellStyle name="Percent 3 5 2 2 2 2" xfId="29372"/>
    <cellStyle name="Percent 3 5 2 2 3" xfId="28500"/>
    <cellStyle name="Percent 3 5 2 2 4" xfId="56790"/>
    <cellStyle name="Percent 3 5 2 3" xfId="1261"/>
    <cellStyle name="Percent 3 5 2 3 2" xfId="29592"/>
    <cellStyle name="Percent 3 5 2 4" xfId="387"/>
    <cellStyle name="Percent 3 5 2 4 2" xfId="28729"/>
    <cellStyle name="Percent 3 5 2 5" xfId="201"/>
    <cellStyle name="Percent 3 5 2 5 2" xfId="28558"/>
    <cellStyle name="Percent 3 5 2 6" xfId="28464"/>
    <cellStyle name="Percent 3 5 2 7" xfId="56755"/>
    <cellStyle name="Percent 3 5 3" xfId="95"/>
    <cellStyle name="Percent 3 5 3 2" xfId="132"/>
    <cellStyle name="Percent 3 5 3 2 2" xfId="1052"/>
    <cellStyle name="Percent 3 5 3 2 2 2" xfId="29383"/>
    <cellStyle name="Percent 3 5 3 2 3" xfId="28509"/>
    <cellStyle name="Percent 3 5 3 2 4" xfId="56799"/>
    <cellStyle name="Percent 3 5 3 3" xfId="1272"/>
    <cellStyle name="Percent 3 5 3 3 2" xfId="29603"/>
    <cellStyle name="Percent 3 5 3 4" xfId="388"/>
    <cellStyle name="Percent 3 5 3 4 2" xfId="28730"/>
    <cellStyle name="Percent 3 5 3 5" xfId="212"/>
    <cellStyle name="Percent 3 5 3 5 2" xfId="28569"/>
    <cellStyle name="Percent 3 5 3 6" xfId="28473"/>
    <cellStyle name="Percent 3 5 3 7" xfId="56764"/>
    <cellStyle name="Percent 3 5 4" xfId="104"/>
    <cellStyle name="Percent 3 5 4 2" xfId="140"/>
    <cellStyle name="Percent 3 5 4 2 2" xfId="1061"/>
    <cellStyle name="Percent 3 5 4 2 2 2" xfId="29392"/>
    <cellStyle name="Percent 3 5 4 2 3" xfId="28517"/>
    <cellStyle name="Percent 3 5 4 2 4" xfId="56807"/>
    <cellStyle name="Percent 3 5 4 3" xfId="1281"/>
    <cellStyle name="Percent 3 5 4 3 2" xfId="29612"/>
    <cellStyle name="Percent 3 5 4 4" xfId="389"/>
    <cellStyle name="Percent 3 5 4 4 2" xfId="28731"/>
    <cellStyle name="Percent 3 5 4 5" xfId="221"/>
    <cellStyle name="Percent 3 5 4 5 2" xfId="28578"/>
    <cellStyle name="Percent 3 5 4 6" xfId="28482"/>
    <cellStyle name="Percent 3 5 4 7" xfId="56773"/>
    <cellStyle name="Percent 3 5 5" xfId="116"/>
    <cellStyle name="Percent 3 5 5 2" xfId="1099"/>
    <cellStyle name="Percent 3 5 5 2 2" xfId="29430"/>
    <cellStyle name="Percent 3 5 5 3" xfId="1319"/>
    <cellStyle name="Percent 3 5 5 3 2" xfId="29650"/>
    <cellStyle name="Percent 3 5 5 4" xfId="390"/>
    <cellStyle name="Percent 3 5 5 4 2" xfId="28732"/>
    <cellStyle name="Percent 3 5 5 5" xfId="257"/>
    <cellStyle name="Percent 3 5 5 5 2" xfId="28607"/>
    <cellStyle name="Percent 3 5 5 6" xfId="28493"/>
    <cellStyle name="Percent 3 5 5 7" xfId="56783"/>
    <cellStyle name="Percent 3 5 6" xfId="159"/>
    <cellStyle name="Percent 3 5 6 2" xfId="1030"/>
    <cellStyle name="Percent 3 5 6 2 2" xfId="29361"/>
    <cellStyle name="Percent 3 5 6 3" xfId="28530"/>
    <cellStyle name="Percent 3 5 6 4" xfId="56820"/>
    <cellStyle name="Percent 3 5 7" xfId="1249"/>
    <cellStyle name="Percent 3 5 7 2" xfId="29580"/>
    <cellStyle name="Percent 3 5 8" xfId="386"/>
    <cellStyle name="Percent 3 5 8 2" xfId="28728"/>
    <cellStyle name="Percent 3 5 9" xfId="190"/>
    <cellStyle name="Percent 3 5 9 2" xfId="28547"/>
    <cellStyle name="Percent 3 6" xfId="80"/>
    <cellStyle name="Percent 3 6 2" xfId="118"/>
    <cellStyle name="Percent 3 6 2 2" xfId="1035"/>
    <cellStyle name="Percent 3 6 2 2 2" xfId="29366"/>
    <cellStyle name="Percent 3 6 2 3" xfId="28495"/>
    <cellStyle name="Percent 3 6 2 4" xfId="56785"/>
    <cellStyle name="Percent 3 6 3" xfId="1255"/>
    <cellStyle name="Percent 3 6 3 2" xfId="29586"/>
    <cellStyle name="Percent 3 6 4" xfId="391"/>
    <cellStyle name="Percent 3 6 4 2" xfId="28733"/>
    <cellStyle name="Percent 3 6 5" xfId="195"/>
    <cellStyle name="Percent 3 6 5 2" xfId="28552"/>
    <cellStyle name="Percent 3 6 6" xfId="28458"/>
    <cellStyle name="Percent 3 6 7" xfId="56749"/>
    <cellStyle name="Percent 3 7" xfId="90"/>
    <cellStyle name="Percent 3 7 2" xfId="126"/>
    <cellStyle name="Percent 3 7 2 2" xfId="1046"/>
    <cellStyle name="Percent 3 7 2 2 2" xfId="29377"/>
    <cellStyle name="Percent 3 7 2 3" xfId="28503"/>
    <cellStyle name="Percent 3 7 2 4" xfId="56793"/>
    <cellStyle name="Percent 3 7 3" xfId="1266"/>
    <cellStyle name="Percent 3 7 3 2" xfId="29597"/>
    <cellStyle name="Percent 3 7 4" xfId="392"/>
    <cellStyle name="Percent 3 7 4 2" xfId="28734"/>
    <cellStyle name="Percent 3 7 5" xfId="206"/>
    <cellStyle name="Percent 3 7 5 2" xfId="28563"/>
    <cellStyle name="Percent 3 7 6" xfId="28468"/>
    <cellStyle name="Percent 3 7 7" xfId="56759"/>
    <cellStyle name="Percent 3 8" xfId="98"/>
    <cellStyle name="Percent 3 8 2" xfId="135"/>
    <cellStyle name="Percent 3 8 2 2" xfId="1055"/>
    <cellStyle name="Percent 3 8 2 2 2" xfId="29386"/>
    <cellStyle name="Percent 3 8 2 3" xfId="28512"/>
    <cellStyle name="Percent 3 8 2 4" xfId="56802"/>
    <cellStyle name="Percent 3 8 3" xfId="1275"/>
    <cellStyle name="Percent 3 8 3 2" xfId="29606"/>
    <cellStyle name="Percent 3 8 4" xfId="393"/>
    <cellStyle name="Percent 3 8 4 2" xfId="28735"/>
    <cellStyle name="Percent 3 8 5" xfId="215"/>
    <cellStyle name="Percent 3 8 5 2" xfId="28572"/>
    <cellStyle name="Percent 3 8 6" xfId="28476"/>
    <cellStyle name="Percent 3 8 7" xfId="56767"/>
    <cellStyle name="Percent 3 9" xfId="149"/>
    <cellStyle name="Percent 3 9 2" xfId="1072"/>
    <cellStyle name="Percent 3 9 2 2" xfId="29403"/>
    <cellStyle name="Percent 3 9 3" xfId="1292"/>
    <cellStyle name="Percent 3 9 3 2" xfId="29623"/>
    <cellStyle name="Percent 3 9 4" xfId="394"/>
    <cellStyle name="Percent 3 9 4 2" xfId="28736"/>
    <cellStyle name="Percent 3 9 5" xfId="236"/>
    <cellStyle name="Percent 3 9 5 2" xfId="28589"/>
    <cellStyle name="Percent 3 9 6" xfId="28525"/>
    <cellStyle name="Percent 3 9 7" xfId="56815"/>
    <cellStyle name="Percent 4" xfId="152"/>
    <cellStyle name="Plain" xfId="14"/>
    <cellStyle name="SectHeader" xfId="54"/>
    <cellStyle name="SectHeaderLev2" xfId="55"/>
    <cellStyle name="SectLev2SubTotal" xfId="56"/>
    <cellStyle name="SectSubHeader" xfId="43"/>
    <cellStyle name="SectSubHeaderTotal" xfId="45"/>
    <cellStyle name="SectSubTotal" xfId="57"/>
    <cellStyle name="SubNoteNum" xfId="58"/>
    <cellStyle name="SubNoteSection" xfId="59"/>
    <cellStyle name="SubNoteSectionTotal" xfId="60"/>
    <cellStyle name="Table_ID" xfId="28443"/>
    <cellStyle name="TextEntry" xfId="61"/>
    <cellStyle name="TextEntryPY" xfId="78"/>
    <cellStyle name="Title 1" xfId="39"/>
    <cellStyle name="Title 2" xfId="40"/>
    <cellStyle name="Title 3" xfId="41"/>
    <cellStyle name="Title 4" xfId="8"/>
    <cellStyle name="Valn" xfId="395"/>
    <cellStyle name="Valn 10" xfId="534"/>
    <cellStyle name="Valn 10 2" xfId="666"/>
    <cellStyle name="Valn 10 2 2" xfId="28997"/>
    <cellStyle name="Valn 10 3" xfId="866"/>
    <cellStyle name="Valn 10 3 2" xfId="29197"/>
    <cellStyle name="Valn 10 4" xfId="1509"/>
    <cellStyle name="Valn 10 4 2" xfId="29839"/>
    <cellStyle name="Valn 10 5" xfId="28872"/>
    <cellStyle name="Valn 11" xfId="603"/>
    <cellStyle name="Valn 11 2" xfId="510"/>
    <cellStyle name="Valn 11 2 2" xfId="28850"/>
    <cellStyle name="Valn 11 3" xfId="28934"/>
    <cellStyle name="Valn 12" xfId="533"/>
    <cellStyle name="Valn 12 2" xfId="28871"/>
    <cellStyle name="Valn 13" xfId="739"/>
    <cellStyle name="Valn 13 2" xfId="29070"/>
    <cellStyle name="Valn 14" xfId="945"/>
    <cellStyle name="Valn 14 2" xfId="29276"/>
    <cellStyle name="Valn 15" xfId="957"/>
    <cellStyle name="Valn 15 2" xfId="29288"/>
    <cellStyle name="Valn 16" xfId="976"/>
    <cellStyle name="Valn 16 2" xfId="29307"/>
    <cellStyle name="Valn 17" xfId="816"/>
    <cellStyle name="Valn 17 2" xfId="29147"/>
    <cellStyle name="Valn 18" xfId="1009"/>
    <cellStyle name="Valn 18 2" xfId="29340"/>
    <cellStyle name="Valn 19" xfId="818"/>
    <cellStyle name="Valn 19 2" xfId="29149"/>
    <cellStyle name="Valn 2" xfId="396"/>
    <cellStyle name="Valn 2 10" xfId="28230"/>
    <cellStyle name="Valn 2 10 2" xfId="56539"/>
    <cellStyle name="Valn 2 11" xfId="28231"/>
    <cellStyle name="Valn 2 11 2" xfId="56540"/>
    <cellStyle name="Valn 2 12" xfId="28232"/>
    <cellStyle name="Valn 2 12 2" xfId="56541"/>
    <cellStyle name="Valn 2 13" xfId="28738"/>
    <cellStyle name="Valn 2 2" xfId="619"/>
    <cellStyle name="Valn 2 2 10" xfId="28233"/>
    <cellStyle name="Valn 2 2 10 2" xfId="56542"/>
    <cellStyle name="Valn 2 2 11" xfId="28950"/>
    <cellStyle name="Valn 2 2 2" xfId="657"/>
    <cellStyle name="Valn 2 2 2 10" xfId="28234"/>
    <cellStyle name="Valn 2 2 2 10 2" xfId="56543"/>
    <cellStyle name="Valn 2 2 2 11" xfId="28988"/>
    <cellStyle name="Valn 2 2 2 2" xfId="28235"/>
    <cellStyle name="Valn 2 2 2 2 2" xfId="56544"/>
    <cellStyle name="Valn 2 2 2 3" xfId="28236"/>
    <cellStyle name="Valn 2 2 2 3 2" xfId="56545"/>
    <cellStyle name="Valn 2 2 2 4" xfId="28237"/>
    <cellStyle name="Valn 2 2 2 4 2" xfId="56546"/>
    <cellStyle name="Valn 2 2 2 5" xfId="28238"/>
    <cellStyle name="Valn 2 2 2 5 2" xfId="56547"/>
    <cellStyle name="Valn 2 2 2 6" xfId="28239"/>
    <cellStyle name="Valn 2 2 2 6 2" xfId="56548"/>
    <cellStyle name="Valn 2 2 2 7" xfId="28240"/>
    <cellStyle name="Valn 2 2 2 7 2" xfId="56549"/>
    <cellStyle name="Valn 2 2 2 8" xfId="28241"/>
    <cellStyle name="Valn 2 2 2 8 2" xfId="56550"/>
    <cellStyle name="Valn 2 2 2 9" xfId="28242"/>
    <cellStyle name="Valn 2 2 2 9 2" xfId="56551"/>
    <cellStyle name="Valn 2 2 3" xfId="28243"/>
    <cellStyle name="Valn 2 2 3 10" xfId="28244"/>
    <cellStyle name="Valn 2 2 3 10 2" xfId="56553"/>
    <cellStyle name="Valn 2 2 3 11" xfId="56552"/>
    <cellStyle name="Valn 2 2 3 2" xfId="28245"/>
    <cellStyle name="Valn 2 2 3 2 2" xfId="56554"/>
    <cellStyle name="Valn 2 2 3 3" xfId="28246"/>
    <cellStyle name="Valn 2 2 3 3 2" xfId="56555"/>
    <cellStyle name="Valn 2 2 3 4" xfId="28247"/>
    <cellStyle name="Valn 2 2 3 4 2" xfId="56556"/>
    <cellStyle name="Valn 2 2 3 5" xfId="28248"/>
    <cellStyle name="Valn 2 2 3 5 2" xfId="56557"/>
    <cellStyle name="Valn 2 2 3 6" xfId="28249"/>
    <cellStyle name="Valn 2 2 3 6 2" xfId="56558"/>
    <cellStyle name="Valn 2 2 3 7" xfId="28250"/>
    <cellStyle name="Valn 2 2 3 7 2" xfId="56559"/>
    <cellStyle name="Valn 2 2 3 8" xfId="28251"/>
    <cellStyle name="Valn 2 2 3 8 2" xfId="56560"/>
    <cellStyle name="Valn 2 2 3 9" xfId="28252"/>
    <cellStyle name="Valn 2 2 3 9 2" xfId="56561"/>
    <cellStyle name="Valn 2 2 4" xfId="28253"/>
    <cellStyle name="Valn 2 2 4 2" xfId="56562"/>
    <cellStyle name="Valn 2 2 5" xfId="28254"/>
    <cellStyle name="Valn 2 2 5 2" xfId="56563"/>
    <cellStyle name="Valn 2 2 6" xfId="28255"/>
    <cellStyle name="Valn 2 2 6 2" xfId="56564"/>
    <cellStyle name="Valn 2 2 7" xfId="28256"/>
    <cellStyle name="Valn 2 2 7 2" xfId="56565"/>
    <cellStyle name="Valn 2 2 8" xfId="28257"/>
    <cellStyle name="Valn 2 2 8 2" xfId="56566"/>
    <cellStyle name="Valn 2 2 9" xfId="28258"/>
    <cellStyle name="Valn 2 2 9 2" xfId="56567"/>
    <cellStyle name="Valn 2 3" xfId="535"/>
    <cellStyle name="Valn 2 3 10" xfId="28259"/>
    <cellStyle name="Valn 2 3 10 2" xfId="56568"/>
    <cellStyle name="Valn 2 3 11" xfId="28873"/>
    <cellStyle name="Valn 2 3 2" xfId="28260"/>
    <cellStyle name="Valn 2 3 2 10" xfId="28261"/>
    <cellStyle name="Valn 2 3 2 10 2" xfId="56570"/>
    <cellStyle name="Valn 2 3 2 11" xfId="56569"/>
    <cellStyle name="Valn 2 3 2 2" xfId="28262"/>
    <cellStyle name="Valn 2 3 2 2 2" xfId="56571"/>
    <cellStyle name="Valn 2 3 2 3" xfId="28263"/>
    <cellStyle name="Valn 2 3 2 3 2" xfId="56572"/>
    <cellStyle name="Valn 2 3 2 4" xfId="28264"/>
    <cellStyle name="Valn 2 3 2 4 2" xfId="56573"/>
    <cellStyle name="Valn 2 3 2 5" xfId="28265"/>
    <cellStyle name="Valn 2 3 2 5 2" xfId="56574"/>
    <cellStyle name="Valn 2 3 2 6" xfId="28266"/>
    <cellStyle name="Valn 2 3 2 6 2" xfId="56575"/>
    <cellStyle name="Valn 2 3 2 7" xfId="28267"/>
    <cellStyle name="Valn 2 3 2 7 2" xfId="56576"/>
    <cellStyle name="Valn 2 3 2 8" xfId="28268"/>
    <cellStyle name="Valn 2 3 2 8 2" xfId="56577"/>
    <cellStyle name="Valn 2 3 2 9" xfId="28269"/>
    <cellStyle name="Valn 2 3 2 9 2" xfId="56578"/>
    <cellStyle name="Valn 2 3 3" xfId="28270"/>
    <cellStyle name="Valn 2 3 3 10" xfId="28271"/>
    <cellStyle name="Valn 2 3 3 10 2" xfId="56580"/>
    <cellStyle name="Valn 2 3 3 11" xfId="56579"/>
    <cellStyle name="Valn 2 3 3 2" xfId="28272"/>
    <cellStyle name="Valn 2 3 3 2 2" xfId="56581"/>
    <cellStyle name="Valn 2 3 3 3" xfId="28273"/>
    <cellStyle name="Valn 2 3 3 3 2" xfId="56582"/>
    <cellStyle name="Valn 2 3 3 4" xfId="28274"/>
    <cellStyle name="Valn 2 3 3 4 2" xfId="56583"/>
    <cellStyle name="Valn 2 3 3 5" xfId="28275"/>
    <cellStyle name="Valn 2 3 3 5 2" xfId="56584"/>
    <cellStyle name="Valn 2 3 3 6" xfId="28276"/>
    <cellStyle name="Valn 2 3 3 6 2" xfId="56585"/>
    <cellStyle name="Valn 2 3 3 7" xfId="28277"/>
    <cellStyle name="Valn 2 3 3 7 2" xfId="56586"/>
    <cellStyle name="Valn 2 3 3 8" xfId="28278"/>
    <cellStyle name="Valn 2 3 3 8 2" xfId="56587"/>
    <cellStyle name="Valn 2 3 3 9" xfId="28279"/>
    <cellStyle name="Valn 2 3 3 9 2" xfId="56588"/>
    <cellStyle name="Valn 2 3 4" xfId="28280"/>
    <cellStyle name="Valn 2 3 4 2" xfId="56589"/>
    <cellStyle name="Valn 2 3 5" xfId="28281"/>
    <cellStyle name="Valn 2 3 5 2" xfId="56590"/>
    <cellStyle name="Valn 2 3 6" xfId="28282"/>
    <cellStyle name="Valn 2 3 6 2" xfId="56591"/>
    <cellStyle name="Valn 2 3 7" xfId="28283"/>
    <cellStyle name="Valn 2 3 7 2" xfId="56592"/>
    <cellStyle name="Valn 2 3 8" xfId="28284"/>
    <cellStyle name="Valn 2 3 8 2" xfId="56593"/>
    <cellStyle name="Valn 2 3 9" xfId="28285"/>
    <cellStyle name="Valn 2 3 9 2" xfId="56594"/>
    <cellStyle name="Valn 2 4" xfId="567"/>
    <cellStyle name="Valn 2 4 10" xfId="28286"/>
    <cellStyle name="Valn 2 4 10 2" xfId="56595"/>
    <cellStyle name="Valn 2 4 11" xfId="28898"/>
    <cellStyle name="Valn 2 4 2" xfId="28287"/>
    <cellStyle name="Valn 2 4 2 2" xfId="56596"/>
    <cellStyle name="Valn 2 4 3" xfId="28288"/>
    <cellStyle name="Valn 2 4 3 2" xfId="56597"/>
    <cellStyle name="Valn 2 4 4" xfId="28289"/>
    <cellStyle name="Valn 2 4 4 2" xfId="56598"/>
    <cellStyle name="Valn 2 4 5" xfId="28290"/>
    <cellStyle name="Valn 2 4 5 2" xfId="56599"/>
    <cellStyle name="Valn 2 4 6" xfId="28291"/>
    <cellStyle name="Valn 2 4 6 2" xfId="56600"/>
    <cellStyle name="Valn 2 4 7" xfId="28292"/>
    <cellStyle name="Valn 2 4 7 2" xfId="56601"/>
    <cellStyle name="Valn 2 4 8" xfId="28293"/>
    <cellStyle name="Valn 2 4 8 2" xfId="56602"/>
    <cellStyle name="Valn 2 4 9" xfId="28294"/>
    <cellStyle name="Valn 2 4 9 2" xfId="56603"/>
    <cellStyle name="Valn 2 5" xfId="887"/>
    <cellStyle name="Valn 2 5 10" xfId="28295"/>
    <cellStyle name="Valn 2 5 10 2" xfId="56604"/>
    <cellStyle name="Valn 2 5 11" xfId="29218"/>
    <cellStyle name="Valn 2 5 2" xfId="28296"/>
    <cellStyle name="Valn 2 5 2 2" xfId="56605"/>
    <cellStyle name="Valn 2 5 3" xfId="28297"/>
    <cellStyle name="Valn 2 5 3 2" xfId="56606"/>
    <cellStyle name="Valn 2 5 4" xfId="28298"/>
    <cellStyle name="Valn 2 5 4 2" xfId="56607"/>
    <cellStyle name="Valn 2 5 5" xfId="28299"/>
    <cellStyle name="Valn 2 5 5 2" xfId="56608"/>
    <cellStyle name="Valn 2 5 6" xfId="28300"/>
    <cellStyle name="Valn 2 5 6 2" xfId="56609"/>
    <cellStyle name="Valn 2 5 7" xfId="28301"/>
    <cellStyle name="Valn 2 5 7 2" xfId="56610"/>
    <cellStyle name="Valn 2 5 8" xfId="28302"/>
    <cellStyle name="Valn 2 5 8 2" xfId="56611"/>
    <cellStyle name="Valn 2 5 9" xfId="28303"/>
    <cellStyle name="Valn 2 5 9 2" xfId="56612"/>
    <cellStyle name="Valn 2 6" xfId="1126"/>
    <cellStyle name="Valn 2 6 2" xfId="29457"/>
    <cellStyle name="Valn 2 7" xfId="1198"/>
    <cellStyle name="Valn 2 7 2" xfId="29529"/>
    <cellStyle name="Valn 2 8" xfId="1346"/>
    <cellStyle name="Valn 2 8 2" xfId="29677"/>
    <cellStyle name="Valn 2 9" xfId="1414"/>
    <cellStyle name="Valn 2 9 2" xfId="29745"/>
    <cellStyle name="Valn 20" xfId="1110"/>
    <cellStyle name="Valn 20 2" xfId="29441"/>
    <cellStyle name="Valn 21" xfId="1182"/>
    <cellStyle name="Valn 21 2" xfId="29513"/>
    <cellStyle name="Valn 22" xfId="1330"/>
    <cellStyle name="Valn 22 2" xfId="29661"/>
    <cellStyle name="Valn 23" xfId="1399"/>
    <cellStyle name="Valn 23 2" xfId="29730"/>
    <cellStyle name="Valn 24" xfId="1576"/>
    <cellStyle name="Valn 24 2" xfId="29905"/>
    <cellStyle name="Valn 25" xfId="28737"/>
    <cellStyle name="Valn 3" xfId="397"/>
    <cellStyle name="Valn 3 10" xfId="28304"/>
    <cellStyle name="Valn 3 10 2" xfId="56613"/>
    <cellStyle name="Valn 3 11" xfId="28305"/>
    <cellStyle name="Valn 3 11 2" xfId="56614"/>
    <cellStyle name="Valn 3 12" xfId="28306"/>
    <cellStyle name="Valn 3 12 2" xfId="56615"/>
    <cellStyle name="Valn 3 13" xfId="28307"/>
    <cellStyle name="Valn 3 13 2" xfId="56616"/>
    <cellStyle name="Valn 3 14" xfId="28308"/>
    <cellStyle name="Valn 3 14 2" xfId="56617"/>
    <cellStyle name="Valn 3 15" xfId="28309"/>
    <cellStyle name="Valn 3 15 2" xfId="56618"/>
    <cellStyle name="Valn 3 16" xfId="28739"/>
    <cellStyle name="Valn 3 2" xfId="626"/>
    <cellStyle name="Valn 3 2 10" xfId="28310"/>
    <cellStyle name="Valn 3 2 10 2" xfId="56619"/>
    <cellStyle name="Valn 3 2 11" xfId="28957"/>
    <cellStyle name="Valn 3 2 2" xfId="711"/>
    <cellStyle name="Valn 3 2 2 10" xfId="28311"/>
    <cellStyle name="Valn 3 2 2 10 2" xfId="56620"/>
    <cellStyle name="Valn 3 2 2 11" xfId="29042"/>
    <cellStyle name="Valn 3 2 2 2" xfId="28312"/>
    <cellStyle name="Valn 3 2 2 2 2" xfId="56621"/>
    <cellStyle name="Valn 3 2 2 3" xfId="28313"/>
    <cellStyle name="Valn 3 2 2 3 2" xfId="56622"/>
    <cellStyle name="Valn 3 2 2 4" xfId="28314"/>
    <cellStyle name="Valn 3 2 2 4 2" xfId="56623"/>
    <cellStyle name="Valn 3 2 2 5" xfId="28315"/>
    <cellStyle name="Valn 3 2 2 5 2" xfId="56624"/>
    <cellStyle name="Valn 3 2 2 6" xfId="28316"/>
    <cellStyle name="Valn 3 2 2 6 2" xfId="56625"/>
    <cellStyle name="Valn 3 2 2 7" xfId="28317"/>
    <cellStyle name="Valn 3 2 2 7 2" xfId="56626"/>
    <cellStyle name="Valn 3 2 2 8" xfId="28318"/>
    <cellStyle name="Valn 3 2 2 8 2" xfId="56627"/>
    <cellStyle name="Valn 3 2 2 9" xfId="28319"/>
    <cellStyle name="Valn 3 2 2 9 2" xfId="56628"/>
    <cellStyle name="Valn 3 2 3" xfId="28320"/>
    <cellStyle name="Valn 3 2 3 10" xfId="28321"/>
    <cellStyle name="Valn 3 2 3 10 2" xfId="56630"/>
    <cellStyle name="Valn 3 2 3 11" xfId="56629"/>
    <cellStyle name="Valn 3 2 3 2" xfId="28322"/>
    <cellStyle name="Valn 3 2 3 2 2" xfId="56631"/>
    <cellStyle name="Valn 3 2 3 3" xfId="28323"/>
    <cellStyle name="Valn 3 2 3 3 2" xfId="56632"/>
    <cellStyle name="Valn 3 2 3 4" xfId="28324"/>
    <cellStyle name="Valn 3 2 3 4 2" xfId="56633"/>
    <cellStyle name="Valn 3 2 3 5" xfId="28325"/>
    <cellStyle name="Valn 3 2 3 5 2" xfId="56634"/>
    <cellStyle name="Valn 3 2 3 6" xfId="28326"/>
    <cellStyle name="Valn 3 2 3 6 2" xfId="56635"/>
    <cellStyle name="Valn 3 2 3 7" xfId="28327"/>
    <cellStyle name="Valn 3 2 3 7 2" xfId="56636"/>
    <cellStyle name="Valn 3 2 3 8" xfId="28328"/>
    <cellStyle name="Valn 3 2 3 8 2" xfId="56637"/>
    <cellStyle name="Valn 3 2 3 9" xfId="28329"/>
    <cellStyle name="Valn 3 2 3 9 2" xfId="56638"/>
    <cellStyle name="Valn 3 2 4" xfId="28330"/>
    <cellStyle name="Valn 3 2 4 2" xfId="56639"/>
    <cellStyle name="Valn 3 2 5" xfId="28331"/>
    <cellStyle name="Valn 3 2 5 2" xfId="56640"/>
    <cellStyle name="Valn 3 2 6" xfId="28332"/>
    <cellStyle name="Valn 3 2 6 2" xfId="56641"/>
    <cellStyle name="Valn 3 2 7" xfId="28333"/>
    <cellStyle name="Valn 3 2 7 2" xfId="56642"/>
    <cellStyle name="Valn 3 2 8" xfId="28334"/>
    <cellStyle name="Valn 3 2 8 2" xfId="56643"/>
    <cellStyle name="Valn 3 2 9" xfId="28335"/>
    <cellStyle name="Valn 3 2 9 2" xfId="56644"/>
    <cellStyle name="Valn 3 3" xfId="536"/>
    <cellStyle name="Valn 3 3 10" xfId="28336"/>
    <cellStyle name="Valn 3 3 10 2" xfId="56645"/>
    <cellStyle name="Valn 3 3 11" xfId="28874"/>
    <cellStyle name="Valn 3 3 2" xfId="28337"/>
    <cellStyle name="Valn 3 3 2 10" xfId="28338"/>
    <cellStyle name="Valn 3 3 2 10 2" xfId="56647"/>
    <cellStyle name="Valn 3 3 2 11" xfId="56646"/>
    <cellStyle name="Valn 3 3 2 2" xfId="28339"/>
    <cellStyle name="Valn 3 3 2 2 2" xfId="56648"/>
    <cellStyle name="Valn 3 3 2 3" xfId="28340"/>
    <cellStyle name="Valn 3 3 2 3 2" xfId="56649"/>
    <cellStyle name="Valn 3 3 2 4" xfId="28341"/>
    <cellStyle name="Valn 3 3 2 4 2" xfId="56650"/>
    <cellStyle name="Valn 3 3 2 5" xfId="28342"/>
    <cellStyle name="Valn 3 3 2 5 2" xfId="56651"/>
    <cellStyle name="Valn 3 3 2 6" xfId="28343"/>
    <cellStyle name="Valn 3 3 2 6 2" xfId="56652"/>
    <cellStyle name="Valn 3 3 2 7" xfId="28344"/>
    <cellStyle name="Valn 3 3 2 7 2" xfId="56653"/>
    <cellStyle name="Valn 3 3 2 8" xfId="28345"/>
    <cellStyle name="Valn 3 3 2 8 2" xfId="56654"/>
    <cellStyle name="Valn 3 3 2 9" xfId="28346"/>
    <cellStyle name="Valn 3 3 2 9 2" xfId="56655"/>
    <cellStyle name="Valn 3 3 3" xfId="28347"/>
    <cellStyle name="Valn 3 3 3 10" xfId="28348"/>
    <cellStyle name="Valn 3 3 3 10 2" xfId="56657"/>
    <cellStyle name="Valn 3 3 3 11" xfId="56656"/>
    <cellStyle name="Valn 3 3 3 2" xfId="28349"/>
    <cellStyle name="Valn 3 3 3 2 2" xfId="56658"/>
    <cellStyle name="Valn 3 3 3 3" xfId="28350"/>
    <cellStyle name="Valn 3 3 3 3 2" xfId="56659"/>
    <cellStyle name="Valn 3 3 3 4" xfId="28351"/>
    <cellStyle name="Valn 3 3 3 4 2" xfId="56660"/>
    <cellStyle name="Valn 3 3 3 5" xfId="28352"/>
    <cellStyle name="Valn 3 3 3 5 2" xfId="56661"/>
    <cellStyle name="Valn 3 3 3 6" xfId="28353"/>
    <cellStyle name="Valn 3 3 3 6 2" xfId="56662"/>
    <cellStyle name="Valn 3 3 3 7" xfId="28354"/>
    <cellStyle name="Valn 3 3 3 7 2" xfId="56663"/>
    <cellStyle name="Valn 3 3 3 8" xfId="28355"/>
    <cellStyle name="Valn 3 3 3 8 2" xfId="56664"/>
    <cellStyle name="Valn 3 3 3 9" xfId="28356"/>
    <cellStyle name="Valn 3 3 3 9 2" xfId="56665"/>
    <cellStyle name="Valn 3 3 4" xfId="28357"/>
    <cellStyle name="Valn 3 3 4 2" xfId="56666"/>
    <cellStyle name="Valn 3 3 5" xfId="28358"/>
    <cellStyle name="Valn 3 3 5 2" xfId="56667"/>
    <cellStyle name="Valn 3 3 6" xfId="28359"/>
    <cellStyle name="Valn 3 3 6 2" xfId="56668"/>
    <cellStyle name="Valn 3 3 7" xfId="28360"/>
    <cellStyle name="Valn 3 3 7 2" xfId="56669"/>
    <cellStyle name="Valn 3 3 8" xfId="28361"/>
    <cellStyle name="Valn 3 3 8 2" xfId="56670"/>
    <cellStyle name="Valn 3 3 9" xfId="28362"/>
    <cellStyle name="Valn 3 3 9 2" xfId="56671"/>
    <cellStyle name="Valn 3 4" xfId="453"/>
    <cellStyle name="Valn 3 4 10" xfId="28363"/>
    <cellStyle name="Valn 3 4 10 2" xfId="56672"/>
    <cellStyle name="Valn 3 4 11" xfId="28794"/>
    <cellStyle name="Valn 3 4 2" xfId="28364"/>
    <cellStyle name="Valn 3 4 2 2" xfId="56673"/>
    <cellStyle name="Valn 3 4 3" xfId="28365"/>
    <cellStyle name="Valn 3 4 3 2" xfId="56674"/>
    <cellStyle name="Valn 3 4 4" xfId="28366"/>
    <cellStyle name="Valn 3 4 4 2" xfId="56675"/>
    <cellStyle name="Valn 3 4 5" xfId="28367"/>
    <cellStyle name="Valn 3 4 5 2" xfId="56676"/>
    <cellStyle name="Valn 3 4 6" xfId="28368"/>
    <cellStyle name="Valn 3 4 6 2" xfId="56677"/>
    <cellStyle name="Valn 3 4 7" xfId="28369"/>
    <cellStyle name="Valn 3 4 7 2" xfId="56678"/>
    <cellStyle name="Valn 3 4 8" xfId="28370"/>
    <cellStyle name="Valn 3 4 8 2" xfId="56679"/>
    <cellStyle name="Valn 3 4 9" xfId="28371"/>
    <cellStyle name="Valn 3 4 9 2" xfId="56680"/>
    <cellStyle name="Valn 3 5" xfId="842"/>
    <cellStyle name="Valn 3 5 10" xfId="28372"/>
    <cellStyle name="Valn 3 5 10 2" xfId="56681"/>
    <cellStyle name="Valn 3 5 11" xfId="29173"/>
    <cellStyle name="Valn 3 5 2" xfId="28373"/>
    <cellStyle name="Valn 3 5 2 2" xfId="56682"/>
    <cellStyle name="Valn 3 5 3" xfId="28374"/>
    <cellStyle name="Valn 3 5 3 2" xfId="56683"/>
    <cellStyle name="Valn 3 5 4" xfId="28375"/>
    <cellStyle name="Valn 3 5 4 2" xfId="56684"/>
    <cellStyle name="Valn 3 5 5" xfId="28376"/>
    <cellStyle name="Valn 3 5 5 2" xfId="56685"/>
    <cellStyle name="Valn 3 5 6" xfId="28377"/>
    <cellStyle name="Valn 3 5 6 2" xfId="56686"/>
    <cellStyle name="Valn 3 5 7" xfId="28378"/>
    <cellStyle name="Valn 3 5 7 2" xfId="56687"/>
    <cellStyle name="Valn 3 5 8" xfId="28379"/>
    <cellStyle name="Valn 3 5 8 2" xfId="56688"/>
    <cellStyle name="Valn 3 5 9" xfId="28380"/>
    <cellStyle name="Valn 3 5 9 2" xfId="56689"/>
    <cellStyle name="Valn 3 6" xfId="1133"/>
    <cellStyle name="Valn 3 6 2" xfId="29464"/>
    <cellStyle name="Valn 3 7" xfId="1205"/>
    <cellStyle name="Valn 3 7 2" xfId="29536"/>
    <cellStyle name="Valn 3 8" xfId="1353"/>
    <cellStyle name="Valn 3 8 2" xfId="29684"/>
    <cellStyle name="Valn 3 9" xfId="1421"/>
    <cellStyle name="Valn 3 9 2" xfId="29752"/>
    <cellStyle name="Valn 4" xfId="398"/>
    <cellStyle name="Valn 4 10" xfId="28381"/>
    <cellStyle name="Valn 4 10 2" xfId="56690"/>
    <cellStyle name="Valn 4 11" xfId="28740"/>
    <cellStyle name="Valn 4 2" xfId="633"/>
    <cellStyle name="Valn 4 2 10" xfId="28382"/>
    <cellStyle name="Valn 4 2 10 2" xfId="56691"/>
    <cellStyle name="Valn 4 2 11" xfId="28964"/>
    <cellStyle name="Valn 4 2 2" xfId="652"/>
    <cellStyle name="Valn 4 2 2 2" xfId="28983"/>
    <cellStyle name="Valn 4 2 3" xfId="28383"/>
    <cellStyle name="Valn 4 2 3 2" xfId="56692"/>
    <cellStyle name="Valn 4 2 4" xfId="28384"/>
    <cellStyle name="Valn 4 2 4 2" xfId="56693"/>
    <cellStyle name="Valn 4 2 5" xfId="28385"/>
    <cellStyle name="Valn 4 2 5 2" xfId="56694"/>
    <cellStyle name="Valn 4 2 6" xfId="28386"/>
    <cellStyle name="Valn 4 2 6 2" xfId="56695"/>
    <cellStyle name="Valn 4 2 7" xfId="28387"/>
    <cellStyle name="Valn 4 2 7 2" xfId="56696"/>
    <cellStyle name="Valn 4 2 8" xfId="28388"/>
    <cellStyle name="Valn 4 2 8 2" xfId="56697"/>
    <cellStyle name="Valn 4 2 9" xfId="28389"/>
    <cellStyle name="Valn 4 2 9 2" xfId="56698"/>
    <cellStyle name="Valn 4 3" xfId="537"/>
    <cellStyle name="Valn 4 3 10" xfId="28390"/>
    <cellStyle name="Valn 4 3 10 2" xfId="56699"/>
    <cellStyle name="Valn 4 3 11" xfId="28875"/>
    <cellStyle name="Valn 4 3 2" xfId="28391"/>
    <cellStyle name="Valn 4 3 2 2" xfId="56700"/>
    <cellStyle name="Valn 4 3 3" xfId="28392"/>
    <cellStyle name="Valn 4 3 3 2" xfId="56701"/>
    <cellStyle name="Valn 4 3 4" xfId="28393"/>
    <cellStyle name="Valn 4 3 4 2" xfId="56702"/>
    <cellStyle name="Valn 4 3 5" xfId="28394"/>
    <cellStyle name="Valn 4 3 5 2" xfId="56703"/>
    <cellStyle name="Valn 4 3 6" xfId="28395"/>
    <cellStyle name="Valn 4 3 6 2" xfId="56704"/>
    <cellStyle name="Valn 4 3 7" xfId="28396"/>
    <cellStyle name="Valn 4 3 7 2" xfId="56705"/>
    <cellStyle name="Valn 4 3 8" xfId="28397"/>
    <cellStyle name="Valn 4 3 8 2" xfId="56706"/>
    <cellStyle name="Valn 4 3 9" xfId="28398"/>
    <cellStyle name="Valn 4 3 9 2" xfId="56707"/>
    <cellStyle name="Valn 4 4" xfId="737"/>
    <cellStyle name="Valn 4 4 2" xfId="29068"/>
    <cellStyle name="Valn 4 5" xfId="879"/>
    <cellStyle name="Valn 4 5 2" xfId="29210"/>
    <cellStyle name="Valn 4 6" xfId="1140"/>
    <cellStyle name="Valn 4 6 2" xfId="29471"/>
    <cellStyle name="Valn 4 7" xfId="1212"/>
    <cellStyle name="Valn 4 7 2" xfId="29543"/>
    <cellStyle name="Valn 4 8" xfId="1360"/>
    <cellStyle name="Valn 4 8 2" xfId="29691"/>
    <cellStyle name="Valn 4 9" xfId="1428"/>
    <cellStyle name="Valn 4 9 2" xfId="29759"/>
    <cellStyle name="Valn 5" xfId="399"/>
    <cellStyle name="Valn 5 10" xfId="28399"/>
    <cellStyle name="Valn 5 10 2" xfId="56708"/>
    <cellStyle name="Valn 5 11" xfId="28741"/>
    <cellStyle name="Valn 5 2" xfId="640"/>
    <cellStyle name="Valn 5 2 10" xfId="28400"/>
    <cellStyle name="Valn 5 2 10 2" xfId="56709"/>
    <cellStyle name="Valn 5 2 11" xfId="28971"/>
    <cellStyle name="Valn 5 2 2" xfId="669"/>
    <cellStyle name="Valn 5 2 2 2" xfId="29000"/>
    <cellStyle name="Valn 5 2 3" xfId="28401"/>
    <cellStyle name="Valn 5 2 3 2" xfId="56710"/>
    <cellStyle name="Valn 5 2 4" xfId="28402"/>
    <cellStyle name="Valn 5 2 4 2" xfId="56711"/>
    <cellStyle name="Valn 5 2 5" xfId="28403"/>
    <cellStyle name="Valn 5 2 5 2" xfId="56712"/>
    <cellStyle name="Valn 5 2 6" xfId="28404"/>
    <cellStyle name="Valn 5 2 6 2" xfId="56713"/>
    <cellStyle name="Valn 5 2 7" xfId="28405"/>
    <cellStyle name="Valn 5 2 7 2" xfId="56714"/>
    <cellStyle name="Valn 5 2 8" xfId="28406"/>
    <cellStyle name="Valn 5 2 8 2" xfId="56715"/>
    <cellStyle name="Valn 5 2 9" xfId="28407"/>
    <cellStyle name="Valn 5 2 9 2" xfId="56716"/>
    <cellStyle name="Valn 5 3" xfId="538"/>
    <cellStyle name="Valn 5 3 10" xfId="28408"/>
    <cellStyle name="Valn 5 3 10 2" xfId="56717"/>
    <cellStyle name="Valn 5 3 11" xfId="28876"/>
    <cellStyle name="Valn 5 3 2" xfId="28409"/>
    <cellStyle name="Valn 5 3 2 2" xfId="56718"/>
    <cellStyle name="Valn 5 3 3" xfId="28410"/>
    <cellStyle name="Valn 5 3 3 2" xfId="56719"/>
    <cellStyle name="Valn 5 3 4" xfId="28411"/>
    <cellStyle name="Valn 5 3 4 2" xfId="56720"/>
    <cellStyle name="Valn 5 3 5" xfId="28412"/>
    <cellStyle name="Valn 5 3 5 2" xfId="56721"/>
    <cellStyle name="Valn 5 3 6" xfId="28413"/>
    <cellStyle name="Valn 5 3 6 2" xfId="56722"/>
    <cellStyle name="Valn 5 3 7" xfId="28414"/>
    <cellStyle name="Valn 5 3 7 2" xfId="56723"/>
    <cellStyle name="Valn 5 3 8" xfId="28415"/>
    <cellStyle name="Valn 5 3 8 2" xfId="56724"/>
    <cellStyle name="Valn 5 3 9" xfId="28416"/>
    <cellStyle name="Valn 5 3 9 2" xfId="56725"/>
    <cellStyle name="Valn 5 4" xfId="431"/>
    <cellStyle name="Valn 5 4 2" xfId="28772"/>
    <cellStyle name="Valn 5 5" xfId="939"/>
    <cellStyle name="Valn 5 5 2" xfId="29270"/>
    <cellStyle name="Valn 5 6" xfId="1147"/>
    <cellStyle name="Valn 5 6 2" xfId="29478"/>
    <cellStyle name="Valn 5 7" xfId="1219"/>
    <cellStyle name="Valn 5 7 2" xfId="29550"/>
    <cellStyle name="Valn 5 8" xfId="1367"/>
    <cellStyle name="Valn 5 8 2" xfId="29698"/>
    <cellStyle name="Valn 5 9" xfId="1435"/>
    <cellStyle name="Valn 5 9 2" xfId="29766"/>
    <cellStyle name="Valn 6" xfId="539"/>
    <cellStyle name="Valn 6 10" xfId="28417"/>
    <cellStyle name="Valn 6 10 2" xfId="56726"/>
    <cellStyle name="Valn 6 11" xfId="28877"/>
    <cellStyle name="Valn 6 2" xfId="699"/>
    <cellStyle name="Valn 6 2 2" xfId="29030"/>
    <cellStyle name="Valn 6 3" xfId="844"/>
    <cellStyle name="Valn 6 3 2" xfId="29175"/>
    <cellStyle name="Valn 6 4" xfId="1489"/>
    <cellStyle name="Valn 6 4 2" xfId="29819"/>
    <cellStyle name="Valn 6 5" xfId="28418"/>
    <cellStyle name="Valn 6 5 2" xfId="56727"/>
    <cellStyle name="Valn 6 6" xfId="28419"/>
    <cellStyle name="Valn 6 6 2" xfId="56728"/>
    <cellStyle name="Valn 6 7" xfId="28420"/>
    <cellStyle name="Valn 6 7 2" xfId="56729"/>
    <cellStyle name="Valn 6 8" xfId="28421"/>
    <cellStyle name="Valn 6 8 2" xfId="56730"/>
    <cellStyle name="Valn 6 9" xfId="28422"/>
    <cellStyle name="Valn 6 9 2" xfId="56731"/>
    <cellStyle name="Valn 7" xfId="540"/>
    <cellStyle name="Valn 7 10" xfId="28423"/>
    <cellStyle name="Valn 7 10 2" xfId="56732"/>
    <cellStyle name="Valn 7 11" xfId="28878"/>
    <cellStyle name="Valn 7 2" xfId="729"/>
    <cellStyle name="Valn 7 2 2" xfId="29060"/>
    <cellStyle name="Valn 7 3" xfId="837"/>
    <cellStyle name="Valn 7 3 2" xfId="29168"/>
    <cellStyle name="Valn 7 4" xfId="1482"/>
    <cellStyle name="Valn 7 4 2" xfId="29812"/>
    <cellStyle name="Valn 7 5" xfId="28424"/>
    <cellStyle name="Valn 7 5 2" xfId="56733"/>
    <cellStyle name="Valn 7 6" xfId="28425"/>
    <cellStyle name="Valn 7 6 2" xfId="56734"/>
    <cellStyle name="Valn 7 7" xfId="28426"/>
    <cellStyle name="Valn 7 7 2" xfId="56735"/>
    <cellStyle name="Valn 7 8" xfId="28427"/>
    <cellStyle name="Valn 7 8 2" xfId="56736"/>
    <cellStyle name="Valn 7 9" xfId="28428"/>
    <cellStyle name="Valn 7 9 2" xfId="56737"/>
    <cellStyle name="Valn 8" xfId="541"/>
    <cellStyle name="Valn 8 2" xfId="713"/>
    <cellStyle name="Valn 8 2 2" xfId="29044"/>
    <cellStyle name="Valn 8 3" xfId="935"/>
    <cellStyle name="Valn 8 3 2" xfId="29266"/>
    <cellStyle name="Valn 8 4" xfId="1570"/>
    <cellStyle name="Valn 8 4 2" xfId="29899"/>
    <cellStyle name="Valn 8 5" xfId="28879"/>
    <cellStyle name="Valn 9" xfId="542"/>
    <cellStyle name="Valn 9 2" xfId="691"/>
    <cellStyle name="Valn 9 2 2" xfId="29022"/>
    <cellStyle name="Valn 9 3" xfId="872"/>
    <cellStyle name="Valn 9 3 2" xfId="29203"/>
    <cellStyle name="Valn 9 4" xfId="1515"/>
    <cellStyle name="Valn 9 4 2" xfId="29845"/>
    <cellStyle name="Valn 9 5" xfId="28880"/>
    <cellStyle name="ValNum" xfId="62"/>
    <cellStyle name="ValNum 2" xfId="111"/>
    <cellStyle name="ValNum 2 2" xfId="28488"/>
  </cellStyles>
  <dxfs count="1">
    <dxf>
      <font>
        <b/>
        <i val="0"/>
        <strike val="0"/>
        <color theme="0" tint="-4.9989318521683403E-2"/>
      </font>
      <fill>
        <patternFill>
          <bgColor rgb="FFFF0000"/>
        </patternFill>
      </fill>
    </dxf>
  </dxfs>
  <tableStyles count="0" defaultTableStyle="TableStyleMedium9" defaultPivotStyle="PivotStyleLight16"/>
  <colors>
    <mruColors>
      <color rgb="FFCCFFFF"/>
      <color rgb="FF0000FF"/>
      <color rgb="FFCCFFCC"/>
      <color rgb="FF66FFFF"/>
      <color rgb="FF99FF99"/>
      <color rgb="FFFFFF99"/>
      <color rgb="FF99FFCC"/>
      <color rgb="FFFFCC99"/>
      <color rgb="FF00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583406</xdr:colOff>
      <xdr:row>75</xdr:row>
      <xdr:rowOff>71438</xdr:rowOff>
    </xdr:from>
    <xdr:to>
      <xdr:col>7</xdr:col>
      <xdr:colOff>130968</xdr:colOff>
      <xdr:row>75</xdr:row>
      <xdr:rowOff>119063</xdr:rowOff>
    </xdr:to>
    <xdr:cxnSp macro="">
      <xdr:nvCxnSpPr>
        <xdr:cNvPr id="4" name="Straight Connector 3"/>
        <xdr:cNvCxnSpPr/>
      </xdr:nvCxnSpPr>
      <xdr:spPr>
        <a:xfrm flipV="1">
          <a:off x="8667750" y="24360188"/>
          <a:ext cx="202406" cy="47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385233</xdr:colOff>
      <xdr:row>24</xdr:row>
      <xdr:rowOff>172772</xdr:rowOff>
    </xdr:from>
    <xdr:to>
      <xdr:col>4</xdr:col>
      <xdr:colOff>751416</xdr:colOff>
      <xdr:row>27</xdr:row>
      <xdr:rowOff>97101</xdr:rowOff>
    </xdr:to>
    <xdr:sp macro="" textlink="">
      <xdr:nvSpPr>
        <xdr:cNvPr id="241668" name="Text Box 4" hidden="1"/>
        <xdr:cNvSpPr txBox="1">
          <a:spLocks noChangeArrowheads="1"/>
        </xdr:cNvSpPr>
      </xdr:nvSpPr>
      <xdr:spPr bwMode="auto">
        <a:xfrm>
          <a:off x="4619625" y="5438775"/>
          <a:ext cx="1219200" cy="8001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nect2.monitor-nhsft.gov.uk/Consolidation/2012_13/SFR/Fixer/FTC%201213%20FIXER%202012-12-04%20V1_8_1%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 Fixer"/>
      <sheetName val="FTC Fixer"/>
      <sheetName val="FixList"/>
      <sheetName val="ErrorTypes"/>
      <sheetName val="Transfers 1213 DH &amp; NHS"/>
      <sheetName val="New Table"/>
      <sheetName val="41. Charity"/>
    </sheetNames>
    <sheetDataSet>
      <sheetData sheetId="0"/>
      <sheetData sheetId="1"/>
      <sheetData sheetId="2"/>
      <sheetData sheetId="3">
        <row r="2">
          <cell r="A2" t="str">
            <v>AddRow</v>
          </cell>
        </row>
        <row r="3">
          <cell r="A3" t="str">
            <v>ClearContents</v>
          </cell>
        </row>
        <row r="4">
          <cell r="A4" t="str">
            <v>CopyNewSheet</v>
          </cell>
        </row>
        <row r="5">
          <cell r="A5" t="str">
            <v>CopyNewTable</v>
          </cell>
        </row>
        <row r="6">
          <cell r="A6" t="str">
            <v>DeleteRow</v>
          </cell>
        </row>
        <row r="7">
          <cell r="A7" t="str">
            <v>Format</v>
          </cell>
        </row>
        <row r="8">
          <cell r="A8" t="str">
            <v>Formula</v>
          </cell>
        </row>
        <row r="9">
          <cell r="A9" t="str">
            <v>HideColumn</v>
          </cell>
        </row>
        <row r="10">
          <cell r="A10" t="str">
            <v>InsertCells</v>
          </cell>
        </row>
        <row r="11">
          <cell r="A11" t="str">
            <v>Lock</v>
          </cell>
        </row>
        <row r="12">
          <cell r="A12" t="str">
            <v>Message</v>
          </cell>
        </row>
        <row r="13">
          <cell r="A13" t="str">
            <v>RowHeight</v>
          </cell>
        </row>
        <row r="14">
          <cell r="A14" t="str">
            <v>Text</v>
          </cell>
        </row>
        <row r="15">
          <cell r="A15" t="str">
            <v>Unlock</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30.bin"/><Relationship Id="rId4" Type="http://schemas.openxmlformats.org/officeDocument/2006/relationships/comments" Target="../comments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7.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comments" Target="../comments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13"/>
  <sheetViews>
    <sheetView showGridLines="0" tabSelected="1" zoomScale="80" zoomScaleNormal="80" workbookViewId="0">
      <selection activeCell="G22" sqref="G22"/>
    </sheetView>
  </sheetViews>
  <sheetFormatPr defaultRowHeight="12.75"/>
  <sheetData>
    <row r="2" spans="2:2" ht="23.25">
      <c r="B2" s="1596" t="s">
        <v>1425</v>
      </c>
    </row>
    <row r="3" spans="2:2">
      <c r="B3" s="1458"/>
    </row>
    <row r="4" spans="2:2">
      <c r="B4" s="1458"/>
    </row>
    <row r="5" spans="2:2" ht="18">
      <c r="B5" s="1605" t="s">
        <v>1529</v>
      </c>
    </row>
    <row r="6" spans="2:2" ht="18">
      <c r="B6" s="1598"/>
    </row>
    <row r="7" spans="2:2" ht="18">
      <c r="B7" s="1598" t="s">
        <v>1527</v>
      </c>
    </row>
    <row r="8" spans="2:2" ht="18.75">
      <c r="B8" s="1598" t="s">
        <v>1700</v>
      </c>
    </row>
    <row r="9" spans="2:2" ht="18">
      <c r="B9" s="1598"/>
    </row>
    <row r="10" spans="2:2" ht="18.75">
      <c r="B10" s="1598" t="s">
        <v>1701</v>
      </c>
    </row>
    <row r="11" spans="2:2" ht="18.75">
      <c r="B11" s="1598" t="s">
        <v>1702</v>
      </c>
    </row>
    <row r="12" spans="2:2" ht="18">
      <c r="B12" s="1598"/>
    </row>
    <row r="13" spans="2:2" ht="18">
      <c r="B13" s="1597" t="s">
        <v>1528</v>
      </c>
    </row>
  </sheetData>
  <sheetProtection password="B5A2"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88"/>
  <sheetViews>
    <sheetView showGridLines="0" zoomScale="80" zoomScaleNormal="80" workbookViewId="0">
      <selection activeCell="B4" sqref="B4"/>
    </sheetView>
  </sheetViews>
  <sheetFormatPr defaultColWidth="10.7109375" defaultRowHeight="12.75"/>
  <cols>
    <col min="1" max="1" width="4.7109375" style="17" customWidth="1"/>
    <col min="2" max="2" width="50.140625" style="19" customWidth="1"/>
    <col min="3" max="25" width="15.140625" style="17" customWidth="1"/>
    <col min="26" max="16384" width="10.7109375" style="17"/>
  </cols>
  <sheetData>
    <row r="1" spans="1:15" ht="15.75">
      <c r="A1" s="33"/>
      <c r="B1" s="1351" t="s">
        <v>1446</v>
      </c>
      <c r="C1" s="33"/>
      <c r="D1" s="33"/>
      <c r="E1" s="33"/>
      <c r="F1" s="33"/>
    </row>
    <row r="2" spans="1:15">
      <c r="A2" s="33"/>
      <c r="B2" s="41"/>
      <c r="C2" s="33"/>
      <c r="D2" s="33"/>
      <c r="E2" s="33"/>
      <c r="F2" s="33"/>
    </row>
    <row r="3" spans="1:15">
      <c r="A3" s="34"/>
      <c r="B3" s="42" t="s">
        <v>1541</v>
      </c>
      <c r="C3" s="34"/>
      <c r="D3" s="34"/>
      <c r="E3" s="34"/>
      <c r="F3" s="33"/>
    </row>
    <row r="4" spans="1:15">
      <c r="A4" s="34"/>
      <c r="B4" s="95" t="s">
        <v>748</v>
      </c>
      <c r="C4" s="34"/>
      <c r="D4" s="34"/>
      <c r="E4" s="34"/>
      <c r="F4" s="33"/>
    </row>
    <row r="5" spans="1:15">
      <c r="A5" s="34"/>
      <c r="B5" s="33"/>
      <c r="C5" s="34"/>
      <c r="D5" s="34"/>
      <c r="E5" s="34"/>
      <c r="F5" s="33"/>
    </row>
    <row r="6" spans="1:15">
      <c r="A6" s="34"/>
      <c r="B6" s="42" t="s">
        <v>43</v>
      </c>
      <c r="C6"/>
      <c r="D6"/>
      <c r="E6"/>
      <c r="F6"/>
      <c r="G6"/>
      <c r="H6"/>
      <c r="I6"/>
    </row>
    <row r="7" spans="1:15" s="143" customFormat="1">
      <c r="A7"/>
      <c r="B7"/>
      <c r="C7"/>
      <c r="D7"/>
      <c r="E7"/>
      <c r="F7"/>
      <c r="G7"/>
      <c r="H7"/>
      <c r="M7" s="1507" t="s">
        <v>1526</v>
      </c>
      <c r="N7" s="1507">
        <v>1</v>
      </c>
    </row>
    <row r="8" spans="1:15" s="18" customFormat="1" ht="18.75" customHeight="1">
      <c r="A8" s="1335">
        <v>1</v>
      </c>
      <c r="B8" s="545"/>
      <c r="C8" s="516" t="s">
        <v>1022</v>
      </c>
      <c r="D8" s="516" t="s">
        <v>1023</v>
      </c>
      <c r="E8" s="516" t="s">
        <v>1024</v>
      </c>
      <c r="F8" s="516" t="s">
        <v>1025</v>
      </c>
      <c r="G8" s="516" t="s">
        <v>1026</v>
      </c>
      <c r="H8" s="1290" t="s">
        <v>1027</v>
      </c>
      <c r="I8" s="1290" t="s">
        <v>1028</v>
      </c>
      <c r="J8" s="1290" t="s">
        <v>1029</v>
      </c>
      <c r="K8" s="1290" t="s">
        <v>1030</v>
      </c>
      <c r="L8" s="1290" t="s">
        <v>1031</v>
      </c>
      <c r="M8" s="516" t="s">
        <v>82</v>
      </c>
      <c r="N8" s="588"/>
    </row>
    <row r="9" spans="1:15" s="143" customFormat="1">
      <c r="A9"/>
      <c r="B9" s="371" t="str">
        <f>"Note 5.1 Analysis of operating lease expenditure"</f>
        <v>Note 5.1 Analysis of operating lease expenditure</v>
      </c>
      <c r="C9" s="585" t="s">
        <v>1051</v>
      </c>
      <c r="D9" s="586" t="s">
        <v>1051</v>
      </c>
      <c r="E9" s="586" t="s">
        <v>1051</v>
      </c>
      <c r="F9" s="586" t="s">
        <v>1051</v>
      </c>
      <c r="G9" s="586" t="s">
        <v>1051</v>
      </c>
      <c r="H9" s="589" t="s">
        <v>979</v>
      </c>
      <c r="I9" s="586" t="s">
        <v>979</v>
      </c>
      <c r="J9" s="586" t="s">
        <v>979</v>
      </c>
      <c r="K9" s="586" t="s">
        <v>979</v>
      </c>
      <c r="L9" s="586" t="s">
        <v>979</v>
      </c>
      <c r="M9" s="1022"/>
      <c r="N9" s="590"/>
    </row>
    <row r="10" spans="1:15" s="143" customFormat="1" ht="22.5">
      <c r="A10"/>
      <c r="B10" s="591"/>
      <c r="C10" s="592" t="s">
        <v>103</v>
      </c>
      <c r="D10" s="151" t="s">
        <v>543</v>
      </c>
      <c r="E10" s="151" t="s">
        <v>770</v>
      </c>
      <c r="F10" s="151" t="s">
        <v>581</v>
      </c>
      <c r="G10" s="593" t="s">
        <v>50</v>
      </c>
      <c r="H10" s="151" t="s">
        <v>103</v>
      </c>
      <c r="I10" s="151" t="s">
        <v>543</v>
      </c>
      <c r="J10" s="151" t="s">
        <v>770</v>
      </c>
      <c r="K10" s="151" t="s">
        <v>581</v>
      </c>
      <c r="L10" s="151" t="s">
        <v>50</v>
      </c>
      <c r="M10" s="583"/>
      <c r="N10" s="239" t="s">
        <v>120</v>
      </c>
    </row>
    <row r="11" spans="1:15" s="143" customFormat="1">
      <c r="A11"/>
      <c r="B11" s="596"/>
      <c r="C11" s="597" t="s">
        <v>84</v>
      </c>
      <c r="D11" s="382" t="s">
        <v>84</v>
      </c>
      <c r="E11" s="382" t="s">
        <v>84</v>
      </c>
      <c r="F11" s="382" t="s">
        <v>84</v>
      </c>
      <c r="G11" s="488" t="s">
        <v>84</v>
      </c>
      <c r="H11" s="382" t="s">
        <v>84</v>
      </c>
      <c r="I11" s="382" t="s">
        <v>84</v>
      </c>
      <c r="J11" s="382" t="s">
        <v>84</v>
      </c>
      <c r="K11" s="382" t="s">
        <v>84</v>
      </c>
      <c r="L11" s="488" t="s">
        <v>84</v>
      </c>
      <c r="M11" s="587" t="s">
        <v>83</v>
      </c>
      <c r="N11" s="239" t="s">
        <v>121</v>
      </c>
    </row>
    <row r="12" spans="1:15" s="143" customFormat="1" ht="18.75" customHeight="1">
      <c r="A12"/>
      <c r="B12" s="595" t="s">
        <v>194</v>
      </c>
      <c r="C12" s="333">
        <f>D12+E12+F12+G12</f>
        <v>0</v>
      </c>
      <c r="D12" s="375"/>
      <c r="E12" s="375"/>
      <c r="F12" s="375"/>
      <c r="G12" s="375"/>
      <c r="H12" s="333">
        <f>I12+J12+K12+L12</f>
        <v>0</v>
      </c>
      <c r="I12" s="340"/>
      <c r="J12" s="340"/>
      <c r="K12" s="340"/>
      <c r="L12" s="340"/>
      <c r="M12" s="3" t="s">
        <v>12</v>
      </c>
      <c r="N12" s="520" t="s">
        <v>157</v>
      </c>
    </row>
    <row r="13" spans="1:15" s="143" customFormat="1" ht="18.75" customHeight="1">
      <c r="A13"/>
      <c r="B13" s="594" t="s">
        <v>195</v>
      </c>
      <c r="C13" s="523">
        <f t="shared" ref="C13:C14" si="0">D13+E13+F13+G13</f>
        <v>0</v>
      </c>
      <c r="D13" s="373"/>
      <c r="E13" s="373"/>
      <c r="F13" s="373"/>
      <c r="G13" s="373"/>
      <c r="H13" s="523">
        <f t="shared" ref="H13:H14" si="1">I13+J13+K13+L13</f>
        <v>0</v>
      </c>
      <c r="I13" s="306"/>
      <c r="J13" s="306"/>
      <c r="K13" s="306"/>
      <c r="L13" s="306"/>
      <c r="M13" s="278" t="s">
        <v>26</v>
      </c>
      <c r="N13" s="284" t="s">
        <v>157</v>
      </c>
    </row>
    <row r="14" spans="1:15" s="143" customFormat="1" ht="18.75" customHeight="1" thickBot="1">
      <c r="A14"/>
      <c r="B14" s="595" t="s">
        <v>196</v>
      </c>
      <c r="C14" s="333">
        <f t="shared" si="0"/>
        <v>0</v>
      </c>
      <c r="D14" s="375"/>
      <c r="E14" s="375"/>
      <c r="F14" s="375"/>
      <c r="G14" s="375"/>
      <c r="H14" s="333">
        <f t="shared" si="1"/>
        <v>0</v>
      </c>
      <c r="I14" s="340"/>
      <c r="J14" s="340"/>
      <c r="K14" s="340"/>
      <c r="L14" s="340"/>
      <c r="M14" s="3" t="s">
        <v>27</v>
      </c>
      <c r="N14" s="284" t="s">
        <v>38</v>
      </c>
    </row>
    <row r="15" spans="1:15" s="143" customFormat="1" ht="18.75" customHeight="1">
      <c r="A15"/>
      <c r="B15" s="347" t="s">
        <v>55</v>
      </c>
      <c r="C15" s="374">
        <f t="shared" ref="C15:L15" si="2">SUM(C12:C14)</f>
        <v>0</v>
      </c>
      <c r="D15" s="374">
        <f t="shared" si="2"/>
        <v>0</v>
      </c>
      <c r="E15" s="374">
        <f t="shared" si="2"/>
        <v>0</v>
      </c>
      <c r="F15" s="374">
        <f t="shared" si="2"/>
        <v>0</v>
      </c>
      <c r="G15" s="374">
        <f t="shared" si="2"/>
        <v>0</v>
      </c>
      <c r="H15" s="374">
        <f t="shared" si="2"/>
        <v>0</v>
      </c>
      <c r="I15" s="374">
        <f t="shared" si="2"/>
        <v>0</v>
      </c>
      <c r="J15" s="374">
        <f t="shared" si="2"/>
        <v>0</v>
      </c>
      <c r="K15" s="374">
        <f t="shared" si="2"/>
        <v>0</v>
      </c>
      <c r="L15" s="374">
        <f t="shared" si="2"/>
        <v>0</v>
      </c>
      <c r="M15" s="3" t="s">
        <v>3</v>
      </c>
      <c r="N15" s="418" t="s">
        <v>157</v>
      </c>
      <c r="O15" s="174" t="s">
        <v>1072</v>
      </c>
    </row>
    <row r="16" spans="1:15" s="143" customFormat="1">
      <c r="A16" s="129"/>
      <c r="B16" s="43"/>
      <c r="C16" s="149"/>
      <c r="D16" s="149"/>
      <c r="E16" s="149"/>
      <c r="F16" s="149"/>
      <c r="G16" s="149"/>
      <c r="H16" s="149"/>
      <c r="I16" s="149"/>
      <c r="J16" s="149"/>
      <c r="K16" s="149"/>
      <c r="L16" s="149"/>
      <c r="M16" s="103"/>
      <c r="N16" s="138"/>
    </row>
    <row r="17" spans="1:15" customFormat="1">
      <c r="B17" s="926"/>
      <c r="E17" s="1452" t="s">
        <v>1526</v>
      </c>
      <c r="F17" s="1452">
        <v>2</v>
      </c>
    </row>
    <row r="18" spans="1:15" ht="13.5" customHeight="1">
      <c r="A18" s="1335">
        <v>2</v>
      </c>
      <c r="B18" s="598"/>
      <c r="C18" s="516" t="s">
        <v>1022</v>
      </c>
      <c r="D18" s="1290" t="s">
        <v>1027</v>
      </c>
      <c r="E18" s="516" t="s">
        <v>82</v>
      </c>
      <c r="F18" s="1506"/>
      <c r="G18" s="1502"/>
      <c r="H18" s="1502"/>
      <c r="I18" s="1502"/>
      <c r="J18" s="1502"/>
      <c r="K18" s="1502"/>
      <c r="L18" s="1502"/>
      <c r="M18" s="1502"/>
      <c r="N18" s="1502"/>
      <c r="O18" s="1502"/>
    </row>
    <row r="19" spans="1:15">
      <c r="A19"/>
      <c r="B19" s="1660" t="s">
        <v>609</v>
      </c>
      <c r="C19" s="585" t="s">
        <v>1051</v>
      </c>
      <c r="D19" s="586" t="s">
        <v>979</v>
      </c>
      <c r="E19" s="600"/>
      <c r="F19" s="1473" t="s">
        <v>120</v>
      </c>
      <c r="G19" s="1466"/>
      <c r="H19" s="1466"/>
      <c r="I19" s="1466"/>
      <c r="J19" s="1466"/>
      <c r="K19" s="1466"/>
      <c r="L19" s="1466"/>
      <c r="M19" s="1466"/>
      <c r="N19" s="1466"/>
      <c r="O19" s="1466"/>
    </row>
    <row r="20" spans="1:15" ht="49.5" customHeight="1">
      <c r="A20"/>
      <c r="B20" s="1660"/>
      <c r="C20" s="592" t="s">
        <v>103</v>
      </c>
      <c r="D20" s="151" t="s">
        <v>103</v>
      </c>
      <c r="E20" s="601"/>
      <c r="F20" s="1473"/>
      <c r="G20" s="1476"/>
      <c r="H20" s="1476"/>
      <c r="I20" s="1476"/>
      <c r="J20" s="1470"/>
      <c r="K20" s="1476"/>
      <c r="L20" s="1592"/>
      <c r="M20" s="1476"/>
      <c r="N20" s="1476"/>
      <c r="O20" s="1476"/>
    </row>
    <row r="21" spans="1:15">
      <c r="A21"/>
      <c r="B21" s="604"/>
      <c r="C21" s="597" t="s">
        <v>84</v>
      </c>
      <c r="D21" s="488" t="s">
        <v>84</v>
      </c>
      <c r="E21" s="587" t="s">
        <v>83</v>
      </c>
      <c r="F21" s="1473" t="s">
        <v>121</v>
      </c>
      <c r="G21" s="1464"/>
      <c r="H21" s="1464"/>
      <c r="I21" s="1464"/>
      <c r="J21" s="1464"/>
      <c r="K21" s="1464"/>
      <c r="L21" s="1464"/>
      <c r="M21" s="1464"/>
      <c r="N21" s="1464"/>
      <c r="O21" s="1464"/>
    </row>
    <row r="22" spans="1:15" ht="18.75" customHeight="1">
      <c r="A22"/>
      <c r="B22" s="734" t="s">
        <v>197</v>
      </c>
      <c r="C22" s="840"/>
      <c r="D22" s="846"/>
      <c r="E22" s="602"/>
      <c r="F22" s="1480"/>
      <c r="G22" s="1463"/>
      <c r="H22" s="136"/>
      <c r="I22" s="136"/>
      <c r="J22" s="136"/>
      <c r="K22" s="136"/>
      <c r="L22" s="136"/>
      <c r="M22" s="136"/>
      <c r="N22" s="136"/>
      <c r="O22" s="136"/>
    </row>
    <row r="23" spans="1:15" s="1086" customFormat="1" ht="18.75" customHeight="1">
      <c r="A23" s="1181"/>
      <c r="B23" s="1348" t="s">
        <v>1433</v>
      </c>
      <c r="C23" s="1346"/>
      <c r="D23" s="1311"/>
      <c r="E23" s="1347"/>
      <c r="F23" s="1480"/>
      <c r="G23" s="1463"/>
      <c r="H23" s="136"/>
      <c r="I23" s="136"/>
      <c r="J23" s="136"/>
      <c r="K23" s="136"/>
      <c r="L23" s="136"/>
      <c r="M23" s="136"/>
      <c r="N23" s="136"/>
      <c r="O23" s="136"/>
    </row>
    <row r="24" spans="1:15" ht="18.75" customHeight="1">
      <c r="A24"/>
      <c r="B24" s="500" t="s">
        <v>188</v>
      </c>
      <c r="C24" s="1448"/>
      <c r="D24" s="340"/>
      <c r="E24" s="3" t="s">
        <v>268</v>
      </c>
      <c r="F24" s="1471" t="s">
        <v>85</v>
      </c>
      <c r="G24" s="1503"/>
      <c r="H24" s="1503"/>
      <c r="I24" s="1503"/>
      <c r="J24" s="1503"/>
      <c r="K24" s="1503"/>
      <c r="L24" s="1503"/>
      <c r="M24" s="1503"/>
      <c r="N24" s="1503"/>
      <c r="O24" s="1503"/>
    </row>
    <row r="25" spans="1:15" ht="18.75" customHeight="1">
      <c r="A25"/>
      <c r="B25" s="500" t="s">
        <v>189</v>
      </c>
      <c r="C25" s="1448"/>
      <c r="D25" s="340"/>
      <c r="E25" s="3" t="s">
        <v>15</v>
      </c>
      <c r="F25" s="1471" t="s">
        <v>85</v>
      </c>
      <c r="G25" s="1503"/>
      <c r="H25" s="1503"/>
      <c r="I25" s="1503"/>
      <c r="J25" s="1503"/>
      <c r="K25" s="1503"/>
      <c r="L25" s="1503"/>
      <c r="M25" s="1503"/>
      <c r="N25" s="1503"/>
      <c r="O25" s="1503"/>
    </row>
    <row r="26" spans="1:15" ht="18.75" customHeight="1" thickBot="1">
      <c r="A26"/>
      <c r="B26" s="500" t="s">
        <v>190</v>
      </c>
      <c r="C26" s="1448"/>
      <c r="D26" s="340"/>
      <c r="E26" s="3" t="s">
        <v>271</v>
      </c>
      <c r="F26" s="1471" t="s">
        <v>85</v>
      </c>
      <c r="G26" s="1503"/>
      <c r="H26" s="1503"/>
      <c r="I26" s="1503"/>
      <c r="J26" s="1503"/>
      <c r="K26" s="1503"/>
      <c r="L26" s="1503"/>
      <c r="M26" s="1503"/>
      <c r="N26" s="1503"/>
      <c r="O26" s="1503"/>
    </row>
    <row r="27" spans="1:15" ht="18.75" customHeight="1">
      <c r="A27"/>
      <c r="B27" s="401" t="s">
        <v>55</v>
      </c>
      <c r="C27" s="374">
        <f>SUM(C24:C26)</f>
        <v>0</v>
      </c>
      <c r="D27" s="374">
        <f t="shared" ref="D27" si="3">SUM(D24:D26)</f>
        <v>0</v>
      </c>
      <c r="E27" s="3" t="s">
        <v>465</v>
      </c>
      <c r="F27" s="1471" t="s">
        <v>85</v>
      </c>
      <c r="G27" s="1504"/>
      <c r="H27" s="1504"/>
      <c r="I27" s="1504"/>
      <c r="J27" s="1504"/>
      <c r="K27" s="1504"/>
      <c r="L27" s="1504"/>
      <c r="M27" s="1504"/>
      <c r="N27" s="1504"/>
      <c r="O27" s="1504"/>
    </row>
    <row r="28" spans="1:15" ht="30.75" customHeight="1">
      <c r="A28"/>
      <c r="B28" s="603" t="s">
        <v>198</v>
      </c>
      <c r="C28" s="1280"/>
      <c r="D28" s="340"/>
      <c r="E28" s="3" t="s">
        <v>491</v>
      </c>
      <c r="F28" s="1475" t="s">
        <v>38</v>
      </c>
      <c r="G28" s="1505"/>
      <c r="H28" s="1505"/>
      <c r="I28" s="1505"/>
      <c r="J28" s="1505"/>
      <c r="K28" s="1505"/>
      <c r="L28" s="1505"/>
      <c r="M28" s="1505"/>
      <c r="N28" s="1505"/>
      <c r="O28" s="1505"/>
    </row>
    <row r="29" spans="1:15" ht="18.75" customHeight="1">
      <c r="A29" s="34"/>
      <c r="B29" s="1348" t="s">
        <v>1436</v>
      </c>
      <c r="C29" s="1346"/>
      <c r="D29" s="1086"/>
      <c r="E29" s="1347"/>
      <c r="F29" s="1480"/>
      <c r="G29" s="136"/>
      <c r="H29" s="136"/>
      <c r="I29" s="136"/>
      <c r="J29" s="136"/>
      <c r="K29" s="136"/>
      <c r="L29" s="136"/>
      <c r="M29" s="136"/>
      <c r="N29" s="136"/>
      <c r="O29" s="136"/>
    </row>
    <row r="30" spans="1:15" s="1086" customFormat="1" ht="18.75" customHeight="1">
      <c r="A30" s="1093"/>
      <c r="B30" s="500" t="s">
        <v>188</v>
      </c>
      <c r="C30" s="1448"/>
      <c r="D30" s="1281"/>
      <c r="E30" s="3" t="s">
        <v>741</v>
      </c>
      <c r="F30" s="1471" t="s">
        <v>85</v>
      </c>
      <c r="G30" s="1503"/>
      <c r="H30" s="1503"/>
      <c r="I30" s="1503"/>
      <c r="J30" s="1503"/>
      <c r="K30" s="1503"/>
      <c r="L30" s="1503"/>
      <c r="M30" s="1503"/>
      <c r="N30" s="1503"/>
      <c r="O30" s="1503"/>
    </row>
    <row r="31" spans="1:15" s="1086" customFormat="1" ht="18.75" customHeight="1">
      <c r="A31" s="1093"/>
      <c r="B31" s="500" t="s">
        <v>189</v>
      </c>
      <c r="C31" s="1448"/>
      <c r="D31" s="1281"/>
      <c r="E31" s="3" t="s">
        <v>765</v>
      </c>
      <c r="F31" s="1471" t="s">
        <v>85</v>
      </c>
      <c r="G31" s="1503"/>
      <c r="H31" s="1503"/>
      <c r="I31" s="1503"/>
      <c r="J31" s="1503"/>
      <c r="K31" s="1503"/>
      <c r="L31" s="1503"/>
      <c r="M31" s="1503"/>
      <c r="N31" s="1503"/>
      <c r="O31" s="1503"/>
    </row>
    <row r="32" spans="1:15" s="1086" customFormat="1" ht="18.75" customHeight="1" thickBot="1">
      <c r="A32" s="1093"/>
      <c r="B32" s="500" t="s">
        <v>190</v>
      </c>
      <c r="C32" s="1448"/>
      <c r="D32" s="1281"/>
      <c r="E32" s="3" t="s">
        <v>960</v>
      </c>
      <c r="F32" s="1471" t="s">
        <v>85</v>
      </c>
      <c r="G32" s="1503"/>
      <c r="H32" s="1503"/>
      <c r="I32" s="1503"/>
      <c r="J32" s="1503"/>
      <c r="K32" s="1503"/>
      <c r="L32" s="1503"/>
      <c r="M32" s="1503"/>
      <c r="N32" s="1503"/>
      <c r="O32" s="1503"/>
    </row>
    <row r="33" spans="1:15" s="1086" customFormat="1" ht="18.75" customHeight="1">
      <c r="A33" s="1093"/>
      <c r="B33" s="401" t="s">
        <v>55</v>
      </c>
      <c r="C33" s="374">
        <f t="shared" ref="C33" si="4">SUM(C30:C32)</f>
        <v>0</v>
      </c>
      <c r="D33" s="374">
        <f t="shared" ref="D33" si="5">SUM(D30:D32)</f>
        <v>0</v>
      </c>
      <c r="E33" s="3" t="s">
        <v>961</v>
      </c>
      <c r="F33" s="1471" t="s">
        <v>85</v>
      </c>
      <c r="G33" s="1504"/>
      <c r="H33" s="1504"/>
      <c r="I33" s="1504"/>
      <c r="J33" s="1504"/>
      <c r="K33" s="1504"/>
      <c r="L33" s="1504"/>
      <c r="M33" s="1504"/>
      <c r="N33" s="1504"/>
      <c r="O33" s="1504"/>
    </row>
    <row r="34" spans="1:15" s="1086" customFormat="1" ht="32.25" customHeight="1">
      <c r="A34" s="1093"/>
      <c r="B34" s="603" t="s">
        <v>198</v>
      </c>
      <c r="C34" s="1280"/>
      <c r="D34" s="1281"/>
      <c r="E34" s="3" t="s">
        <v>962</v>
      </c>
      <c r="F34" s="1475" t="s">
        <v>38</v>
      </c>
      <c r="G34" s="1505"/>
      <c r="H34" s="1505"/>
      <c r="I34" s="1505"/>
      <c r="J34" s="1505"/>
      <c r="K34" s="1505"/>
      <c r="L34" s="1505"/>
      <c r="M34" s="1505"/>
      <c r="N34" s="1505"/>
      <c r="O34" s="1505"/>
    </row>
    <row r="35" spans="1:15" s="1086" customFormat="1" ht="18.75" customHeight="1">
      <c r="A35" s="1093"/>
      <c r="B35" s="1348" t="s">
        <v>1434</v>
      </c>
      <c r="C35" s="1346"/>
      <c r="E35" s="1347"/>
      <c r="F35" s="1480"/>
      <c r="G35" s="136"/>
      <c r="H35" s="136"/>
      <c r="I35" s="136"/>
      <c r="J35" s="136"/>
      <c r="K35" s="136"/>
      <c r="L35" s="136"/>
      <c r="M35" s="136"/>
      <c r="N35" s="136"/>
      <c r="O35" s="136"/>
    </row>
    <row r="36" spans="1:15" s="1086" customFormat="1" ht="18.75" customHeight="1">
      <c r="A36" s="1093"/>
      <c r="B36" s="500" t="s">
        <v>188</v>
      </c>
      <c r="C36" s="1448"/>
      <c r="D36" s="1281"/>
      <c r="E36" s="3" t="s">
        <v>911</v>
      </c>
      <c r="F36" s="1471" t="s">
        <v>85</v>
      </c>
      <c r="G36" s="1503"/>
      <c r="H36" s="1503"/>
      <c r="I36" s="1503"/>
      <c r="J36" s="1503"/>
      <c r="K36" s="1503"/>
      <c r="L36" s="1503"/>
      <c r="M36" s="1503"/>
      <c r="N36" s="1503"/>
      <c r="O36" s="1503"/>
    </row>
    <row r="37" spans="1:15" s="1086" customFormat="1" ht="18.75" customHeight="1">
      <c r="A37" s="1093"/>
      <c r="B37" s="500" t="s">
        <v>189</v>
      </c>
      <c r="C37" s="1448"/>
      <c r="D37" s="1281"/>
      <c r="E37" s="3" t="s">
        <v>997</v>
      </c>
      <c r="F37" s="1471" t="s">
        <v>85</v>
      </c>
      <c r="G37" s="1503"/>
      <c r="H37" s="1503"/>
      <c r="I37" s="1503"/>
      <c r="J37" s="1503"/>
      <c r="K37" s="1503"/>
      <c r="L37" s="1503"/>
      <c r="M37" s="1503"/>
      <c r="N37" s="1503"/>
      <c r="O37" s="1503"/>
    </row>
    <row r="38" spans="1:15" s="1086" customFormat="1" ht="18.75" customHeight="1" thickBot="1">
      <c r="A38" s="1093"/>
      <c r="B38" s="500" t="s">
        <v>190</v>
      </c>
      <c r="C38" s="1448"/>
      <c r="D38" s="1281"/>
      <c r="E38" s="3" t="s">
        <v>998</v>
      </c>
      <c r="F38" s="1471" t="s">
        <v>85</v>
      </c>
      <c r="G38" s="1503"/>
      <c r="H38" s="1503"/>
      <c r="I38" s="1503"/>
      <c r="J38" s="1503"/>
      <c r="K38" s="1503"/>
      <c r="L38" s="1503"/>
      <c r="M38" s="1503"/>
      <c r="N38" s="1503"/>
      <c r="O38" s="1503"/>
    </row>
    <row r="39" spans="1:15" s="1086" customFormat="1" ht="18.75" customHeight="1">
      <c r="A39" s="1093"/>
      <c r="B39" s="401" t="s">
        <v>55</v>
      </c>
      <c r="C39" s="374">
        <f t="shared" ref="C39" si="6">SUM(C36:C38)</f>
        <v>0</v>
      </c>
      <c r="D39" s="374">
        <f t="shared" ref="D39" si="7">SUM(D36:D38)</f>
        <v>0</v>
      </c>
      <c r="E39" s="3" t="s">
        <v>999</v>
      </c>
      <c r="F39" s="1471" t="s">
        <v>85</v>
      </c>
      <c r="G39" s="1504"/>
      <c r="H39" s="1504"/>
      <c r="I39" s="1504"/>
      <c r="J39" s="1504"/>
      <c r="K39" s="1504"/>
      <c r="L39" s="1504"/>
      <c r="M39" s="1504"/>
      <c r="N39" s="1504"/>
      <c r="O39" s="1504"/>
    </row>
    <row r="40" spans="1:15" s="1086" customFormat="1" ht="30" customHeight="1">
      <c r="A40" s="1093"/>
      <c r="B40" s="603" t="s">
        <v>198</v>
      </c>
      <c r="C40" s="1280"/>
      <c r="D40" s="1281"/>
      <c r="E40" s="3" t="s">
        <v>1428</v>
      </c>
      <c r="F40" s="1475" t="s">
        <v>38</v>
      </c>
      <c r="G40" s="1505"/>
      <c r="H40" s="1505"/>
      <c r="I40" s="1505"/>
      <c r="J40" s="1505"/>
      <c r="K40" s="1505"/>
      <c r="L40" s="1505"/>
      <c r="M40" s="1505"/>
      <c r="N40" s="1505"/>
      <c r="O40" s="1505"/>
    </row>
    <row r="41" spans="1:15" s="1086" customFormat="1" ht="18.75" customHeight="1">
      <c r="A41" s="1093"/>
      <c r="B41" s="1348" t="s">
        <v>1435</v>
      </c>
      <c r="C41" s="1346"/>
      <c r="D41" s="1310"/>
      <c r="E41" s="1347"/>
      <c r="F41" s="1480"/>
      <c r="G41" s="136"/>
      <c r="H41" s="136"/>
      <c r="I41" s="136"/>
      <c r="J41" s="136"/>
      <c r="K41" s="136"/>
      <c r="L41" s="136"/>
      <c r="M41" s="136"/>
      <c r="N41" s="136"/>
      <c r="O41" s="136"/>
    </row>
    <row r="42" spans="1:15" s="1086" customFormat="1" ht="18.75" customHeight="1">
      <c r="A42" s="1093"/>
      <c r="B42" s="500" t="s">
        <v>188</v>
      </c>
      <c r="C42" s="1448"/>
      <c r="D42" s="1281"/>
      <c r="E42" s="3" t="s">
        <v>1016</v>
      </c>
      <c r="F42" s="1471" t="s">
        <v>85</v>
      </c>
      <c r="G42" s="1503"/>
      <c r="H42" s="1503"/>
      <c r="I42" s="1503"/>
      <c r="J42" s="1503"/>
      <c r="K42" s="1503"/>
      <c r="L42" s="1503"/>
      <c r="M42" s="1503"/>
      <c r="N42" s="1503"/>
      <c r="O42" s="1503"/>
    </row>
    <row r="43" spans="1:15" s="1086" customFormat="1" ht="18.75" customHeight="1">
      <c r="A43" s="1093"/>
      <c r="B43" s="500" t="s">
        <v>189</v>
      </c>
      <c r="C43" s="1448"/>
      <c r="D43" s="1281"/>
      <c r="E43" s="3" t="s">
        <v>1017</v>
      </c>
      <c r="F43" s="1471" t="s">
        <v>85</v>
      </c>
      <c r="G43" s="1503"/>
      <c r="H43" s="1503"/>
      <c r="I43" s="1503"/>
      <c r="J43" s="1503"/>
      <c r="K43" s="1503"/>
      <c r="L43" s="1503"/>
      <c r="M43" s="1503"/>
      <c r="N43" s="1503"/>
      <c r="O43" s="1503"/>
    </row>
    <row r="44" spans="1:15" s="1086" customFormat="1" ht="18.75" customHeight="1" thickBot="1">
      <c r="A44" s="1093"/>
      <c r="B44" s="500" t="s">
        <v>190</v>
      </c>
      <c r="C44" s="1448"/>
      <c r="D44" s="1281"/>
      <c r="E44" s="3" t="s">
        <v>1018</v>
      </c>
      <c r="F44" s="1471" t="s">
        <v>85</v>
      </c>
      <c r="G44" s="1503"/>
      <c r="H44" s="1503"/>
      <c r="I44" s="1503"/>
      <c r="J44" s="1503"/>
      <c r="K44" s="1503"/>
      <c r="L44" s="1503"/>
      <c r="M44" s="1503"/>
      <c r="N44" s="1503"/>
      <c r="O44" s="1503"/>
    </row>
    <row r="45" spans="1:15" s="1086" customFormat="1" ht="18.75" customHeight="1">
      <c r="A45" s="1093"/>
      <c r="B45" s="401" t="s">
        <v>55</v>
      </c>
      <c r="C45" s="374">
        <f t="shared" ref="C45" si="8">SUM(C42:C44)</f>
        <v>0</v>
      </c>
      <c r="D45" s="374">
        <f t="shared" ref="D45" si="9">SUM(D42:D44)</f>
        <v>0</v>
      </c>
      <c r="E45" s="3" t="s">
        <v>1000</v>
      </c>
      <c r="F45" s="1471" t="s">
        <v>85</v>
      </c>
      <c r="G45" s="1504"/>
      <c r="H45" s="1504"/>
      <c r="I45" s="1504"/>
      <c r="J45" s="1504"/>
      <c r="K45" s="1504"/>
      <c r="L45" s="1504"/>
      <c r="M45" s="1504"/>
      <c r="N45" s="1504"/>
      <c r="O45" s="1504"/>
    </row>
    <row r="46" spans="1:15" s="1086" customFormat="1" ht="33" customHeight="1">
      <c r="A46" s="1093"/>
      <c r="B46" s="603" t="s">
        <v>198</v>
      </c>
      <c r="C46" s="1280"/>
      <c r="D46" s="1281"/>
      <c r="E46" s="3" t="s">
        <v>1432</v>
      </c>
      <c r="F46" s="1475" t="s">
        <v>38</v>
      </c>
      <c r="G46" s="1505"/>
      <c r="H46" s="1505"/>
      <c r="I46" s="1505"/>
      <c r="J46" s="1505"/>
      <c r="K46" s="1505"/>
      <c r="L46" s="1505"/>
      <c r="M46" s="1505"/>
      <c r="N46" s="1505"/>
      <c r="O46" s="1505"/>
    </row>
    <row r="47" spans="1:15">
      <c r="A47" s="34"/>
      <c r="B47" s="73"/>
      <c r="C47" s="33"/>
      <c r="D47" s="33"/>
      <c r="E47" s="33"/>
      <c r="F47" s="33"/>
    </row>
    <row r="48" spans="1:15" s="1086" customFormat="1">
      <c r="A48" s="1093"/>
      <c r="B48" s="73"/>
      <c r="C48" s="1092"/>
      <c r="D48" s="1092"/>
      <c r="E48" s="1453" t="s">
        <v>1526</v>
      </c>
      <c r="F48" s="1453">
        <v>3</v>
      </c>
    </row>
    <row r="49" spans="1:6">
      <c r="A49" s="1334">
        <v>3</v>
      </c>
      <c r="B49" s="815"/>
      <c r="C49" s="807" t="s">
        <v>412</v>
      </c>
      <c r="D49" s="1290" t="s">
        <v>649</v>
      </c>
      <c r="E49" s="807" t="s">
        <v>82</v>
      </c>
      <c r="F49" s="821"/>
    </row>
    <row r="50" spans="1:6">
      <c r="A50" s="123"/>
      <c r="B50" s="371" t="s">
        <v>610</v>
      </c>
      <c r="C50" s="822" t="s">
        <v>1051</v>
      </c>
      <c r="D50" s="822" t="s">
        <v>979</v>
      </c>
      <c r="E50" s="827"/>
      <c r="F50" s="405" t="s">
        <v>120</v>
      </c>
    </row>
    <row r="51" spans="1:6">
      <c r="A51" s="123"/>
      <c r="B51" s="781"/>
      <c r="C51" s="308" t="s">
        <v>84</v>
      </c>
      <c r="D51" s="308" t="s">
        <v>84</v>
      </c>
      <c r="E51" s="758" t="s">
        <v>83</v>
      </c>
      <c r="F51" s="420" t="s">
        <v>121</v>
      </c>
    </row>
    <row r="52" spans="1:6" ht="18.75" customHeight="1">
      <c r="A52" s="33"/>
      <c r="B52" s="845" t="s">
        <v>160</v>
      </c>
      <c r="C52" s="373"/>
      <c r="D52" s="306"/>
      <c r="E52" s="278">
        <v>100</v>
      </c>
      <c r="F52" s="828" t="s">
        <v>85</v>
      </c>
    </row>
    <row r="53" spans="1:6">
      <c r="A53" s="33"/>
      <c r="B53" s="35"/>
      <c r="C53" s="72"/>
      <c r="D53" s="74"/>
      <c r="E53" s="75"/>
      <c r="F53" s="67"/>
    </row>
    <row r="54" spans="1:6">
      <c r="A54" s="33"/>
      <c r="B54" s="109" t="s">
        <v>161</v>
      </c>
      <c r="C54" s="33"/>
      <c r="D54" s="33"/>
      <c r="E54" s="33"/>
      <c r="F54" s="33"/>
    </row>
    <row r="55" spans="1:6">
      <c r="A55" s="33"/>
      <c r="B55" s="70" t="s">
        <v>573</v>
      </c>
      <c r="C55" s="33"/>
      <c r="D55" s="33"/>
      <c r="E55" s="33"/>
      <c r="F55" s="33"/>
    </row>
    <row r="56" spans="1:6">
      <c r="A56" s="33"/>
      <c r="B56" s="70" t="s">
        <v>1063</v>
      </c>
      <c r="C56" s="33"/>
      <c r="D56" s="33"/>
      <c r="E56" s="33"/>
      <c r="F56" s="33"/>
    </row>
    <row r="57" spans="1:6">
      <c r="A57" s="33"/>
      <c r="B57" s="36"/>
      <c r="C57" s="33"/>
      <c r="D57" s="33"/>
      <c r="E57" s="1453" t="s">
        <v>1526</v>
      </c>
      <c r="F57" s="1453">
        <v>4</v>
      </c>
    </row>
    <row r="58" spans="1:6">
      <c r="A58" s="1334">
        <v>4</v>
      </c>
      <c r="B58" s="815"/>
      <c r="C58" s="813" t="s">
        <v>413</v>
      </c>
      <c r="D58" s="1290" t="s">
        <v>414</v>
      </c>
      <c r="E58" s="1447" t="s">
        <v>82</v>
      </c>
      <c r="F58" s="1472"/>
    </row>
    <row r="59" spans="1:6" ht="25.5">
      <c r="A59" s="33"/>
      <c r="B59" s="371" t="s">
        <v>611</v>
      </c>
      <c r="C59" s="822" t="s">
        <v>1051</v>
      </c>
      <c r="D59" s="822" t="s">
        <v>979</v>
      </c>
      <c r="E59" s="823"/>
      <c r="F59" s="405" t="s">
        <v>120</v>
      </c>
    </row>
    <row r="60" spans="1:6">
      <c r="A60" s="33"/>
      <c r="B60" s="460"/>
      <c r="C60" s="308" t="s">
        <v>84</v>
      </c>
      <c r="D60" s="308" t="s">
        <v>84</v>
      </c>
      <c r="E60" s="758" t="s">
        <v>83</v>
      </c>
      <c r="F60" s="420" t="s">
        <v>121</v>
      </c>
    </row>
    <row r="61" spans="1:6" ht="32.25" customHeight="1">
      <c r="A61" s="33"/>
      <c r="B61" s="824" t="s">
        <v>162</v>
      </c>
      <c r="C61" s="763"/>
      <c r="D61" s="772"/>
      <c r="E61" s="758">
        <v>100</v>
      </c>
      <c r="F61" s="825" t="s">
        <v>85</v>
      </c>
    </row>
    <row r="62" spans="1:6" ht="39.75" customHeight="1">
      <c r="A62" s="33"/>
      <c r="B62" s="826" t="s">
        <v>67</v>
      </c>
      <c r="C62" s="763"/>
      <c r="D62" s="772"/>
      <c r="E62" s="758" t="s">
        <v>238</v>
      </c>
      <c r="F62" s="418" t="s">
        <v>85</v>
      </c>
    </row>
    <row r="63" spans="1:6">
      <c r="A63" s="33"/>
      <c r="B63" s="36"/>
      <c r="C63" s="33"/>
      <c r="D63" s="33"/>
      <c r="E63" s="33"/>
      <c r="F63" s="33"/>
    </row>
    <row r="64" spans="1:6">
      <c r="A64"/>
      <c r="B64"/>
      <c r="C64"/>
      <c r="D64"/>
      <c r="E64" s="1507" t="s">
        <v>1526</v>
      </c>
      <c r="F64" s="1507">
        <v>5</v>
      </c>
    </row>
    <row r="65" spans="1:7">
      <c r="A65" s="1335">
        <v>5</v>
      </c>
      <c r="B65" s="815"/>
      <c r="C65" s="807" t="s">
        <v>415</v>
      </c>
      <c r="D65" s="1290" t="s">
        <v>416</v>
      </c>
      <c r="E65" s="807" t="s">
        <v>82</v>
      </c>
      <c r="F65" s="814"/>
    </row>
    <row r="66" spans="1:7">
      <c r="A66"/>
      <c r="B66" s="371" t="s">
        <v>1032</v>
      </c>
      <c r="C66" s="816"/>
      <c r="D66" s="816"/>
      <c r="E66" s="817"/>
      <c r="F66" s="808" t="s">
        <v>120</v>
      </c>
    </row>
    <row r="67" spans="1:7">
      <c r="A67"/>
      <c r="B67" s="453"/>
      <c r="C67" s="105" t="s">
        <v>1051</v>
      </c>
      <c r="D67" s="105" t="s">
        <v>979</v>
      </c>
      <c r="E67" s="818"/>
      <c r="F67" s="808" t="s">
        <v>121</v>
      </c>
    </row>
    <row r="68" spans="1:7">
      <c r="A68"/>
      <c r="B68" s="460"/>
      <c r="C68" s="308" t="s">
        <v>84</v>
      </c>
      <c r="D68" s="308" t="s">
        <v>84</v>
      </c>
      <c r="E68" s="758" t="s">
        <v>83</v>
      </c>
      <c r="F68" s="713"/>
    </row>
    <row r="69" spans="1:7" s="143" customFormat="1" ht="22.5" customHeight="1">
      <c r="A69"/>
      <c r="B69" s="1657" t="s">
        <v>1415</v>
      </c>
      <c r="C69" s="1658"/>
      <c r="D69" s="1659"/>
      <c r="E69" s="243"/>
      <c r="F69" s="297"/>
    </row>
    <row r="70" spans="1:7" ht="22.5" customHeight="1">
      <c r="A70"/>
      <c r="B70" s="970" t="s">
        <v>1033</v>
      </c>
      <c r="C70" s="763"/>
      <c r="D70" s="772"/>
      <c r="E70" s="758" t="s">
        <v>12</v>
      </c>
      <c r="F70" s="297" t="s">
        <v>85</v>
      </c>
    </row>
    <row r="71" spans="1:7" ht="19.5" customHeight="1">
      <c r="A71"/>
      <c r="B71" s="970" t="s">
        <v>1034</v>
      </c>
      <c r="C71" s="763"/>
      <c r="D71" s="772"/>
      <c r="E71" s="758" t="s">
        <v>238</v>
      </c>
      <c r="F71" s="297" t="s">
        <v>85</v>
      </c>
    </row>
    <row r="72" spans="1:7" ht="21" customHeight="1">
      <c r="A72"/>
      <c r="B72" s="970" t="s">
        <v>1039</v>
      </c>
      <c r="C72" s="763"/>
      <c r="D72" s="772"/>
      <c r="E72" s="758" t="s">
        <v>26</v>
      </c>
      <c r="F72" s="297" t="s">
        <v>85</v>
      </c>
    </row>
    <row r="73" spans="1:7" ht="45.75" customHeight="1">
      <c r="A73"/>
      <c r="B73" s="970" t="s">
        <v>1035</v>
      </c>
      <c r="C73" s="763"/>
      <c r="D73" s="772"/>
      <c r="E73" s="758" t="s">
        <v>239</v>
      </c>
      <c r="F73" s="297" t="s">
        <v>85</v>
      </c>
    </row>
    <row r="74" spans="1:7" ht="45.75" customHeight="1">
      <c r="A74"/>
      <c r="B74" s="970" t="s">
        <v>1036</v>
      </c>
      <c r="C74" s="763"/>
      <c r="D74" s="772"/>
      <c r="E74" s="758" t="s">
        <v>27</v>
      </c>
      <c r="F74" s="297" t="s">
        <v>85</v>
      </c>
    </row>
    <row r="75" spans="1:7" ht="23.25" customHeight="1">
      <c r="A75"/>
      <c r="B75" s="970" t="s">
        <v>1037</v>
      </c>
      <c r="C75" s="763"/>
      <c r="D75" s="772"/>
      <c r="E75" s="758" t="s">
        <v>240</v>
      </c>
      <c r="F75" s="297" t="s">
        <v>85</v>
      </c>
    </row>
    <row r="76" spans="1:7" ht="45.75" customHeight="1">
      <c r="A76"/>
      <c r="B76" s="970" t="s">
        <v>1038</v>
      </c>
      <c r="C76" s="763"/>
      <c r="D76" s="772"/>
      <c r="E76" s="758" t="s">
        <v>3</v>
      </c>
      <c r="F76" s="297" t="s">
        <v>85</v>
      </c>
    </row>
    <row r="77" spans="1:7" ht="45.75" customHeight="1" thickBot="1">
      <c r="A77"/>
      <c r="B77" s="970" t="s">
        <v>1040</v>
      </c>
      <c r="C77" s="763"/>
      <c r="D77" s="772"/>
      <c r="E77" s="758" t="s">
        <v>241</v>
      </c>
      <c r="F77" s="297" t="s">
        <v>85</v>
      </c>
    </row>
    <row r="78" spans="1:7" ht="24.95" customHeight="1">
      <c r="A78"/>
      <c r="B78" s="819" t="s">
        <v>33</v>
      </c>
      <c r="C78" s="374">
        <f>SUM(C70:C77)</f>
        <v>0</v>
      </c>
      <c r="D78" s="374">
        <f>SUM(D70:D77)</f>
        <v>0</v>
      </c>
      <c r="E78" s="758" t="s">
        <v>4</v>
      </c>
      <c r="F78" s="820" t="s">
        <v>85</v>
      </c>
      <c r="G78" s="174" t="s">
        <v>1072</v>
      </c>
    </row>
    <row r="80" spans="1:7">
      <c r="E80" s="1507" t="s">
        <v>1526</v>
      </c>
      <c r="F80" s="1507">
        <v>6</v>
      </c>
    </row>
    <row r="81" spans="1:6">
      <c r="A81" s="1337">
        <v>6</v>
      </c>
      <c r="B81" s="843"/>
      <c r="C81" s="807" t="s">
        <v>438</v>
      </c>
      <c r="D81" s="1290" t="s">
        <v>439</v>
      </c>
      <c r="E81" s="807" t="s">
        <v>82</v>
      </c>
      <c r="F81" s="821"/>
    </row>
    <row r="82" spans="1:6">
      <c r="B82" s="365" t="s">
        <v>612</v>
      </c>
      <c r="C82" s="382" t="s">
        <v>1051</v>
      </c>
      <c r="D82" s="382" t="s">
        <v>979</v>
      </c>
      <c r="E82" s="827"/>
      <c r="F82" s="405" t="s">
        <v>120</v>
      </c>
    </row>
    <row r="83" spans="1:6" ht="13.5" thickBot="1">
      <c r="B83" s="289"/>
      <c r="C83" s="308" t="s">
        <v>84</v>
      </c>
      <c r="D83" s="454" t="s">
        <v>84</v>
      </c>
      <c r="E83" s="925" t="s">
        <v>83</v>
      </c>
      <c r="F83" s="420" t="s">
        <v>121</v>
      </c>
    </row>
    <row r="84" spans="1:6" ht="22.5" customHeight="1">
      <c r="B84" s="844" t="s">
        <v>494</v>
      </c>
      <c r="C84" s="761">
        <f>'6. Op Inc (type)'!C68</f>
        <v>0</v>
      </c>
      <c r="D84" s="761">
        <f>'6. Op Inc (type)'!D68</f>
        <v>0</v>
      </c>
      <c r="E84" s="278">
        <v>100</v>
      </c>
      <c r="F84" s="284" t="s">
        <v>85</v>
      </c>
    </row>
    <row r="85" spans="1:6" ht="22.5" customHeight="1">
      <c r="B85" s="844" t="s">
        <v>495</v>
      </c>
      <c r="C85" s="929">
        <f>-'7. Op Exp'!C82</f>
        <v>0</v>
      </c>
      <c r="D85" s="929">
        <f>-'7. Op Exp'!D82</f>
        <v>0</v>
      </c>
      <c r="E85" s="758">
        <v>105</v>
      </c>
      <c r="F85" s="919" t="s">
        <v>38</v>
      </c>
    </row>
    <row r="86" spans="1:6" ht="22.5" customHeight="1">
      <c r="B86" s="844" t="s">
        <v>496</v>
      </c>
      <c r="C86" s="763"/>
      <c r="D86" s="772"/>
      <c r="E86" s="758">
        <v>110</v>
      </c>
      <c r="F86" s="284" t="s">
        <v>85</v>
      </c>
    </row>
    <row r="87" spans="1:6" ht="22.5" customHeight="1" thickBot="1">
      <c r="B87" s="844" t="s">
        <v>497</v>
      </c>
      <c r="C87" s="763"/>
      <c r="D87" s="772"/>
      <c r="E87" s="758">
        <v>120</v>
      </c>
      <c r="F87" s="284" t="s">
        <v>86</v>
      </c>
    </row>
    <row r="88" spans="1:6" ht="18.75" customHeight="1">
      <c r="B88" s="347" t="s">
        <v>103</v>
      </c>
      <c r="C88" s="374">
        <f>SUM(C84:C87)</f>
        <v>0</v>
      </c>
      <c r="D88" s="374">
        <f>SUM(D84:D87)</f>
        <v>0</v>
      </c>
      <c r="E88" s="758">
        <v>140</v>
      </c>
      <c r="F88" s="429" t="s">
        <v>166</v>
      </c>
    </row>
  </sheetData>
  <sheetProtection password="B5A2" sheet="1" objects="1" scenarios="1"/>
  <mergeCells count="2">
    <mergeCell ref="B69:D69"/>
    <mergeCell ref="B19:B20"/>
  </mergeCells>
  <printOptions gridLinesSet="0"/>
  <pageMargins left="0.74803149606299213" right="0.35433070866141736" top="0.35433070866141736" bottom="0.39370078740157483" header="0.19685039370078741" footer="0.19685039370078741"/>
  <pageSetup paperSize="9" scale="47" fitToHeight="2" orientation="landscape" horizontalDpi="300" verticalDpi="300" r:id="rId1"/>
  <headerFooter alignWithMargins="0"/>
  <ignoredErrors>
    <ignoredError sqref="E70:E78 E62 C83:D83 C60:D60 C68:D68 C51:D51 C21 C11:L11 M12:M1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191"/>
  <sheetViews>
    <sheetView showGridLines="0" zoomScale="80" zoomScaleNormal="80" workbookViewId="0">
      <selection activeCell="B4" sqref="B4"/>
    </sheetView>
  </sheetViews>
  <sheetFormatPr defaultRowHeight="12.75"/>
  <cols>
    <col min="1" max="1" width="9.140625" style="31"/>
    <col min="2" max="2" width="48" style="31" bestFit="1" customWidth="1"/>
    <col min="3" max="6" width="12.85546875" style="31" customWidth="1"/>
    <col min="7" max="12" width="9.140625" style="31"/>
    <col min="13" max="13" width="0" style="31" hidden="1" customWidth="1"/>
    <col min="14" max="16384" width="9.140625" style="31"/>
  </cols>
  <sheetData>
    <row r="1" spans="1:26">
      <c r="A1" s="91"/>
      <c r="B1" s="1354" t="s">
        <v>1446</v>
      </c>
      <c r="C1" s="92"/>
      <c r="D1" s="92"/>
      <c r="E1" s="92"/>
      <c r="F1" s="92"/>
      <c r="G1" s="92"/>
      <c r="H1" s="92"/>
      <c r="I1" s="92"/>
      <c r="J1" s="92"/>
      <c r="K1" s="92"/>
      <c r="L1" s="92"/>
      <c r="M1" s="92">
        <v>14</v>
      </c>
      <c r="N1" s="92"/>
      <c r="O1" s="92"/>
      <c r="P1" s="92"/>
      <c r="Q1" s="92"/>
      <c r="R1" s="92"/>
      <c r="S1" s="92"/>
      <c r="T1" s="92"/>
      <c r="U1" s="92"/>
      <c r="V1" s="92"/>
      <c r="W1" s="92"/>
      <c r="X1" s="92"/>
      <c r="Y1" s="92"/>
      <c r="Z1" s="92"/>
    </row>
    <row r="2" spans="1:26">
      <c r="A2" s="92"/>
      <c r="B2" s="68"/>
      <c r="C2" s="92"/>
      <c r="D2" s="92"/>
      <c r="E2" s="92"/>
      <c r="F2" s="92"/>
      <c r="G2" s="92"/>
      <c r="H2" s="92"/>
      <c r="I2" s="92"/>
      <c r="J2" s="92"/>
      <c r="K2" s="92"/>
      <c r="L2" s="92"/>
      <c r="M2" s="92"/>
      <c r="N2" s="92"/>
      <c r="O2" s="92"/>
      <c r="P2" s="92"/>
      <c r="Q2" s="92"/>
      <c r="R2" s="92"/>
      <c r="S2" s="92"/>
      <c r="T2" s="92"/>
      <c r="U2" s="92"/>
      <c r="V2" s="92"/>
      <c r="W2" s="92"/>
      <c r="X2" s="92"/>
      <c r="Y2" s="92"/>
      <c r="Z2" s="92"/>
    </row>
    <row r="3" spans="1:26">
      <c r="A3" s="92"/>
      <c r="B3" s="42" t="s">
        <v>1541</v>
      </c>
      <c r="C3" s="92"/>
      <c r="D3" s="92"/>
      <c r="E3" s="92"/>
      <c r="F3" s="92"/>
      <c r="G3" s="92"/>
      <c r="H3" s="92"/>
      <c r="I3" s="92"/>
      <c r="J3" s="92"/>
      <c r="K3" s="92"/>
      <c r="L3" s="92"/>
      <c r="M3" s="92"/>
      <c r="N3" s="92"/>
      <c r="O3" s="92"/>
      <c r="P3" s="92"/>
      <c r="Q3" s="92"/>
      <c r="R3" s="92"/>
      <c r="S3" s="92"/>
      <c r="T3" s="92"/>
      <c r="U3" s="92"/>
      <c r="V3" s="92"/>
      <c r="W3" s="92"/>
      <c r="X3" s="92"/>
      <c r="Y3" s="92"/>
      <c r="Z3" s="92"/>
    </row>
    <row r="4" spans="1:26">
      <c r="A4" s="92"/>
      <c r="B4" s="99" t="s">
        <v>749</v>
      </c>
      <c r="C4" s="92"/>
      <c r="D4" s="92"/>
      <c r="E4" s="92"/>
      <c r="F4" s="92"/>
      <c r="G4" s="92"/>
      <c r="H4" s="92"/>
      <c r="I4" s="92"/>
      <c r="J4" s="92"/>
      <c r="K4" s="92"/>
      <c r="L4" s="92"/>
      <c r="M4" s="92"/>
      <c r="N4" s="92"/>
      <c r="O4" s="92"/>
      <c r="P4" s="92"/>
      <c r="Q4" s="92"/>
      <c r="R4" s="92"/>
      <c r="S4" s="92"/>
      <c r="T4" s="92"/>
      <c r="U4" s="92"/>
      <c r="V4" s="92"/>
      <c r="W4" s="92"/>
      <c r="X4" s="92"/>
      <c r="Y4" s="92"/>
      <c r="Z4" s="92"/>
    </row>
    <row r="5" spans="1:26">
      <c r="A5" s="92"/>
      <c r="B5" s="92"/>
      <c r="C5" s="92"/>
      <c r="D5" s="92"/>
      <c r="E5" s="92"/>
      <c r="F5" s="92"/>
      <c r="G5" s="92"/>
      <c r="H5" s="92"/>
      <c r="I5" s="92"/>
      <c r="J5" s="92"/>
      <c r="K5" s="92"/>
      <c r="L5" s="92"/>
      <c r="M5" s="92"/>
      <c r="N5" s="92"/>
      <c r="O5" s="92"/>
      <c r="P5" s="92"/>
      <c r="Q5" s="92"/>
      <c r="R5" s="92"/>
      <c r="S5" s="92"/>
      <c r="T5" s="92"/>
      <c r="U5" s="92"/>
      <c r="V5" s="92"/>
      <c r="W5" s="92"/>
      <c r="X5" s="92"/>
      <c r="Y5" s="92"/>
      <c r="Z5" s="92"/>
    </row>
    <row r="6" spans="1:26">
      <c r="A6" s="92"/>
      <c r="B6" s="92"/>
      <c r="C6" s="92"/>
      <c r="D6" s="92"/>
      <c r="E6" s="92"/>
      <c r="F6" s="92"/>
      <c r="G6" s="92"/>
      <c r="H6" s="92"/>
      <c r="I6" s="92"/>
      <c r="J6" s="92"/>
      <c r="K6" s="92"/>
      <c r="L6" s="92"/>
      <c r="M6" s="92"/>
      <c r="N6" s="92"/>
      <c r="O6" s="92"/>
      <c r="P6" s="92"/>
      <c r="Q6" s="92"/>
      <c r="R6" s="92"/>
      <c r="S6" s="92"/>
      <c r="T6" s="92"/>
      <c r="U6" s="92"/>
      <c r="V6" s="92"/>
      <c r="W6" s="92"/>
      <c r="X6" s="92"/>
      <c r="Y6" s="92"/>
      <c r="Z6" s="92"/>
    </row>
    <row r="7" spans="1:26">
      <c r="A7" s="92"/>
      <c r="B7" s="92"/>
      <c r="C7" s="92"/>
      <c r="D7" s="92"/>
      <c r="E7" s="1486" t="s">
        <v>1526</v>
      </c>
      <c r="F7" s="1486">
        <v>1</v>
      </c>
      <c r="G7" s="92"/>
      <c r="H7" s="92"/>
      <c r="I7" s="92"/>
      <c r="J7" s="92"/>
      <c r="K7" s="92"/>
      <c r="L7" s="92"/>
      <c r="M7" s="92"/>
      <c r="N7" s="92"/>
      <c r="O7" s="92"/>
      <c r="P7" s="92"/>
      <c r="Q7" s="92"/>
      <c r="R7" s="92"/>
      <c r="S7" s="92"/>
      <c r="T7" s="92"/>
      <c r="U7" s="92"/>
      <c r="V7" s="92"/>
      <c r="W7" s="92"/>
      <c r="X7" s="92"/>
      <c r="Y7" s="92"/>
      <c r="Z7" s="92"/>
    </row>
    <row r="8" spans="1:26">
      <c r="A8" s="1333">
        <v>1</v>
      </c>
      <c r="B8" s="793"/>
      <c r="C8" s="696" t="s">
        <v>417</v>
      </c>
      <c r="D8" s="1290" t="s">
        <v>418</v>
      </c>
      <c r="E8" s="696" t="s">
        <v>82</v>
      </c>
      <c r="F8" s="794"/>
      <c r="G8" s="92"/>
      <c r="H8" s="92"/>
      <c r="I8" s="92"/>
      <c r="J8" s="92"/>
      <c r="K8" s="92"/>
      <c r="L8" s="92"/>
      <c r="M8" s="92"/>
      <c r="N8" s="92"/>
      <c r="O8" s="92"/>
      <c r="P8" s="92"/>
      <c r="Q8" s="92"/>
      <c r="R8" s="92"/>
      <c r="S8" s="92"/>
      <c r="T8" s="92"/>
      <c r="U8" s="92"/>
      <c r="V8" s="92"/>
      <c r="W8" s="92"/>
      <c r="X8" s="92"/>
      <c r="Y8" s="92"/>
      <c r="Z8" s="92"/>
    </row>
    <row r="9" spans="1:26">
      <c r="A9" s="92"/>
      <c r="B9" s="795" t="s">
        <v>613</v>
      </c>
      <c r="C9" s="93" t="s">
        <v>1051</v>
      </c>
      <c r="D9" s="93" t="s">
        <v>979</v>
      </c>
      <c r="E9" s="791"/>
      <c r="F9" s="796" t="s">
        <v>120</v>
      </c>
      <c r="G9" s="92"/>
      <c r="H9" s="92"/>
      <c r="I9" s="92"/>
      <c r="J9" s="92"/>
      <c r="K9" s="92"/>
      <c r="L9" s="92"/>
      <c r="M9" s="92"/>
      <c r="N9" s="92"/>
      <c r="O9" s="92"/>
      <c r="P9" s="92"/>
      <c r="Q9" s="92"/>
      <c r="R9" s="92"/>
      <c r="S9" s="92"/>
      <c r="T9" s="92"/>
      <c r="U9" s="92"/>
      <c r="V9" s="92"/>
      <c r="W9" s="92"/>
      <c r="X9" s="92"/>
      <c r="Y9" s="92"/>
      <c r="Z9" s="92"/>
    </row>
    <row r="10" spans="1:26">
      <c r="A10" s="92"/>
      <c r="B10" s="797"/>
      <c r="C10" s="93" t="s">
        <v>30</v>
      </c>
      <c r="D10" s="93" t="s">
        <v>30</v>
      </c>
      <c r="E10" s="758" t="s">
        <v>83</v>
      </c>
      <c r="F10" s="796" t="s">
        <v>121</v>
      </c>
      <c r="G10" s="92"/>
      <c r="H10" s="92"/>
      <c r="I10" s="92"/>
      <c r="J10" s="92"/>
      <c r="K10" s="92"/>
      <c r="L10" s="92"/>
      <c r="M10" s="92"/>
      <c r="N10" s="92"/>
      <c r="O10" s="92"/>
      <c r="P10" s="92"/>
      <c r="Q10" s="92"/>
      <c r="R10" s="92"/>
      <c r="S10" s="92"/>
      <c r="T10" s="92"/>
      <c r="U10" s="92"/>
      <c r="V10" s="92"/>
      <c r="W10" s="92"/>
      <c r="X10" s="92"/>
      <c r="Y10" s="92"/>
      <c r="Z10" s="92"/>
    </row>
    <row r="11" spans="1:26" ht="18.75" customHeight="1">
      <c r="A11" s="92"/>
      <c r="B11" s="804" t="s">
        <v>502</v>
      </c>
      <c r="C11" s="763"/>
      <c r="D11" s="772"/>
      <c r="E11" s="758">
        <v>100</v>
      </c>
      <c r="F11" s="780" t="s">
        <v>157</v>
      </c>
      <c r="G11" s="92"/>
      <c r="H11" s="92"/>
      <c r="I11" s="92"/>
      <c r="J11" s="92"/>
      <c r="K11" s="92"/>
      <c r="L11" s="92"/>
      <c r="M11" s="92"/>
      <c r="N11" s="92"/>
      <c r="O11" s="92"/>
      <c r="P11" s="92"/>
      <c r="Q11" s="92"/>
      <c r="R11" s="92"/>
      <c r="S11" s="92"/>
      <c r="T11" s="92"/>
      <c r="U11" s="92"/>
      <c r="V11" s="92"/>
      <c r="W11" s="92"/>
      <c r="X11" s="92"/>
      <c r="Y11" s="92"/>
      <c r="Z11" s="92"/>
    </row>
    <row r="12" spans="1:26" ht="18.75" customHeight="1" thickBot="1">
      <c r="A12" s="92"/>
      <c r="B12" s="803" t="s">
        <v>503</v>
      </c>
      <c r="C12" s="763"/>
      <c r="D12" s="772"/>
      <c r="E12" s="758" t="s">
        <v>238</v>
      </c>
      <c r="F12" s="780" t="s">
        <v>166</v>
      </c>
      <c r="G12" s="92"/>
      <c r="H12" s="92"/>
      <c r="I12" s="92"/>
      <c r="J12" s="92"/>
      <c r="K12" s="92"/>
      <c r="L12" s="92"/>
      <c r="M12" s="92"/>
      <c r="N12" s="92"/>
      <c r="O12" s="92"/>
      <c r="P12" s="92"/>
      <c r="Q12" s="92"/>
      <c r="R12" s="92"/>
      <c r="S12" s="92"/>
      <c r="T12" s="92"/>
      <c r="U12" s="92"/>
      <c r="V12" s="92"/>
      <c r="W12" s="92"/>
      <c r="X12" s="92"/>
      <c r="Y12" s="92"/>
      <c r="Z12" s="92"/>
    </row>
    <row r="13" spans="1:26" ht="18.75" customHeight="1">
      <c r="A13" s="92"/>
      <c r="B13" s="804" t="s">
        <v>504</v>
      </c>
      <c r="C13" s="374">
        <f>SUM(C11:C12)</f>
        <v>0</v>
      </c>
      <c r="D13" s="374">
        <f>SUM(D11:D12)</f>
        <v>0</v>
      </c>
      <c r="E13" s="758" t="s">
        <v>26</v>
      </c>
      <c r="F13" s="780" t="s">
        <v>166</v>
      </c>
      <c r="G13" s="92"/>
      <c r="H13" s="92"/>
      <c r="I13" s="92"/>
      <c r="J13" s="92"/>
      <c r="K13" s="92"/>
      <c r="L13" s="92"/>
      <c r="M13" s="92"/>
      <c r="N13" s="92"/>
      <c r="O13" s="92"/>
      <c r="P13" s="92"/>
      <c r="Q13" s="92"/>
      <c r="R13" s="92"/>
      <c r="S13" s="92"/>
      <c r="T13" s="92"/>
      <c r="U13" s="92"/>
      <c r="V13" s="92"/>
      <c r="W13" s="92"/>
      <c r="X13" s="92"/>
      <c r="Y13" s="92"/>
      <c r="Z13" s="92"/>
    </row>
    <row r="14" spans="1:26" ht="18.75" customHeight="1">
      <c r="A14" s="92"/>
      <c r="B14" s="803" t="s">
        <v>505</v>
      </c>
      <c r="C14" s="763"/>
      <c r="D14" s="772"/>
      <c r="E14" s="758" t="s">
        <v>239</v>
      </c>
      <c r="F14" s="780" t="s">
        <v>166</v>
      </c>
      <c r="G14" s="92"/>
      <c r="H14" s="92"/>
      <c r="I14" s="92"/>
      <c r="J14" s="92"/>
      <c r="K14" s="92"/>
      <c r="L14" s="92"/>
      <c r="M14" s="92"/>
      <c r="N14" s="92"/>
      <c r="O14" s="92"/>
      <c r="P14" s="92"/>
      <c r="Q14" s="92"/>
      <c r="R14" s="92"/>
      <c r="S14" s="92"/>
      <c r="T14" s="92"/>
      <c r="U14" s="92"/>
      <c r="V14" s="92"/>
      <c r="W14" s="92"/>
      <c r="X14" s="92"/>
      <c r="Y14" s="92"/>
      <c r="Z14" s="92"/>
    </row>
    <row r="15" spans="1:26" ht="18.75" customHeight="1">
      <c r="A15" s="92"/>
      <c r="B15" s="803" t="s">
        <v>503</v>
      </c>
      <c r="C15" s="763"/>
      <c r="D15" s="772"/>
      <c r="E15" s="758" t="s">
        <v>27</v>
      </c>
      <c r="F15" s="780" t="s">
        <v>166</v>
      </c>
      <c r="G15" s="92"/>
      <c r="H15" s="92"/>
      <c r="I15" s="92"/>
      <c r="J15" s="92"/>
      <c r="K15" s="92"/>
      <c r="L15" s="92"/>
      <c r="M15" s="92"/>
      <c r="N15" s="92"/>
      <c r="O15" s="92"/>
      <c r="P15" s="92"/>
      <c r="Q15" s="92"/>
      <c r="R15" s="92"/>
      <c r="S15" s="92"/>
      <c r="T15" s="92"/>
      <c r="U15" s="92"/>
      <c r="V15" s="92"/>
      <c r="W15" s="92"/>
      <c r="X15" s="92"/>
      <c r="Y15" s="92"/>
      <c r="Z15" s="92"/>
    </row>
    <row r="16" spans="1:26" ht="18.75" customHeight="1" thickBot="1">
      <c r="A16" s="92"/>
      <c r="B16" s="803" t="s">
        <v>506</v>
      </c>
      <c r="C16" s="763"/>
      <c r="D16" s="772"/>
      <c r="E16" s="758" t="s">
        <v>240</v>
      </c>
      <c r="F16" s="780" t="s">
        <v>166</v>
      </c>
      <c r="G16" s="92"/>
      <c r="H16" s="92"/>
      <c r="I16" s="92"/>
      <c r="J16" s="92"/>
      <c r="K16" s="92"/>
      <c r="L16" s="92"/>
      <c r="M16" s="92"/>
      <c r="N16" s="92"/>
      <c r="O16" s="92"/>
      <c r="P16" s="92"/>
      <c r="Q16" s="92"/>
      <c r="R16" s="92"/>
      <c r="S16" s="92"/>
      <c r="T16" s="92"/>
      <c r="U16" s="92"/>
      <c r="V16" s="92"/>
      <c r="W16" s="92"/>
      <c r="X16" s="92"/>
      <c r="Y16" s="92"/>
      <c r="Z16" s="92"/>
    </row>
    <row r="17" spans="1:26" ht="18.75" customHeight="1" thickBot="1">
      <c r="A17" s="92"/>
      <c r="B17" s="804" t="s">
        <v>507</v>
      </c>
      <c r="C17" s="374">
        <f>SUM(C14:C16)</f>
        <v>0</v>
      </c>
      <c r="D17" s="374">
        <f>SUM(D14:D16)</f>
        <v>0</v>
      </c>
      <c r="E17" s="758" t="s">
        <v>3</v>
      </c>
      <c r="F17" s="780" t="s">
        <v>166</v>
      </c>
      <c r="G17" s="92"/>
      <c r="H17" s="92"/>
      <c r="I17" s="92"/>
      <c r="J17" s="92"/>
      <c r="K17" s="92"/>
      <c r="L17" s="92"/>
      <c r="M17" s="92"/>
      <c r="N17" s="92"/>
      <c r="O17" s="92"/>
      <c r="P17" s="92"/>
      <c r="Q17" s="92"/>
      <c r="R17" s="92"/>
      <c r="S17" s="92"/>
      <c r="T17" s="92"/>
      <c r="U17" s="92"/>
      <c r="V17" s="92"/>
      <c r="W17" s="92"/>
      <c r="X17" s="92"/>
      <c r="Y17" s="92"/>
      <c r="Z17" s="92"/>
    </row>
    <row r="18" spans="1:26" ht="37.5" customHeight="1">
      <c r="A18" s="92"/>
      <c r="B18" s="798" t="s">
        <v>508</v>
      </c>
      <c r="C18" s="374">
        <f>SUM(C17,C13)</f>
        <v>0</v>
      </c>
      <c r="D18" s="374">
        <f>SUM(D17,D13)</f>
        <v>0</v>
      </c>
      <c r="E18" s="758" t="s">
        <v>241</v>
      </c>
      <c r="F18" s="780" t="s">
        <v>166</v>
      </c>
      <c r="G18" s="92"/>
      <c r="H18" s="92"/>
      <c r="I18" s="92"/>
      <c r="J18" s="92"/>
      <c r="K18" s="92"/>
      <c r="L18" s="92"/>
      <c r="M18" s="92"/>
      <c r="N18" s="92"/>
      <c r="O18" s="92"/>
      <c r="P18" s="92"/>
      <c r="Q18" s="92"/>
      <c r="R18" s="92"/>
      <c r="S18" s="92"/>
      <c r="T18" s="92"/>
      <c r="U18" s="92"/>
      <c r="V18" s="92"/>
      <c r="W18" s="92"/>
      <c r="X18" s="92"/>
      <c r="Y18" s="92"/>
      <c r="Z18" s="92"/>
    </row>
    <row r="19" spans="1:26" ht="39.75" customHeight="1">
      <c r="A19" s="92"/>
      <c r="B19" s="805" t="s">
        <v>1095</v>
      </c>
      <c r="C19" s="949"/>
      <c r="D19" s="952"/>
      <c r="E19" s="792"/>
      <c r="F19" s="800"/>
      <c r="G19" s="92"/>
      <c r="H19" s="92"/>
      <c r="I19" s="92"/>
      <c r="J19" s="92"/>
      <c r="K19" s="92"/>
      <c r="L19" s="92"/>
      <c r="M19" s="92"/>
      <c r="N19" s="92"/>
      <c r="O19" s="92"/>
      <c r="P19" s="92"/>
      <c r="Q19" s="92"/>
      <c r="R19" s="92"/>
      <c r="S19" s="92"/>
      <c r="T19" s="92"/>
      <c r="U19" s="92"/>
      <c r="V19" s="92"/>
      <c r="W19" s="92"/>
      <c r="X19" s="92"/>
      <c r="Y19" s="92"/>
      <c r="Z19" s="92"/>
    </row>
    <row r="20" spans="1:26" ht="18.75" customHeight="1">
      <c r="A20" s="92"/>
      <c r="B20" s="948" t="s">
        <v>517</v>
      </c>
      <c r="C20" s="951"/>
      <c r="D20" s="953"/>
      <c r="E20" s="945" t="s">
        <v>4</v>
      </c>
      <c r="F20" s="780" t="s">
        <v>434</v>
      </c>
      <c r="G20" s="92"/>
      <c r="H20" s="92"/>
      <c r="I20" s="92"/>
      <c r="J20" s="92"/>
      <c r="K20" s="92"/>
      <c r="L20" s="92"/>
      <c r="M20" s="92"/>
      <c r="N20" s="92"/>
      <c r="O20" s="92"/>
      <c r="P20" s="92"/>
      <c r="Q20" s="92"/>
      <c r="R20" s="92"/>
      <c r="S20" s="92"/>
      <c r="T20" s="92"/>
      <c r="U20" s="92"/>
      <c r="V20" s="92"/>
      <c r="W20" s="92"/>
      <c r="X20" s="92"/>
      <c r="Y20" s="92"/>
      <c r="Z20" s="92"/>
    </row>
    <row r="21" spans="1:26" ht="18.75" customHeight="1">
      <c r="A21" s="92"/>
      <c r="B21" s="803" t="s">
        <v>518</v>
      </c>
      <c r="C21" s="950">
        <f>C20*SUM('1. SoCI'!D13,'1. SoCI'!D19:D20)</f>
        <v>0</v>
      </c>
      <c r="D21" s="950">
        <f>D20*SUM('1. SoCI'!E13,'1. SoCI'!E19:E20)</f>
        <v>0</v>
      </c>
      <c r="E21" s="758" t="s">
        <v>242</v>
      </c>
      <c r="F21" s="780" t="s">
        <v>166</v>
      </c>
      <c r="G21" s="92"/>
      <c r="H21" s="92"/>
      <c r="I21" s="92"/>
      <c r="J21" s="92"/>
      <c r="K21" s="92"/>
      <c r="L21" s="92"/>
      <c r="M21" s="92"/>
      <c r="N21" s="92"/>
      <c r="O21" s="92"/>
      <c r="P21" s="92"/>
      <c r="Q21" s="92"/>
      <c r="R21" s="92"/>
      <c r="S21" s="92"/>
      <c r="T21" s="92"/>
      <c r="U21" s="92"/>
      <c r="V21" s="92"/>
      <c r="W21" s="92"/>
      <c r="X21" s="92"/>
      <c r="Y21" s="92"/>
      <c r="Z21" s="92"/>
    </row>
    <row r="22" spans="1:26" ht="18.75" customHeight="1">
      <c r="A22" s="92"/>
      <c r="B22" s="801" t="s">
        <v>509</v>
      </c>
      <c r="C22" s="799"/>
      <c r="D22" s="799"/>
      <c r="E22" s="799"/>
      <c r="F22" s="800"/>
      <c r="G22" s="92"/>
      <c r="H22" s="92"/>
      <c r="I22" s="92"/>
      <c r="J22" s="92"/>
      <c r="K22" s="92"/>
      <c r="L22" s="92"/>
      <c r="M22" s="92"/>
      <c r="N22" s="92"/>
      <c r="O22" s="92"/>
      <c r="P22" s="92"/>
      <c r="Q22" s="92"/>
      <c r="R22" s="92"/>
      <c r="S22" s="92"/>
      <c r="T22" s="92"/>
      <c r="U22" s="92"/>
      <c r="V22" s="92"/>
      <c r="W22" s="92"/>
      <c r="X22" s="92"/>
      <c r="Y22" s="92"/>
      <c r="Z22" s="92"/>
    </row>
    <row r="23" spans="1:26" ht="18.75" customHeight="1">
      <c r="A23" s="92"/>
      <c r="B23" s="803" t="s">
        <v>510</v>
      </c>
      <c r="C23" s="763"/>
      <c r="D23" s="772"/>
      <c r="E23" s="758" t="s">
        <v>5</v>
      </c>
      <c r="F23" s="780" t="s">
        <v>166</v>
      </c>
      <c r="G23" s="92"/>
      <c r="H23" s="92"/>
      <c r="I23" s="92"/>
      <c r="J23" s="92"/>
      <c r="K23" s="92"/>
      <c r="L23" s="92"/>
      <c r="M23" s="92"/>
      <c r="N23" s="92"/>
      <c r="O23" s="92"/>
      <c r="P23" s="92"/>
      <c r="Q23" s="92"/>
      <c r="R23" s="92"/>
      <c r="S23" s="92"/>
      <c r="T23" s="92"/>
      <c r="U23" s="92"/>
      <c r="V23" s="92"/>
      <c r="W23" s="92"/>
      <c r="X23" s="92"/>
      <c r="Y23" s="92"/>
      <c r="Z23" s="92"/>
    </row>
    <row r="24" spans="1:26" ht="18.75" customHeight="1">
      <c r="A24" s="92"/>
      <c r="B24" s="803" t="s">
        <v>511</v>
      </c>
      <c r="C24" s="763"/>
      <c r="D24" s="772"/>
      <c r="E24" s="758" t="s">
        <v>243</v>
      </c>
      <c r="F24" s="780" t="s">
        <v>166</v>
      </c>
      <c r="G24" s="92"/>
      <c r="H24" s="92"/>
      <c r="I24" s="92"/>
      <c r="J24" s="92"/>
      <c r="K24" s="92"/>
      <c r="L24" s="92"/>
      <c r="M24" s="92"/>
      <c r="N24" s="92"/>
      <c r="O24" s="92"/>
      <c r="P24" s="92"/>
      <c r="Q24" s="92"/>
      <c r="R24" s="92"/>
      <c r="S24" s="92"/>
      <c r="T24" s="92"/>
      <c r="U24" s="92"/>
      <c r="V24" s="92"/>
      <c r="W24" s="92"/>
      <c r="X24" s="92"/>
      <c r="Y24" s="92"/>
      <c r="Z24" s="92"/>
    </row>
    <row r="25" spans="1:26" ht="18.75" customHeight="1">
      <c r="A25" s="92"/>
      <c r="B25" s="803" t="s">
        <v>503</v>
      </c>
      <c r="C25" s="763"/>
      <c r="D25" s="772"/>
      <c r="E25" s="758" t="s">
        <v>6</v>
      </c>
      <c r="F25" s="780" t="s">
        <v>166</v>
      </c>
      <c r="G25" s="92"/>
      <c r="H25" s="92"/>
      <c r="I25" s="92"/>
      <c r="J25" s="92"/>
      <c r="K25" s="92"/>
      <c r="L25" s="92"/>
      <c r="M25" s="92"/>
      <c r="N25" s="92"/>
      <c r="O25" s="92"/>
      <c r="P25" s="92"/>
      <c r="Q25" s="92"/>
      <c r="R25" s="92"/>
      <c r="S25" s="92"/>
      <c r="T25" s="92"/>
      <c r="U25" s="92"/>
      <c r="V25" s="92"/>
      <c r="W25" s="92"/>
      <c r="X25" s="92"/>
      <c r="Y25" s="92"/>
      <c r="Z25" s="92"/>
    </row>
    <row r="26" spans="1:26" ht="18.75" customHeight="1">
      <c r="A26" s="92"/>
      <c r="B26" s="803" t="s">
        <v>512</v>
      </c>
      <c r="C26" s="763"/>
      <c r="D26" s="772"/>
      <c r="E26" s="758" t="s">
        <v>244</v>
      </c>
      <c r="F26" s="780" t="s">
        <v>166</v>
      </c>
      <c r="G26" s="92"/>
      <c r="H26" s="92"/>
      <c r="I26" s="92"/>
      <c r="J26" s="92"/>
      <c r="K26" s="92"/>
      <c r="L26" s="92"/>
      <c r="M26" s="92"/>
      <c r="N26" s="92"/>
      <c r="O26" s="92"/>
      <c r="P26" s="92"/>
      <c r="Q26" s="92"/>
      <c r="R26" s="92"/>
      <c r="S26" s="92"/>
      <c r="T26" s="92"/>
      <c r="U26" s="92"/>
      <c r="V26" s="92"/>
      <c r="W26" s="92"/>
      <c r="X26" s="92"/>
      <c r="Y26" s="92"/>
      <c r="Z26" s="92"/>
    </row>
    <row r="27" spans="1:26" ht="18.75" customHeight="1">
      <c r="A27" s="92"/>
      <c r="B27" s="803" t="s">
        <v>506</v>
      </c>
      <c r="C27" s="763"/>
      <c r="D27" s="772"/>
      <c r="E27" s="758" t="s">
        <v>13</v>
      </c>
      <c r="F27" s="780" t="s">
        <v>166</v>
      </c>
      <c r="G27" s="92"/>
      <c r="H27" s="92"/>
      <c r="I27" s="92"/>
      <c r="J27" s="92"/>
      <c r="K27" s="92"/>
      <c r="L27" s="92"/>
      <c r="M27" s="92"/>
      <c r="N27" s="92"/>
      <c r="O27" s="92"/>
      <c r="P27" s="92"/>
      <c r="Q27" s="92"/>
      <c r="R27" s="92"/>
      <c r="S27" s="92"/>
      <c r="T27" s="92"/>
      <c r="U27" s="92"/>
      <c r="V27" s="92"/>
      <c r="W27" s="92"/>
      <c r="X27" s="92"/>
      <c r="Y27" s="92"/>
      <c r="Z27" s="92"/>
    </row>
    <row r="28" spans="1:26" ht="18.75" customHeight="1" thickBot="1">
      <c r="A28" s="92"/>
      <c r="B28" s="803" t="s">
        <v>50</v>
      </c>
      <c r="C28" s="763"/>
      <c r="D28" s="772"/>
      <c r="E28" s="758" t="s">
        <v>245</v>
      </c>
      <c r="F28" s="780" t="s">
        <v>166</v>
      </c>
      <c r="G28" s="92"/>
      <c r="H28" s="92"/>
      <c r="I28" s="92"/>
      <c r="J28" s="92"/>
      <c r="K28" s="92"/>
      <c r="L28" s="92"/>
      <c r="M28" s="92"/>
      <c r="N28" s="92"/>
      <c r="O28" s="92"/>
      <c r="P28" s="92"/>
      <c r="Q28" s="92"/>
      <c r="R28" s="92"/>
      <c r="S28" s="92"/>
      <c r="T28" s="92"/>
      <c r="U28" s="92"/>
      <c r="V28" s="92"/>
      <c r="W28" s="92"/>
      <c r="X28" s="92"/>
      <c r="Y28" s="92"/>
      <c r="Z28" s="92"/>
    </row>
    <row r="29" spans="1:26" ht="18.75" customHeight="1">
      <c r="A29" s="92"/>
      <c r="B29" s="802" t="s">
        <v>513</v>
      </c>
      <c r="C29" s="374">
        <f>SUM(C21,C23:C28)</f>
        <v>0</v>
      </c>
      <c r="D29" s="374">
        <f>SUM(D21,D23:D28)</f>
        <v>0</v>
      </c>
      <c r="E29" s="758">
        <v>180</v>
      </c>
      <c r="F29" s="780" t="s">
        <v>166</v>
      </c>
      <c r="G29" s="92"/>
      <c r="H29" s="92"/>
      <c r="I29" s="92"/>
      <c r="J29" s="92"/>
      <c r="K29" s="92"/>
      <c r="L29" s="92"/>
      <c r="M29" s="92"/>
      <c r="N29" s="92"/>
      <c r="O29" s="92"/>
      <c r="P29" s="92"/>
      <c r="Q29" s="92"/>
      <c r="R29" s="92"/>
      <c r="S29" s="92"/>
      <c r="T29" s="92"/>
      <c r="U29" s="92"/>
      <c r="V29" s="92"/>
      <c r="W29" s="92"/>
      <c r="X29" s="92"/>
      <c r="Y29" s="92"/>
      <c r="Z29" s="92"/>
    </row>
    <row r="30" spans="1:26">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spans="1:26">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spans="1:26">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spans="1:26">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spans="1:26">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spans="1:26">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spans="1:26">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spans="1:26">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spans="1:26">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spans="1:26">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spans="1:26">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spans="1:26">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spans="1:26">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spans="1:26">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spans="1:26">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spans="1:26">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spans="1:26">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sheetData>
  <sheetProtection password="B5A2" sheet="1" objects="1" scenarios="1"/>
  <pageMargins left="0.70866141732283472" right="0.70866141732283472" top="0.74803149606299213" bottom="0.74803149606299213" header="0.31496062992125984" footer="0.31496062992125984"/>
  <pageSetup paperSize="9" scale="89" orientation="portrait" r:id="rId1"/>
  <ignoredErrors>
    <ignoredError sqref="C10:D10 E12:E13 E19:E21 E18 E22:E29 E14:E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64"/>
  <sheetViews>
    <sheetView showGridLines="0" zoomScale="80" zoomScaleNormal="80" workbookViewId="0">
      <selection activeCell="B4" sqref="B4"/>
    </sheetView>
  </sheetViews>
  <sheetFormatPr defaultColWidth="10.7109375" defaultRowHeight="12.75"/>
  <cols>
    <col min="1" max="1" width="7.140625" style="17" customWidth="1"/>
    <col min="2" max="2" width="64.5703125" style="19" customWidth="1"/>
    <col min="3" max="6" width="14" style="17" customWidth="1"/>
    <col min="7" max="7" width="13.85546875" style="17" customWidth="1"/>
    <col min="8" max="16384" width="10.7109375" style="17"/>
  </cols>
  <sheetData>
    <row r="1" spans="1:8" ht="15.75">
      <c r="A1" s="33"/>
      <c r="B1" s="1351" t="s">
        <v>1446</v>
      </c>
      <c r="C1" s="33"/>
      <c r="D1" s="33"/>
      <c r="E1" s="33"/>
      <c r="F1" s="33"/>
    </row>
    <row r="2" spans="1:8">
      <c r="A2" s="33"/>
      <c r="B2" s="41"/>
      <c r="C2" s="33"/>
      <c r="D2" s="33"/>
      <c r="E2" s="33"/>
      <c r="F2" s="33"/>
    </row>
    <row r="3" spans="1:8">
      <c r="A3" s="34"/>
      <c r="B3" s="42" t="s">
        <v>1541</v>
      </c>
      <c r="C3" s="34"/>
      <c r="D3" s="34"/>
      <c r="E3" s="34"/>
      <c r="F3" s="34"/>
    </row>
    <row r="4" spans="1:8">
      <c r="A4" s="34"/>
      <c r="B4" s="95" t="s">
        <v>750</v>
      </c>
      <c r="C4" s="34"/>
      <c r="D4" s="34"/>
      <c r="E4" s="34"/>
      <c r="F4" s="34"/>
    </row>
    <row r="5" spans="1:8" ht="12.75" customHeight="1">
      <c r="A5" s="34"/>
      <c r="B5" s="34"/>
      <c r="C5" s="34"/>
      <c r="D5" s="34"/>
      <c r="E5" s="34"/>
      <c r="F5" s="34"/>
      <c r="G5" s="1661"/>
      <c r="H5" s="136"/>
    </row>
    <row r="6" spans="1:8">
      <c r="A6" s="34"/>
      <c r="B6" s="42" t="s">
        <v>43</v>
      </c>
      <c r="C6" s="34"/>
      <c r="D6" s="34"/>
      <c r="E6" s="34"/>
      <c r="F6" s="34"/>
      <c r="G6" s="1661"/>
      <c r="H6" s="136"/>
    </row>
    <row r="7" spans="1:8">
      <c r="A7" s="33"/>
      <c r="B7" s="36"/>
      <c r="C7" s="33"/>
      <c r="D7" s="51"/>
      <c r="E7" s="1453" t="s">
        <v>1526</v>
      </c>
      <c r="F7" s="1453">
        <v>1</v>
      </c>
      <c r="G7" s="1508"/>
      <c r="H7" s="136"/>
    </row>
    <row r="8" spans="1:8">
      <c r="A8" s="1333">
        <v>1</v>
      </c>
      <c r="B8" s="788"/>
      <c r="C8" s="927" t="s">
        <v>419</v>
      </c>
      <c r="D8" s="1290" t="s">
        <v>420</v>
      </c>
      <c r="E8" s="1515" t="s">
        <v>82</v>
      </c>
      <c r="F8" s="1472"/>
      <c r="G8" s="1509"/>
      <c r="H8" s="136"/>
    </row>
    <row r="9" spans="1:8" ht="59.25" customHeight="1">
      <c r="A9" s="34"/>
      <c r="B9" s="371" t="s">
        <v>1156</v>
      </c>
      <c r="C9" s="789" t="s">
        <v>1051</v>
      </c>
      <c r="D9" s="789" t="s">
        <v>979</v>
      </c>
      <c r="E9" s="790"/>
      <c r="F9" s="1472" t="s">
        <v>120</v>
      </c>
      <c r="G9" s="1510"/>
      <c r="H9" s="136"/>
    </row>
    <row r="10" spans="1:8">
      <c r="A10" s="34"/>
      <c r="B10" s="460"/>
      <c r="C10" s="308" t="s">
        <v>84</v>
      </c>
      <c r="D10" s="308" t="s">
        <v>84</v>
      </c>
      <c r="E10" s="925" t="s">
        <v>83</v>
      </c>
      <c r="F10" s="1474" t="s">
        <v>121</v>
      </c>
      <c r="G10" s="1509"/>
      <c r="H10" s="136"/>
    </row>
    <row r="11" spans="1:8" ht="18" customHeight="1">
      <c r="A11" s="34"/>
      <c r="B11" s="463" t="s">
        <v>1460</v>
      </c>
      <c r="C11" s="783"/>
      <c r="D11" s="784"/>
      <c r="E11" s="321"/>
      <c r="F11" s="1484"/>
      <c r="G11" s="1511"/>
      <c r="H11" s="136"/>
    </row>
    <row r="12" spans="1:8" ht="18" customHeight="1">
      <c r="A12" s="34"/>
      <c r="B12" s="782" t="s">
        <v>819</v>
      </c>
      <c r="C12" s="763"/>
      <c r="D12" s="772"/>
      <c r="E12" s="925" t="s">
        <v>893</v>
      </c>
      <c r="F12" s="1484" t="s">
        <v>157</v>
      </c>
      <c r="G12" s="1511"/>
      <c r="H12" s="136"/>
    </row>
    <row r="13" spans="1:8" ht="18" customHeight="1">
      <c r="A13" s="34"/>
      <c r="B13" s="782" t="s">
        <v>820</v>
      </c>
      <c r="C13" s="763"/>
      <c r="D13" s="772"/>
      <c r="E13" s="925" t="s">
        <v>894</v>
      </c>
      <c r="F13" s="1484" t="s">
        <v>157</v>
      </c>
      <c r="G13" s="1511"/>
      <c r="H13" s="136"/>
    </row>
    <row r="14" spans="1:8" ht="18" customHeight="1">
      <c r="A14" s="34"/>
      <c r="B14" s="785" t="s">
        <v>821</v>
      </c>
      <c r="C14" s="763"/>
      <c r="D14" s="772"/>
      <c r="E14" s="925" t="s">
        <v>895</v>
      </c>
      <c r="F14" s="1484" t="s">
        <v>157</v>
      </c>
      <c r="G14" s="1511"/>
      <c r="H14" s="136"/>
    </row>
    <row r="15" spans="1:8" s="18" customFormat="1" ht="18" customHeight="1">
      <c r="A15" s="39"/>
      <c r="B15" s="461" t="s">
        <v>118</v>
      </c>
      <c r="C15" s="763"/>
      <c r="D15" s="772"/>
      <c r="E15" s="925">
        <v>100</v>
      </c>
      <c r="F15" s="1484" t="s">
        <v>85</v>
      </c>
      <c r="G15" s="1511"/>
      <c r="H15" s="1512"/>
    </row>
    <row r="16" spans="1:8" s="18" customFormat="1" ht="18" customHeight="1">
      <c r="A16" s="39"/>
      <c r="B16" s="786" t="s">
        <v>896</v>
      </c>
      <c r="C16" s="763"/>
      <c r="D16" s="772"/>
      <c r="E16" s="925" t="s">
        <v>773</v>
      </c>
      <c r="F16" s="1484" t="s">
        <v>85</v>
      </c>
      <c r="G16" s="1511"/>
      <c r="H16" s="1512"/>
    </row>
    <row r="17" spans="1:10" s="18" customFormat="1" ht="18" customHeight="1">
      <c r="A17" s="39"/>
      <c r="B17" s="461" t="s">
        <v>34</v>
      </c>
      <c r="C17" s="763"/>
      <c r="D17" s="772"/>
      <c r="E17" s="925" t="s">
        <v>238</v>
      </c>
      <c r="F17" s="1484" t="s">
        <v>85</v>
      </c>
      <c r="G17" s="1511"/>
      <c r="H17" s="1512"/>
    </row>
    <row r="18" spans="1:10" s="18" customFormat="1" ht="18" customHeight="1">
      <c r="A18" s="39"/>
      <c r="B18" s="461" t="s">
        <v>35</v>
      </c>
      <c r="C18" s="763"/>
      <c r="D18" s="772"/>
      <c r="E18" s="925" t="s">
        <v>26</v>
      </c>
      <c r="F18" s="1484" t="s">
        <v>85</v>
      </c>
      <c r="G18" s="1511"/>
      <c r="H18" s="1512"/>
    </row>
    <row r="19" spans="1:10" s="18" customFormat="1" ht="31.5" customHeight="1">
      <c r="A19" s="39"/>
      <c r="B19" s="1415" t="s">
        <v>1461</v>
      </c>
      <c r="C19" s="763"/>
      <c r="D19" s="772"/>
      <c r="E19" s="925" t="s">
        <v>879</v>
      </c>
      <c r="F19" s="1513" t="s">
        <v>166</v>
      </c>
      <c r="G19" s="1511"/>
      <c r="H19" s="1512"/>
    </row>
    <row r="20" spans="1:10" s="18" customFormat="1" ht="18" customHeight="1">
      <c r="A20" s="39"/>
      <c r="B20" s="1416" t="s">
        <v>1462</v>
      </c>
      <c r="C20" s="1356">
        <f>-'3. SOCIE'!H33</f>
        <v>0</v>
      </c>
      <c r="D20" s="1356">
        <f>-'3. SOCIE'!H67</f>
        <v>0</v>
      </c>
      <c r="E20" s="925" t="s">
        <v>860</v>
      </c>
      <c r="F20" s="1481" t="s">
        <v>166</v>
      </c>
      <c r="G20" s="1511"/>
      <c r="H20" s="1512"/>
    </row>
    <row r="21" spans="1:10" s="1087" customFormat="1" ht="21.75" customHeight="1">
      <c r="A21" s="1094"/>
      <c r="B21" s="1052" t="s">
        <v>1267</v>
      </c>
      <c r="C21" s="1444"/>
      <c r="D21" s="1443"/>
      <c r="E21" s="925" t="s">
        <v>881</v>
      </c>
      <c r="F21" s="1514" t="s">
        <v>157</v>
      </c>
      <c r="G21" s="1511"/>
      <c r="H21" s="1512"/>
    </row>
    <row r="22" spans="1:10" s="18" customFormat="1" ht="19.5" customHeight="1" thickBot="1">
      <c r="A22" s="39"/>
      <c r="B22" s="1106" t="s">
        <v>50</v>
      </c>
      <c r="C22" s="1085"/>
      <c r="D22" s="1083"/>
      <c r="E22" s="925" t="s">
        <v>241</v>
      </c>
      <c r="F22" s="1481" t="s">
        <v>166</v>
      </c>
      <c r="G22" s="1511"/>
      <c r="H22" s="1512"/>
    </row>
    <row r="23" spans="1:10" s="18" customFormat="1" ht="19.5" customHeight="1">
      <c r="A23" s="39"/>
      <c r="B23" s="787" t="s">
        <v>55</v>
      </c>
      <c r="C23" s="374">
        <f>SUM(C12:C22)</f>
        <v>0</v>
      </c>
      <c r="D23" s="374">
        <f>SUM(D12:D22)</f>
        <v>0</v>
      </c>
      <c r="E23" s="925" t="s">
        <v>4</v>
      </c>
      <c r="F23" s="1478" t="s">
        <v>85</v>
      </c>
      <c r="G23" s="1511"/>
      <c r="H23" s="1512"/>
    </row>
    <row r="24" spans="1:10" ht="19.5" customHeight="1">
      <c r="A24" s="34"/>
      <c r="B24"/>
      <c r="C24"/>
      <c r="D24"/>
      <c r="E24"/>
      <c r="F24"/>
    </row>
    <row r="25" spans="1:10">
      <c r="A25" s="34"/>
      <c r="B25" s="128"/>
      <c r="C25" s="34"/>
      <c r="D25" s="34"/>
      <c r="E25" s="34"/>
      <c r="F25" s="34"/>
    </row>
    <row r="26" spans="1:10">
      <c r="A26" s="34"/>
      <c r="B26" s="32"/>
      <c r="C26" s="34"/>
      <c r="D26" s="34"/>
      <c r="E26" s="34"/>
      <c r="F26" s="34"/>
    </row>
    <row r="27" spans="1:10">
      <c r="A27" s="34"/>
      <c r="B27" s="54"/>
      <c r="C27" s="34"/>
      <c r="D27" s="34"/>
      <c r="E27" s="1486" t="s">
        <v>1526</v>
      </c>
      <c r="F27" s="1486">
        <v>2</v>
      </c>
    </row>
    <row r="28" spans="1:10">
      <c r="A28" s="1333">
        <v>2</v>
      </c>
      <c r="B28" s="860"/>
      <c r="C28" s="1439" t="s">
        <v>539</v>
      </c>
      <c r="D28" s="1440" t="s">
        <v>421</v>
      </c>
      <c r="E28" s="1439" t="s">
        <v>82</v>
      </c>
      <c r="F28" s="861"/>
      <c r="J28" s="34"/>
    </row>
    <row r="29" spans="1:10" s="143" customFormat="1">
      <c r="A29" s="144"/>
      <c r="B29" s="935" t="s">
        <v>1157</v>
      </c>
      <c r="C29" s="105" t="s">
        <v>1051</v>
      </c>
      <c r="D29" s="105" t="s">
        <v>979</v>
      </c>
      <c r="E29" s="866"/>
      <c r="F29" s="808"/>
      <c r="J29" s="144"/>
    </row>
    <row r="30" spans="1:10" ht="45" customHeight="1">
      <c r="A30" s="34"/>
      <c r="B30" s="935"/>
      <c r="C30" s="75" t="s">
        <v>103</v>
      </c>
      <c r="D30" s="75" t="s">
        <v>103</v>
      </c>
      <c r="E30" s="867"/>
      <c r="F30" s="370" t="s">
        <v>120</v>
      </c>
      <c r="J30" s="34"/>
    </row>
    <row r="31" spans="1:10">
      <c r="A31" s="34"/>
      <c r="B31" s="868"/>
      <c r="C31" s="856" t="s">
        <v>84</v>
      </c>
      <c r="D31" s="856" t="s">
        <v>84</v>
      </c>
      <c r="E31" s="1437" t="s">
        <v>83</v>
      </c>
      <c r="F31" s="869" t="s">
        <v>121</v>
      </c>
      <c r="J31" s="34"/>
    </row>
    <row r="32" spans="1:10" ht="19.5" customHeight="1">
      <c r="A32" s="34"/>
      <c r="B32" s="870" t="s">
        <v>785</v>
      </c>
      <c r="C32" s="864"/>
      <c r="D32" s="865"/>
      <c r="E32" s="1436"/>
      <c r="F32" s="871"/>
      <c r="J32" s="34"/>
    </row>
    <row r="33" spans="1:10" s="18" customFormat="1" ht="19.5" customHeight="1">
      <c r="A33" s="39"/>
      <c r="B33" s="872" t="s">
        <v>1398</v>
      </c>
      <c r="C33" s="1448"/>
      <c r="D33" s="1443"/>
      <c r="E33" s="1437">
        <v>100</v>
      </c>
      <c r="F33" s="873" t="s">
        <v>157</v>
      </c>
      <c r="J33" s="39"/>
    </row>
    <row r="34" spans="1:10" s="1087" customFormat="1" ht="19.5" customHeight="1">
      <c r="A34" s="1094"/>
      <c r="B34" s="1387" t="s">
        <v>1502</v>
      </c>
      <c r="C34" s="1448"/>
      <c r="D34" s="1443"/>
      <c r="E34" s="1438" t="s">
        <v>899</v>
      </c>
      <c r="F34" s="1192" t="s">
        <v>157</v>
      </c>
      <c r="J34" s="1094"/>
    </row>
    <row r="35" spans="1:10" s="18" customFormat="1" ht="19.5" customHeight="1">
      <c r="A35" s="39"/>
      <c r="B35" s="872" t="s">
        <v>1326</v>
      </c>
      <c r="C35" s="1448"/>
      <c r="D35" s="1443"/>
      <c r="E35" s="1437" t="s">
        <v>1044</v>
      </c>
      <c r="F35" s="873" t="s">
        <v>157</v>
      </c>
      <c r="J35" s="39"/>
    </row>
    <row r="36" spans="1:10" s="18" customFormat="1" ht="19.5" customHeight="1">
      <c r="A36" s="39"/>
      <c r="B36" s="872" t="s">
        <v>51</v>
      </c>
      <c r="C36" s="1448"/>
      <c r="D36" s="1443"/>
      <c r="E36" s="1437" t="s">
        <v>238</v>
      </c>
      <c r="F36" s="873" t="s">
        <v>157</v>
      </c>
      <c r="J36" s="39"/>
    </row>
    <row r="37" spans="1:10" s="18" customFormat="1" ht="19.5" customHeight="1">
      <c r="A37" s="39"/>
      <c r="B37" s="872" t="s">
        <v>52</v>
      </c>
      <c r="C37" s="1448"/>
      <c r="D37" s="1443"/>
      <c r="E37" s="1437" t="s">
        <v>26</v>
      </c>
      <c r="F37" s="873" t="s">
        <v>157</v>
      </c>
      <c r="J37" s="39"/>
    </row>
    <row r="38" spans="1:10" s="18" customFormat="1" ht="19.5" customHeight="1">
      <c r="A38" s="39"/>
      <c r="B38" s="872" t="s">
        <v>152</v>
      </c>
      <c r="C38" s="1448"/>
      <c r="D38" s="1443"/>
      <c r="E38" s="1437" t="s">
        <v>239</v>
      </c>
      <c r="F38" s="873" t="s">
        <v>157</v>
      </c>
      <c r="J38" s="39"/>
    </row>
    <row r="39" spans="1:10" s="18" customFormat="1" ht="19.5" customHeight="1">
      <c r="A39" s="39"/>
      <c r="B39" s="872" t="s">
        <v>788</v>
      </c>
      <c r="C39" s="1448"/>
      <c r="D39" s="1443"/>
      <c r="E39" s="1437" t="s">
        <v>856</v>
      </c>
      <c r="F39" s="873" t="s">
        <v>157</v>
      </c>
      <c r="J39" s="39"/>
    </row>
    <row r="40" spans="1:10" s="18" customFormat="1" ht="19.5" customHeight="1">
      <c r="A40" s="39"/>
      <c r="B40" s="872" t="s">
        <v>29</v>
      </c>
      <c r="C40" s="1448"/>
      <c r="D40" s="1443"/>
      <c r="E40" s="1437" t="s">
        <v>27</v>
      </c>
      <c r="F40" s="873" t="s">
        <v>157</v>
      </c>
      <c r="J40" s="39"/>
    </row>
    <row r="41" spans="1:10" s="18" customFormat="1" ht="19.5" customHeight="1">
      <c r="A41" s="39"/>
      <c r="B41" s="1193" t="s">
        <v>1503</v>
      </c>
      <c r="C41" s="1196"/>
      <c r="D41" s="1196"/>
      <c r="E41" s="1197"/>
      <c r="F41" s="873"/>
      <c r="J41" s="39"/>
    </row>
    <row r="42" spans="1:10" s="1087" customFormat="1" ht="19.5" customHeight="1">
      <c r="A42" s="1094"/>
      <c r="B42" s="1200" t="s">
        <v>199</v>
      </c>
      <c r="C42" s="1448"/>
      <c r="D42" s="1443"/>
      <c r="E42" s="1437" t="s">
        <v>240</v>
      </c>
      <c r="F42" s="1195" t="s">
        <v>157</v>
      </c>
      <c r="J42" s="1094"/>
    </row>
    <row r="43" spans="1:10" s="1087" customFormat="1" ht="19.5" customHeight="1">
      <c r="A43" s="1094"/>
      <c r="B43" s="1194" t="s">
        <v>200</v>
      </c>
      <c r="C43" s="1448"/>
      <c r="D43" s="1443"/>
      <c r="E43" s="1437" t="s">
        <v>3</v>
      </c>
      <c r="F43" s="1195" t="s">
        <v>157</v>
      </c>
      <c r="J43" s="1094"/>
    </row>
    <row r="44" spans="1:10" s="1087" customFormat="1" ht="19.5" customHeight="1">
      <c r="A44" s="1094"/>
      <c r="B44" s="1193" t="s">
        <v>1393</v>
      </c>
      <c r="C44" s="1198"/>
      <c r="D44" s="1199"/>
      <c r="E44" s="75"/>
      <c r="F44" s="1192"/>
      <c r="J44" s="1094"/>
    </row>
    <row r="45" spans="1:10" s="18" customFormat="1" ht="19.5" customHeight="1">
      <c r="A45" s="39"/>
      <c r="B45" s="1200" t="s">
        <v>199</v>
      </c>
      <c r="C45" s="1448"/>
      <c r="D45" s="1443"/>
      <c r="E45" s="1438" t="s">
        <v>881</v>
      </c>
      <c r="F45" s="873" t="s">
        <v>157</v>
      </c>
      <c r="J45" s="39"/>
    </row>
    <row r="46" spans="1:10" s="18" customFormat="1" ht="19.5" customHeight="1" thickBot="1">
      <c r="A46" s="39"/>
      <c r="B46" s="1194" t="s">
        <v>200</v>
      </c>
      <c r="C46" s="1448"/>
      <c r="D46" s="1443"/>
      <c r="E46" s="1438" t="s">
        <v>940</v>
      </c>
      <c r="F46" s="873" t="s">
        <v>157</v>
      </c>
      <c r="J46" s="39"/>
    </row>
    <row r="47" spans="1:10" s="18" customFormat="1" ht="19.5" customHeight="1">
      <c r="A47" s="39"/>
      <c r="B47" s="1434" t="s">
        <v>786</v>
      </c>
      <c r="C47" s="1352">
        <f>SUM(C33:C46)</f>
        <v>0</v>
      </c>
      <c r="D47" s="1352">
        <f>SUM(D33:D46)</f>
        <v>0</v>
      </c>
      <c r="E47" s="1437" t="s">
        <v>241</v>
      </c>
      <c r="F47" s="873" t="s">
        <v>157</v>
      </c>
      <c r="J47" s="39"/>
    </row>
    <row r="48" spans="1:10" s="18" customFormat="1" ht="19.5" customHeight="1" thickBot="1">
      <c r="A48" s="39"/>
      <c r="B48" s="1435" t="s">
        <v>787</v>
      </c>
      <c r="C48" s="1448"/>
      <c r="D48" s="1443"/>
      <c r="E48" s="1437" t="s">
        <v>4</v>
      </c>
      <c r="F48" s="873" t="s">
        <v>157</v>
      </c>
      <c r="J48" s="39"/>
    </row>
    <row r="49" spans="1:10" ht="19.5" customHeight="1">
      <c r="A49" s="34"/>
      <c r="B49" s="874" t="s">
        <v>55</v>
      </c>
      <c r="C49" s="1352">
        <f>SUM(C47:C48)</f>
        <v>0</v>
      </c>
      <c r="D49" s="1352">
        <f>SUM(D47:D48)</f>
        <v>0</v>
      </c>
      <c r="E49" s="1437" t="s">
        <v>5</v>
      </c>
      <c r="F49" s="875" t="s">
        <v>157</v>
      </c>
      <c r="J49" s="34"/>
    </row>
    <row r="50" spans="1:10">
      <c r="A50" s="33"/>
      <c r="B50" s="36"/>
      <c r="C50" s="33"/>
      <c r="D50" s="33"/>
      <c r="E50" s="33"/>
      <c r="F50" s="33"/>
    </row>
    <row r="51" spans="1:10">
      <c r="A51" s="33"/>
    </row>
    <row r="52" spans="1:10">
      <c r="A52" s="33"/>
    </row>
    <row r="53" spans="1:10">
      <c r="A53" s="33"/>
    </row>
    <row r="54" spans="1:10">
      <c r="A54" s="33"/>
    </row>
    <row r="55" spans="1:10">
      <c r="A55" s="33"/>
    </row>
    <row r="56" spans="1:10">
      <c r="A56" s="33"/>
    </row>
    <row r="57" spans="1:10">
      <c r="A57" s="33"/>
    </row>
    <row r="58" spans="1:10">
      <c r="A58" s="33"/>
    </row>
    <row r="59" spans="1:10">
      <c r="A59" s="33"/>
    </row>
    <row r="60" spans="1:10">
      <c r="A60" s="33"/>
    </row>
    <row r="61" spans="1:10">
      <c r="A61" s="33"/>
    </row>
    <row r="62" spans="1:10">
      <c r="A62" s="33"/>
    </row>
    <row r="63" spans="1:10">
      <c r="A63" s="33"/>
    </row>
    <row r="64" spans="1:10">
      <c r="A64" s="33"/>
    </row>
  </sheetData>
  <sheetProtection password="B5A2" sheet="1" objects="1" scenarios="1"/>
  <customSheetViews>
    <customSheetView guid="{E4F26FFA-5313-49C9-9365-CBA576C57791}" scale="85" showGridLines="0" fitToPage="1" showRuler="0" topLeftCell="A25">
      <selection activeCell="G67" sqref="G67"/>
      <pageMargins left="0.74803149606299213" right="0.74803149606299213" top="0.98425196850393704" bottom="0.98425196850393704" header="0.51181102362204722" footer="0.51181102362204722"/>
      <pageSetup paperSize="9" scale="73" orientation="portrait" horizontalDpi="300" verticalDpi="300" r:id="rId1"/>
      <headerFooter alignWithMargins="0"/>
    </customSheetView>
  </customSheetViews>
  <mergeCells count="1">
    <mergeCell ref="G5:G6"/>
  </mergeCells>
  <phoneticPr fontId="0" type="noConversion"/>
  <printOptions gridLinesSet="0"/>
  <pageMargins left="0.74803149606299213" right="0.34" top="0.36" bottom="0.38" header="0.21" footer="0.2"/>
  <pageSetup paperSize="9" scale="49" orientation="landscape" horizontalDpi="300" verticalDpi="300" r:id="rId2"/>
  <headerFooter alignWithMargins="0"/>
  <ignoredErrors>
    <ignoredError sqref="C25 C10:D10 E22:E23 C31 E12:E13 E16:E18 E14" numberStoredAsText="1"/>
    <ignoredError sqref="C41" unlockedFormula="1"/>
    <ignoredError sqref="C4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P37"/>
  <sheetViews>
    <sheetView showGridLines="0" zoomScale="80" zoomScaleNormal="80" workbookViewId="0">
      <selection activeCell="B4" sqref="B4"/>
    </sheetView>
  </sheetViews>
  <sheetFormatPr defaultRowHeight="12.75"/>
  <cols>
    <col min="1" max="1" width="6.5703125" style="21" customWidth="1"/>
    <col min="2" max="2" width="46.140625" style="21" customWidth="1"/>
    <col min="3" max="3" width="13" style="21" customWidth="1"/>
    <col min="4" max="4" width="13.5703125" style="21" customWidth="1"/>
    <col min="5" max="6" width="13" style="21" customWidth="1"/>
    <col min="7" max="7" width="14.140625" style="21" customWidth="1"/>
    <col min="8" max="8" width="12.85546875" style="21" customWidth="1"/>
    <col min="9" max="9" width="12.85546875" style="94" customWidth="1"/>
    <col min="10" max="14" width="12.85546875" style="21" customWidth="1"/>
    <col min="15" max="15" width="12.85546875" style="94" customWidth="1"/>
    <col min="16" max="21" width="12.85546875" style="21" customWidth="1"/>
    <col min="22" max="22" width="13" style="21" customWidth="1"/>
    <col min="23" max="16384" width="9.140625" style="21"/>
  </cols>
  <sheetData>
    <row r="1" spans="1:16" ht="15.75">
      <c r="A1" s="20"/>
      <c r="B1" s="1351" t="s">
        <v>1446</v>
      </c>
      <c r="C1" s="42"/>
      <c r="D1" s="20"/>
      <c r="E1" s="20"/>
      <c r="F1" s="20"/>
      <c r="G1" s="20"/>
      <c r="H1" s="20"/>
      <c r="I1" s="14"/>
      <c r="J1" s="20"/>
      <c r="K1" s="20"/>
      <c r="L1" s="20"/>
      <c r="M1" s="20"/>
      <c r="N1" s="20"/>
      <c r="O1" s="14"/>
      <c r="P1" s="20"/>
    </row>
    <row r="2" spans="1:16">
      <c r="A2" s="20"/>
      <c r="B2" s="68"/>
      <c r="C2" s="68"/>
      <c r="D2" s="112"/>
      <c r="E2" s="20"/>
      <c r="F2" s="20"/>
      <c r="G2" s="20"/>
      <c r="H2" s="20"/>
      <c r="I2" s="14"/>
      <c r="J2" s="20"/>
      <c r="K2" s="20"/>
      <c r="L2" s="20"/>
      <c r="M2" s="20"/>
      <c r="N2" s="20"/>
      <c r="O2" s="14"/>
      <c r="P2" s="20"/>
    </row>
    <row r="3" spans="1:16">
      <c r="A3" s="20"/>
      <c r="B3" s="42" t="s">
        <v>1541</v>
      </c>
      <c r="C3" s="42"/>
      <c r="D3" s="20"/>
      <c r="E3" s="20"/>
      <c r="F3" s="20"/>
      <c r="G3" s="20"/>
      <c r="H3" s="20"/>
      <c r="I3" s="14"/>
      <c r="J3" s="20"/>
      <c r="K3" s="20"/>
      <c r="L3" s="20"/>
      <c r="M3" s="20"/>
      <c r="N3" s="20"/>
      <c r="O3" s="14"/>
      <c r="P3" s="20"/>
    </row>
    <row r="4" spans="1:16">
      <c r="A4" s="20"/>
      <c r="B4" s="99" t="s">
        <v>767</v>
      </c>
      <c r="C4" s="99"/>
      <c r="D4" s="20"/>
      <c r="E4" s="20"/>
      <c r="F4" s="20"/>
      <c r="G4" s="20"/>
      <c r="H4" s="20"/>
      <c r="I4" s="14"/>
      <c r="J4" s="20"/>
      <c r="K4" s="20"/>
      <c r="L4" s="20"/>
      <c r="M4" s="20"/>
      <c r="N4" s="20"/>
      <c r="O4" s="14"/>
      <c r="P4" s="20"/>
    </row>
    <row r="5" spans="1:16">
      <c r="A5" s="20"/>
      <c r="B5" s="34"/>
      <c r="C5" s="34"/>
      <c r="D5" s="20"/>
      <c r="E5" s="20"/>
      <c r="F5" s="20"/>
      <c r="G5" s="20"/>
      <c r="H5" s="20"/>
      <c r="I5" s="14"/>
      <c r="J5" s="20"/>
      <c r="K5" s="20"/>
      <c r="L5" s="20"/>
      <c r="M5" s="20"/>
      <c r="N5" s="20"/>
      <c r="O5" s="14"/>
      <c r="P5" s="20"/>
    </row>
    <row r="6" spans="1:16">
      <c r="A6" s="20"/>
      <c r="B6" s="42" t="s">
        <v>43</v>
      </c>
      <c r="C6" s="42"/>
      <c r="D6" s="20"/>
      <c r="E6" s="20"/>
      <c r="F6" s="20"/>
      <c r="G6" s="20"/>
      <c r="H6" s="20"/>
      <c r="I6" s="14"/>
      <c r="J6" s="20"/>
      <c r="K6" s="20"/>
      <c r="L6" s="20"/>
      <c r="M6" s="20"/>
      <c r="N6" s="20"/>
      <c r="O6" s="14"/>
      <c r="P6" s="20"/>
    </row>
    <row r="7" spans="1:16">
      <c r="A7" s="20"/>
      <c r="B7" s="20"/>
      <c r="C7" s="20"/>
      <c r="D7" s="20"/>
      <c r="E7" s="20"/>
      <c r="F7" s="20"/>
      <c r="G7" s="20"/>
      <c r="H7" s="20"/>
      <c r="I7" s="1528" t="s">
        <v>1526</v>
      </c>
      <c r="J7" s="1529">
        <v>1</v>
      </c>
      <c r="K7" s="20"/>
      <c r="L7" s="20"/>
      <c r="M7" s="20"/>
      <c r="N7" s="20"/>
      <c r="O7" s="14"/>
      <c r="P7" s="20"/>
    </row>
    <row r="8" spans="1:16">
      <c r="A8" s="1338">
        <v>1</v>
      </c>
      <c r="B8" s="605"/>
      <c r="C8" s="1523" t="s">
        <v>422</v>
      </c>
      <c r="D8" s="1523" t="s">
        <v>1362</v>
      </c>
      <c r="E8" s="1524" t="s">
        <v>1363</v>
      </c>
      <c r="F8" s="1522" t="s">
        <v>423</v>
      </c>
      <c r="G8" s="1290" t="s">
        <v>1364</v>
      </c>
      <c r="H8" s="1290" t="s">
        <v>1365</v>
      </c>
      <c r="I8" s="516" t="s">
        <v>82</v>
      </c>
      <c r="J8" s="606"/>
      <c r="K8" s="20"/>
      <c r="L8" s="20"/>
      <c r="M8" s="20"/>
      <c r="N8" s="20"/>
      <c r="O8" s="14"/>
      <c r="P8" s="20"/>
    </row>
    <row r="9" spans="1:16">
      <c r="A9" s="20"/>
      <c r="B9" s="487" t="s">
        <v>1533</v>
      </c>
      <c r="C9" s="1662" t="s">
        <v>1051</v>
      </c>
      <c r="D9" s="1662"/>
      <c r="E9" s="1663"/>
      <c r="F9" s="1662" t="s">
        <v>979</v>
      </c>
      <c r="G9" s="1664"/>
      <c r="H9" s="1664"/>
      <c r="I9" s="607"/>
      <c r="J9" s="238" t="s">
        <v>120</v>
      </c>
      <c r="K9" s="20"/>
      <c r="L9" s="20"/>
      <c r="M9" s="20"/>
      <c r="N9" s="20"/>
      <c r="O9" s="14"/>
      <c r="P9" s="20"/>
    </row>
    <row r="10" spans="1:16" ht="25.5">
      <c r="A10" s="20"/>
      <c r="B10" s="487"/>
      <c r="C10" s="1018" t="s">
        <v>1370</v>
      </c>
      <c r="D10" s="1231" t="s">
        <v>284</v>
      </c>
      <c r="E10" s="1525" t="s">
        <v>1371</v>
      </c>
      <c r="F10" s="1018" t="s">
        <v>1370</v>
      </c>
      <c r="G10" s="1230" t="s">
        <v>284</v>
      </c>
      <c r="H10" s="1018" t="s">
        <v>1371</v>
      </c>
      <c r="I10" s="387"/>
      <c r="J10" s="238"/>
      <c r="K10" s="20"/>
      <c r="L10" s="20"/>
      <c r="M10" s="20"/>
      <c r="N10" s="20"/>
      <c r="O10" s="14"/>
      <c r="P10" s="20"/>
    </row>
    <row r="11" spans="1:16">
      <c r="A11" s="20"/>
      <c r="B11" s="354"/>
      <c r="C11" s="1526">
        <v>0</v>
      </c>
      <c r="D11" s="1526">
        <v>0</v>
      </c>
      <c r="E11" s="1527">
        <v>0</v>
      </c>
      <c r="F11" s="1521">
        <v>0</v>
      </c>
      <c r="G11" s="1226">
        <v>0</v>
      </c>
      <c r="H11" s="608">
        <v>0</v>
      </c>
      <c r="I11" s="3" t="s">
        <v>83</v>
      </c>
      <c r="J11" s="238" t="s">
        <v>121</v>
      </c>
      <c r="K11" s="20"/>
      <c r="L11" s="20"/>
      <c r="M11" s="20"/>
      <c r="N11" s="20"/>
      <c r="O11" s="14"/>
      <c r="P11" s="20"/>
    </row>
    <row r="12" spans="1:16" s="31" customFormat="1" ht="18.75" customHeight="1">
      <c r="A12" s="1088"/>
      <c r="B12" s="1275" t="s">
        <v>1402</v>
      </c>
      <c r="C12" s="1272"/>
      <c r="D12" s="1272"/>
      <c r="E12" s="1272"/>
      <c r="F12" s="1273"/>
      <c r="G12" s="1273"/>
      <c r="H12" s="1272"/>
      <c r="I12" s="1181"/>
      <c r="J12" s="1274"/>
      <c r="K12" s="1088"/>
      <c r="L12" s="1088"/>
      <c r="M12" s="1088"/>
      <c r="N12" s="1088"/>
      <c r="O12" s="142"/>
      <c r="P12" s="1088"/>
    </row>
    <row r="13" spans="1:16" ht="18.75" customHeight="1">
      <c r="A13" s="20"/>
      <c r="B13" s="609" t="s">
        <v>78</v>
      </c>
      <c r="C13" s="1519">
        <f>SUM(D13:E13)</f>
        <v>0</v>
      </c>
      <c r="D13" s="1516"/>
      <c r="E13" s="1516"/>
      <c r="F13" s="1519">
        <f>SUM(G13:H13)</f>
        <v>0</v>
      </c>
      <c r="G13" s="1517"/>
      <c r="H13" s="1517"/>
      <c r="I13" s="3">
        <v>100</v>
      </c>
      <c r="J13" s="1234" t="s">
        <v>166</v>
      </c>
      <c r="K13" s="20"/>
      <c r="L13" s="20"/>
      <c r="M13" s="20"/>
      <c r="N13" s="20"/>
      <c r="O13" s="14"/>
      <c r="P13" s="20"/>
    </row>
    <row r="14" spans="1:16" ht="18.75" customHeight="1">
      <c r="A14" s="20"/>
      <c r="B14" s="461" t="s">
        <v>0</v>
      </c>
      <c r="C14" s="1519">
        <f t="shared" ref="C14:C19" si="0">SUM(D14:E14)</f>
        <v>0</v>
      </c>
      <c r="D14" s="1516"/>
      <c r="E14" s="1516"/>
      <c r="F14" s="1519">
        <f t="shared" ref="F14:F19" si="1">SUM(G14:H14)</f>
        <v>0</v>
      </c>
      <c r="G14" s="1517"/>
      <c r="H14" s="1517"/>
      <c r="I14" s="3">
        <v>140</v>
      </c>
      <c r="J14" s="1234" t="s">
        <v>166</v>
      </c>
      <c r="K14" s="20"/>
      <c r="L14" s="20"/>
      <c r="M14" s="20"/>
      <c r="N14" s="20"/>
      <c r="O14" s="14"/>
      <c r="P14" s="20"/>
    </row>
    <row r="15" spans="1:16" ht="18.75" customHeight="1">
      <c r="A15" s="20"/>
      <c r="B15" s="461" t="s">
        <v>80</v>
      </c>
      <c r="C15" s="1519">
        <f t="shared" si="0"/>
        <v>0</v>
      </c>
      <c r="D15" s="1516"/>
      <c r="E15" s="1516"/>
      <c r="F15" s="1519">
        <f t="shared" si="1"/>
        <v>0</v>
      </c>
      <c r="G15" s="1517"/>
      <c r="H15" s="1517"/>
      <c r="I15" s="3">
        <v>120</v>
      </c>
      <c r="J15" s="1234" t="s">
        <v>166</v>
      </c>
      <c r="K15" s="20"/>
      <c r="L15" s="20"/>
      <c r="M15" s="20"/>
      <c r="N15" s="20"/>
      <c r="O15" s="14"/>
      <c r="P15" s="20"/>
    </row>
    <row r="16" spans="1:16" ht="18.75" customHeight="1">
      <c r="A16" s="20"/>
      <c r="B16" s="461" t="s">
        <v>81</v>
      </c>
      <c r="C16" s="1519">
        <f t="shared" si="0"/>
        <v>0</v>
      </c>
      <c r="D16" s="1516"/>
      <c r="E16" s="1516"/>
      <c r="F16" s="1519">
        <f t="shared" si="1"/>
        <v>0</v>
      </c>
      <c r="G16" s="1517"/>
      <c r="H16" s="1517"/>
      <c r="I16" s="3">
        <v>130</v>
      </c>
      <c r="J16" s="1234" t="s">
        <v>166</v>
      </c>
      <c r="K16" s="20"/>
      <c r="L16" s="20"/>
      <c r="M16" s="20"/>
      <c r="N16" s="20"/>
      <c r="O16" s="14"/>
      <c r="P16" s="20"/>
    </row>
    <row r="17" spans="1:16" ht="18.75" customHeight="1">
      <c r="A17" s="20"/>
      <c r="B17" s="461" t="s">
        <v>79</v>
      </c>
      <c r="C17" s="1519">
        <f t="shared" si="0"/>
        <v>0</v>
      </c>
      <c r="D17" s="1516"/>
      <c r="E17" s="1516"/>
      <c r="F17" s="1519">
        <f t="shared" si="1"/>
        <v>0</v>
      </c>
      <c r="G17" s="1517"/>
      <c r="H17" s="1517"/>
      <c r="I17" s="3">
        <v>110</v>
      </c>
      <c r="J17" s="1234" t="s">
        <v>166</v>
      </c>
      <c r="K17" s="20"/>
      <c r="L17" s="20"/>
      <c r="M17" s="20"/>
      <c r="N17" s="20"/>
      <c r="O17" s="14"/>
      <c r="P17" s="20"/>
    </row>
    <row r="18" spans="1:16" ht="18.75" customHeight="1">
      <c r="A18" s="20"/>
      <c r="B18" s="1203" t="s">
        <v>29</v>
      </c>
      <c r="C18" s="1519">
        <f t="shared" si="0"/>
        <v>0</v>
      </c>
      <c r="D18" s="1516"/>
      <c r="E18" s="1516"/>
      <c r="F18" s="1519">
        <f t="shared" si="1"/>
        <v>0</v>
      </c>
      <c r="G18" s="1517"/>
      <c r="H18" s="1517"/>
      <c r="I18" s="3">
        <v>150</v>
      </c>
      <c r="J18" s="1234" t="s">
        <v>166</v>
      </c>
      <c r="K18" s="20"/>
      <c r="L18" s="20"/>
      <c r="M18" s="20"/>
      <c r="N18" s="20"/>
      <c r="O18" s="14"/>
      <c r="P18" s="20"/>
    </row>
    <row r="19" spans="1:16" ht="18.75" customHeight="1" thickBot="1">
      <c r="A19" s="20"/>
      <c r="B19" s="1229" t="s">
        <v>1</v>
      </c>
      <c r="C19" s="1519">
        <f t="shared" si="0"/>
        <v>0</v>
      </c>
      <c r="D19" s="1516"/>
      <c r="E19" s="1516"/>
      <c r="F19" s="1519">
        <f t="shared" si="1"/>
        <v>0</v>
      </c>
      <c r="G19" s="1517"/>
      <c r="H19" s="1517"/>
      <c r="I19" s="3">
        <v>160</v>
      </c>
      <c r="J19" s="1234" t="s">
        <v>166</v>
      </c>
      <c r="K19" s="20"/>
      <c r="L19" s="20"/>
      <c r="M19" s="20"/>
      <c r="N19" s="20"/>
      <c r="O19" s="14"/>
      <c r="P19" s="20"/>
    </row>
    <row r="20" spans="1:16" ht="27" customHeight="1">
      <c r="A20" s="106"/>
      <c r="B20" s="1228" t="s">
        <v>1366</v>
      </c>
      <c r="C20" s="1520">
        <f t="shared" ref="C20:H20" si="2">SUM(C13:C19)</f>
        <v>0</v>
      </c>
      <c r="D20" s="374">
        <f t="shared" si="2"/>
        <v>0</v>
      </c>
      <c r="E20" s="374">
        <f t="shared" si="2"/>
        <v>0</v>
      </c>
      <c r="F20" s="1520">
        <f t="shared" si="2"/>
        <v>0</v>
      </c>
      <c r="G20" s="374">
        <f t="shared" si="2"/>
        <v>0</v>
      </c>
      <c r="H20" s="374">
        <f t="shared" si="2"/>
        <v>0</v>
      </c>
      <c r="I20" s="3" t="s">
        <v>13</v>
      </c>
      <c r="J20" s="1234" t="s">
        <v>166</v>
      </c>
      <c r="K20" s="20"/>
      <c r="L20" s="20"/>
      <c r="M20" s="20"/>
      <c r="N20" s="20"/>
      <c r="O20" s="14"/>
      <c r="P20" s="20"/>
    </row>
    <row r="21" spans="1:16" s="31" customFormat="1" ht="18" customHeight="1" thickBot="1">
      <c r="A21" s="106"/>
      <c r="B21" s="1276" t="s">
        <v>1215</v>
      </c>
      <c r="C21" s="1519">
        <f>SUM(D21:E21)</f>
        <v>0</v>
      </c>
      <c r="D21" s="1516"/>
      <c r="E21" s="1516"/>
      <c r="F21" s="1519">
        <f>SUM(G21:H21)</f>
        <v>0</v>
      </c>
      <c r="G21" s="1517"/>
      <c r="H21" s="1517"/>
      <c r="I21" s="1227" t="s">
        <v>854</v>
      </c>
      <c r="J21" s="1234" t="s">
        <v>166</v>
      </c>
      <c r="K21" s="1088"/>
      <c r="L21" s="1088"/>
      <c r="M21" s="1088"/>
      <c r="N21" s="1088"/>
      <c r="O21" s="142"/>
      <c r="P21" s="1088"/>
    </row>
    <row r="22" spans="1:16" s="31" customFormat="1" ht="20.25" customHeight="1">
      <c r="A22" s="106"/>
      <c r="B22" s="1233" t="s">
        <v>898</v>
      </c>
      <c r="C22" s="1520">
        <f t="shared" ref="C22:H22" si="3">SUM(C20:C21)</f>
        <v>0</v>
      </c>
      <c r="D22" s="374">
        <f t="shared" si="3"/>
        <v>0</v>
      </c>
      <c r="E22" s="374">
        <f t="shared" si="3"/>
        <v>0</v>
      </c>
      <c r="F22" s="1520">
        <f t="shared" si="3"/>
        <v>0</v>
      </c>
      <c r="G22" s="374">
        <f t="shared" si="3"/>
        <v>0</v>
      </c>
      <c r="H22" s="374">
        <f t="shared" si="3"/>
        <v>0</v>
      </c>
      <c r="I22" s="1227" t="s">
        <v>924</v>
      </c>
      <c r="J22" s="1234" t="s">
        <v>166</v>
      </c>
      <c r="K22" s="1088"/>
      <c r="L22" s="1088"/>
      <c r="M22" s="1088"/>
      <c r="N22" s="1088"/>
      <c r="O22" s="142"/>
      <c r="P22" s="1088"/>
    </row>
    <row r="23" spans="1:16" s="31" customFormat="1" ht="10.5" customHeight="1">
      <c r="A23" s="106"/>
      <c r="B23" s="1078"/>
      <c r="C23" s="1181"/>
      <c r="D23" s="1181"/>
      <c r="E23" s="1181"/>
      <c r="F23" s="1181"/>
      <c r="G23" s="1181"/>
      <c r="H23" s="1181"/>
      <c r="I23" s="1240"/>
      <c r="J23" s="1238"/>
      <c r="K23" s="1088"/>
      <c r="L23" s="1088"/>
      <c r="M23" s="1088"/>
      <c r="N23" s="1088"/>
      <c r="O23" s="142"/>
      <c r="P23" s="1088"/>
    </row>
    <row r="24" spans="1:16" ht="18.75" customHeight="1">
      <c r="A24" s="106"/>
      <c r="B24" s="1232" t="s">
        <v>1367</v>
      </c>
      <c r="C24" s="1237"/>
      <c r="D24" s="113"/>
      <c r="E24" s="113"/>
      <c r="F24" s="1235"/>
      <c r="G24" s="1236"/>
      <c r="H24" s="1236"/>
      <c r="I24" s="1241"/>
      <c r="J24" s="1239"/>
      <c r="K24" s="20"/>
      <c r="L24" s="20"/>
      <c r="M24" s="20"/>
      <c r="N24" s="20"/>
      <c r="O24" s="14"/>
      <c r="P24" s="20"/>
    </row>
    <row r="25" spans="1:16" ht="18.75" customHeight="1">
      <c r="A25" s="106"/>
      <c r="B25" s="411" t="s">
        <v>1368</v>
      </c>
      <c r="C25" s="1519">
        <f t="shared" ref="C25:H25" si="4">SUM(C13:C15)</f>
        <v>0</v>
      </c>
      <c r="D25" s="1518">
        <f t="shared" si="4"/>
        <v>0</v>
      </c>
      <c r="E25" s="1518">
        <f t="shared" si="4"/>
        <v>0</v>
      </c>
      <c r="F25" s="1519">
        <f t="shared" si="4"/>
        <v>0</v>
      </c>
      <c r="G25" s="1518">
        <f t="shared" si="4"/>
        <v>0</v>
      </c>
      <c r="H25" s="1518">
        <f t="shared" si="4"/>
        <v>0</v>
      </c>
      <c r="I25" s="278" t="s">
        <v>245</v>
      </c>
      <c r="J25" s="1234" t="s">
        <v>166</v>
      </c>
      <c r="K25" s="20"/>
      <c r="L25" s="20"/>
      <c r="M25" s="20"/>
      <c r="N25" s="20"/>
      <c r="O25" s="14"/>
      <c r="P25" s="20"/>
    </row>
    <row r="26" spans="1:16" ht="18.75" customHeight="1">
      <c r="A26" s="20"/>
      <c r="B26" s="327" t="s">
        <v>1369</v>
      </c>
      <c r="C26" s="1519">
        <f t="shared" ref="C26:H26" si="5">C20-C25</f>
        <v>0</v>
      </c>
      <c r="D26" s="1518">
        <f t="shared" si="5"/>
        <v>0</v>
      </c>
      <c r="E26" s="1518">
        <f t="shared" si="5"/>
        <v>0</v>
      </c>
      <c r="F26" s="1519">
        <f t="shared" si="5"/>
        <v>0</v>
      </c>
      <c r="G26" s="1518">
        <f t="shared" si="5"/>
        <v>0</v>
      </c>
      <c r="H26" s="1518">
        <f t="shared" si="5"/>
        <v>0</v>
      </c>
      <c r="I26" s="3" t="s">
        <v>14</v>
      </c>
      <c r="J26" s="1234" t="s">
        <v>166</v>
      </c>
      <c r="K26" s="20"/>
      <c r="L26" s="20"/>
      <c r="M26" s="20"/>
      <c r="N26" s="20"/>
      <c r="O26" s="14"/>
      <c r="P26" s="20"/>
    </row>
    <row r="27" spans="1:16" s="31" customFormat="1" ht="18.75" customHeight="1">
      <c r="A27" s="1088"/>
      <c r="B27" s="78"/>
      <c r="C27" s="1269"/>
      <c r="D27" s="1270"/>
      <c r="E27" s="1270"/>
      <c r="F27" s="1269"/>
      <c r="G27" s="1270"/>
      <c r="H27" s="1270"/>
      <c r="I27" s="1181"/>
      <c r="J27" s="1271"/>
      <c r="K27" s="1088"/>
      <c r="L27" s="1088"/>
      <c r="M27" s="1088"/>
      <c r="N27" s="1088"/>
      <c r="O27" s="142"/>
      <c r="P27" s="1088"/>
    </row>
    <row r="37" spans="10:10">
      <c r="J37" s="106"/>
    </row>
  </sheetData>
  <sheetProtection password="B5A2" sheet="1" objects="1" scenarios="1"/>
  <dataConsolidate/>
  <mergeCells count="2">
    <mergeCell ref="C9:E9"/>
    <mergeCell ref="F9:H9"/>
  </mergeCells>
  <dataValidations count="1">
    <dataValidation type="custom" allowBlank="1" showInputMessage="1" showErrorMessage="1" errorTitle="Monitor FTC template" error="Please only enter a numeric value into this cell." sqref="I24 F13:F24">
      <formula1>ISNONTEXT(#REF!)</formula1>
    </dataValidation>
  </dataValidations>
  <pageMargins left="0.70866141732283472" right="0.70866141732283472" top="0.74803149606299213" bottom="0.74803149606299213" header="0.31496062992125984" footer="0.31496062992125984"/>
  <pageSetup paperSize="9" scale="37"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Q89"/>
  <sheetViews>
    <sheetView showGridLines="0" zoomScale="80" zoomScaleNormal="80" workbookViewId="0">
      <selection activeCell="B4" sqref="B4"/>
    </sheetView>
  </sheetViews>
  <sheetFormatPr defaultColWidth="10.7109375" defaultRowHeight="12.75"/>
  <cols>
    <col min="1" max="1" width="6.42578125" style="17" customWidth="1"/>
    <col min="2" max="2" width="55.85546875" style="19" customWidth="1"/>
    <col min="3" max="11" width="13" style="17" customWidth="1"/>
    <col min="12" max="12" width="13.140625" style="17" customWidth="1"/>
    <col min="13" max="13" width="13.140625" style="1086" customWidth="1"/>
    <col min="14" max="14" width="10.5703125" style="17" bestFit="1" customWidth="1"/>
    <col min="15" max="15" width="9.140625" style="17" customWidth="1"/>
    <col min="16" max="16" width="2.85546875" style="17" customWidth="1"/>
    <col min="17" max="16384" width="10.7109375" style="17"/>
  </cols>
  <sheetData>
    <row r="1" spans="1:16" ht="15.75">
      <c r="A1" s="33"/>
      <c r="B1" s="1351" t="s">
        <v>1446</v>
      </c>
      <c r="C1" s="33"/>
      <c r="D1" s="33"/>
      <c r="E1" s="33"/>
      <c r="F1" s="33"/>
      <c r="G1" s="33"/>
      <c r="H1" s="33"/>
      <c r="I1" s="33"/>
      <c r="J1" s="33"/>
      <c r="K1" s="33"/>
      <c r="L1" s="33"/>
      <c r="M1" s="1092"/>
      <c r="N1" s="33"/>
      <c r="O1" s="33"/>
      <c r="P1" s="33"/>
    </row>
    <row r="2" spans="1:16">
      <c r="A2" s="33"/>
      <c r="B2" s="41"/>
      <c r="C2" s="33"/>
      <c r="D2" s="33"/>
      <c r="E2" s="33"/>
      <c r="F2" s="33"/>
      <c r="G2" s="33"/>
      <c r="H2" s="33"/>
      <c r="I2" s="33"/>
      <c r="J2" s="33"/>
      <c r="K2" s="33"/>
      <c r="L2" s="33"/>
      <c r="M2" s="1092"/>
      <c r="N2" s="33"/>
      <c r="O2" s="33"/>
      <c r="P2" s="33"/>
    </row>
    <row r="3" spans="1:16">
      <c r="A3" s="33"/>
      <c r="B3" s="42" t="s">
        <v>1541</v>
      </c>
      <c r="C3" s="33"/>
      <c r="D3" s="33"/>
      <c r="E3" s="33"/>
      <c r="F3" s="33"/>
      <c r="G3" s="33"/>
      <c r="H3" s="33"/>
      <c r="I3" s="33"/>
      <c r="J3" s="33"/>
      <c r="K3" s="33"/>
      <c r="L3" s="33"/>
      <c r="M3" s="1092"/>
      <c r="N3" s="33"/>
      <c r="O3" s="33"/>
      <c r="P3" s="33"/>
    </row>
    <row r="4" spans="1:16">
      <c r="A4" s="33"/>
      <c r="B4" s="95" t="s">
        <v>596</v>
      </c>
      <c r="C4" s="33"/>
      <c r="D4" s="33"/>
      <c r="E4" s="33"/>
      <c r="F4" s="33"/>
      <c r="G4" s="33"/>
      <c r="H4" s="33"/>
      <c r="I4" s="33"/>
      <c r="J4" s="33"/>
      <c r="K4" s="33"/>
      <c r="L4" s="33"/>
      <c r="M4" s="1092"/>
      <c r="N4" s="33"/>
      <c r="O4" s="33"/>
      <c r="P4" s="33"/>
    </row>
    <row r="5" spans="1:16">
      <c r="A5" s="33"/>
      <c r="B5" s="34"/>
      <c r="C5" s="33"/>
      <c r="D5" s="33"/>
      <c r="E5" s="33"/>
      <c r="F5" s="33"/>
      <c r="G5" s="33"/>
      <c r="H5" s="33"/>
      <c r="I5" s="33"/>
      <c r="J5" s="33"/>
      <c r="K5" s="33"/>
      <c r="L5" s="33"/>
      <c r="M5" s="1092"/>
      <c r="N5" s="33"/>
      <c r="O5" s="33"/>
      <c r="P5" s="33"/>
    </row>
    <row r="6" spans="1:16">
      <c r="A6" s="33"/>
      <c r="B6" s="42" t="s">
        <v>43</v>
      </c>
      <c r="C6" s="33"/>
      <c r="D6" s="33"/>
      <c r="E6" s="33"/>
      <c r="F6" s="33"/>
      <c r="G6" s="33"/>
      <c r="H6" s="33"/>
      <c r="I6" s="33"/>
      <c r="J6" s="33"/>
      <c r="K6" s="33"/>
      <c r="L6" s="33"/>
      <c r="M6" s="1092"/>
      <c r="N6" s="33"/>
      <c r="O6" s="33"/>
      <c r="P6" s="33"/>
    </row>
    <row r="7" spans="1:16">
      <c r="A7" s="33"/>
      <c r="B7" s="39"/>
      <c r="C7" s="33"/>
      <c r="D7" s="33"/>
      <c r="E7" s="33"/>
      <c r="F7" s="33"/>
      <c r="G7" s="33"/>
      <c r="H7" s="33"/>
      <c r="I7" s="33"/>
      <c r="J7" s="33"/>
      <c r="K7" s="33"/>
      <c r="L7" s="33"/>
      <c r="M7" s="1092"/>
      <c r="N7" s="1531" t="s">
        <v>1526</v>
      </c>
      <c r="O7" s="1531">
        <v>1</v>
      </c>
      <c r="P7" s="51"/>
    </row>
    <row r="8" spans="1:16">
      <c r="A8" s="1334">
        <v>1</v>
      </c>
      <c r="B8" s="613"/>
      <c r="C8" s="516" t="s">
        <v>650</v>
      </c>
      <c r="D8" s="516" t="s">
        <v>651</v>
      </c>
      <c r="E8" s="516" t="s">
        <v>652</v>
      </c>
      <c r="F8" s="516" t="s">
        <v>653</v>
      </c>
      <c r="G8" s="516" t="s">
        <v>654</v>
      </c>
      <c r="H8" s="516" t="s">
        <v>655</v>
      </c>
      <c r="I8" s="516" t="s">
        <v>656</v>
      </c>
      <c r="J8" s="516" t="s">
        <v>657</v>
      </c>
      <c r="K8" s="516" t="s">
        <v>658</v>
      </c>
      <c r="L8" s="516" t="s">
        <v>659</v>
      </c>
      <c r="M8" s="1123" t="s">
        <v>1294</v>
      </c>
      <c r="N8" s="516" t="s">
        <v>82</v>
      </c>
      <c r="O8" s="614"/>
      <c r="P8" s="64"/>
    </row>
    <row r="9" spans="1:16" ht="45">
      <c r="A9" s="33"/>
      <c r="B9" s="352" t="s">
        <v>1552</v>
      </c>
      <c r="C9" s="385" t="s">
        <v>28</v>
      </c>
      <c r="D9" s="385" t="s">
        <v>318</v>
      </c>
      <c r="E9" s="385" t="s">
        <v>320</v>
      </c>
      <c r="F9" s="385" t="s">
        <v>321</v>
      </c>
      <c r="G9" s="385" t="s">
        <v>323</v>
      </c>
      <c r="H9" s="385" t="s">
        <v>322</v>
      </c>
      <c r="I9" s="385" t="s">
        <v>319</v>
      </c>
      <c r="J9" s="385" t="s">
        <v>574</v>
      </c>
      <c r="K9" s="385" t="s">
        <v>53</v>
      </c>
      <c r="L9" s="385" t="s">
        <v>538</v>
      </c>
      <c r="M9" s="1111" t="s">
        <v>1295</v>
      </c>
      <c r="N9" s="553"/>
      <c r="O9" s="488" t="s">
        <v>120</v>
      </c>
      <c r="P9" s="64"/>
    </row>
    <row r="10" spans="1:16">
      <c r="A10" s="33"/>
      <c r="B10" s="596"/>
      <c r="C10" s="382" t="s">
        <v>84</v>
      </c>
      <c r="D10" s="382" t="s">
        <v>84</v>
      </c>
      <c r="E10" s="382" t="s">
        <v>84</v>
      </c>
      <c r="F10" s="382" t="s">
        <v>84</v>
      </c>
      <c r="G10" s="382" t="s">
        <v>84</v>
      </c>
      <c r="H10" s="382" t="s">
        <v>84</v>
      </c>
      <c r="I10" s="382" t="s">
        <v>84</v>
      </c>
      <c r="J10" s="382" t="s">
        <v>84</v>
      </c>
      <c r="K10" s="382" t="s">
        <v>84</v>
      </c>
      <c r="L10" s="1095" t="s">
        <v>84</v>
      </c>
      <c r="M10" s="1019" t="s">
        <v>30</v>
      </c>
      <c r="N10" s="587" t="s">
        <v>83</v>
      </c>
      <c r="O10" s="405" t="s">
        <v>121</v>
      </c>
      <c r="P10" s="72"/>
    </row>
    <row r="11" spans="1:16" ht="39.75" customHeight="1">
      <c r="A11" s="33"/>
      <c r="B11" s="625" t="s">
        <v>1553</v>
      </c>
      <c r="C11" s="333">
        <f>SUM(D11:M11)</f>
        <v>0</v>
      </c>
      <c r="D11" s="334">
        <f>D73</f>
        <v>0</v>
      </c>
      <c r="E11" s="334">
        <f t="shared" ref="E11:L11" si="0">E73</f>
        <v>0</v>
      </c>
      <c r="F11" s="334">
        <f t="shared" si="0"/>
        <v>0</v>
      </c>
      <c r="G11" s="334">
        <f t="shared" si="0"/>
        <v>0</v>
      </c>
      <c r="H11" s="334">
        <f t="shared" si="0"/>
        <v>0</v>
      </c>
      <c r="I11" s="334">
        <f t="shared" si="0"/>
        <v>0</v>
      </c>
      <c r="J11" s="334">
        <f t="shared" si="0"/>
        <v>0</v>
      </c>
      <c r="K11" s="334">
        <f t="shared" si="0"/>
        <v>0</v>
      </c>
      <c r="L11" s="1055">
        <f t="shared" si="0"/>
        <v>0</v>
      </c>
      <c r="M11" s="1141">
        <f t="shared" ref="M11" si="1">M73</f>
        <v>0</v>
      </c>
      <c r="N11" s="3">
        <v>100</v>
      </c>
      <c r="O11" s="520" t="s">
        <v>157</v>
      </c>
      <c r="P11" s="72"/>
    </row>
    <row r="12" spans="1:16" s="913" customFormat="1" ht="46.5" customHeight="1">
      <c r="A12" s="915"/>
      <c r="B12" s="1388" t="s">
        <v>1224</v>
      </c>
      <c r="C12" s="333">
        <f t="shared" ref="C12:C31" si="2">SUM(D12:M12)</f>
        <v>0</v>
      </c>
      <c r="D12" s="940"/>
      <c r="E12" s="940"/>
      <c r="F12" s="940"/>
      <c r="G12" s="940"/>
      <c r="H12" s="940"/>
      <c r="I12" s="940"/>
      <c r="J12" s="940"/>
      <c r="K12" s="940"/>
      <c r="L12" s="940"/>
      <c r="M12" s="1073"/>
      <c r="N12" s="995" t="s">
        <v>982</v>
      </c>
      <c r="O12" s="918" t="s">
        <v>87</v>
      </c>
      <c r="P12" s="123"/>
    </row>
    <row r="13" spans="1:16" s="139" customFormat="1" ht="18.75" customHeight="1">
      <c r="A13" s="129"/>
      <c r="B13" s="505" t="s">
        <v>761</v>
      </c>
      <c r="C13" s="523">
        <f t="shared" si="2"/>
        <v>0</v>
      </c>
      <c r="D13" s="373"/>
      <c r="E13" s="373"/>
      <c r="F13" s="373"/>
      <c r="G13" s="373"/>
      <c r="H13" s="373"/>
      <c r="I13" s="373"/>
      <c r="J13" s="373"/>
      <c r="K13" s="373"/>
      <c r="L13" s="373"/>
      <c r="M13" s="1073"/>
      <c r="N13" s="278" t="s">
        <v>238</v>
      </c>
      <c r="O13" s="918" t="s">
        <v>87</v>
      </c>
      <c r="P13" s="123"/>
    </row>
    <row r="14" spans="1:16" ht="18.75" customHeight="1" thickBot="1">
      <c r="A14" s="33"/>
      <c r="B14" s="624" t="s">
        <v>1069</v>
      </c>
      <c r="C14" s="333">
        <f t="shared" si="2"/>
        <v>0</v>
      </c>
      <c r="D14" s="435"/>
      <c r="E14" s="435"/>
      <c r="F14" s="435"/>
      <c r="G14" s="435"/>
      <c r="H14" s="435"/>
      <c r="I14" s="435"/>
      <c r="J14" s="435"/>
      <c r="K14" s="435"/>
      <c r="L14" s="435"/>
      <c r="M14" s="435"/>
      <c r="N14" s="3" t="s">
        <v>935</v>
      </c>
      <c r="O14" s="284" t="s">
        <v>87</v>
      </c>
      <c r="P14" s="72"/>
    </row>
    <row r="15" spans="1:16" ht="18.75" customHeight="1">
      <c r="A15" s="33"/>
      <c r="B15" s="617" t="s">
        <v>1554</v>
      </c>
      <c r="C15" s="374">
        <f t="shared" si="2"/>
        <v>0</v>
      </c>
      <c r="D15" s="374">
        <f>SUM(D11:D14)</f>
        <v>0</v>
      </c>
      <c r="E15" s="374">
        <f t="shared" ref="E15:K15" si="3">SUM(E11:E14)</f>
        <v>0</v>
      </c>
      <c r="F15" s="374">
        <f t="shared" si="3"/>
        <v>0</v>
      </c>
      <c r="G15" s="374">
        <f t="shared" si="3"/>
        <v>0</v>
      </c>
      <c r="H15" s="374">
        <f t="shared" si="3"/>
        <v>0</v>
      </c>
      <c r="I15" s="374">
        <f t="shared" si="3"/>
        <v>0</v>
      </c>
      <c r="J15" s="374">
        <f t="shared" si="3"/>
        <v>0</v>
      </c>
      <c r="K15" s="374">
        <f t="shared" si="3"/>
        <v>0</v>
      </c>
      <c r="L15" s="374">
        <f>SUM(L11:L14)</f>
        <v>0</v>
      </c>
      <c r="M15" s="374">
        <f>SUM(M11:M14)</f>
        <v>0</v>
      </c>
      <c r="N15" s="3">
        <v>110</v>
      </c>
      <c r="O15" s="284" t="s">
        <v>85</v>
      </c>
      <c r="P15" s="67"/>
    </row>
    <row r="16" spans="1:16" ht="18.75" customHeight="1">
      <c r="A16" s="33"/>
      <c r="B16" s="622" t="s">
        <v>744</v>
      </c>
      <c r="C16" s="333">
        <f t="shared" si="2"/>
        <v>0</v>
      </c>
      <c r="D16" s="584"/>
      <c r="E16" s="584"/>
      <c r="F16" s="584"/>
      <c r="G16" s="584"/>
      <c r="H16" s="584"/>
      <c r="I16" s="584"/>
      <c r="J16" s="584"/>
      <c r="K16" s="584"/>
      <c r="L16" s="584"/>
      <c r="M16" s="1446"/>
      <c r="N16" s="3">
        <v>115</v>
      </c>
      <c r="O16" s="563" t="s">
        <v>85</v>
      </c>
      <c r="P16" s="67"/>
    </row>
    <row r="17" spans="1:17" s="143" customFormat="1" ht="18.75" customHeight="1">
      <c r="A17" s="377"/>
      <c r="B17" s="481" t="s">
        <v>1427</v>
      </c>
      <c r="C17" s="333">
        <f>SUM(D17:M17)</f>
        <v>0</v>
      </c>
      <c r="D17" s="1304"/>
      <c r="E17" s="1304"/>
      <c r="F17" s="1304"/>
      <c r="G17" s="1304"/>
      <c r="H17" s="1304"/>
      <c r="I17" s="1304"/>
      <c r="J17" s="1304"/>
      <c r="K17" s="1304"/>
      <c r="L17" s="1304"/>
      <c r="M17" s="1304"/>
      <c r="N17" s="3" t="s">
        <v>1441</v>
      </c>
      <c r="O17" s="780" t="s">
        <v>166</v>
      </c>
      <c r="P17" s="133"/>
      <c r="Q17" s="1375"/>
    </row>
    <row r="18" spans="1:17" s="1086" customFormat="1" ht="18.75" customHeight="1">
      <c r="A18" s="1092"/>
      <c r="B18" s="1302" t="s">
        <v>1447</v>
      </c>
      <c r="C18" s="333">
        <f t="shared" si="2"/>
        <v>0</v>
      </c>
      <c r="D18" s="1304"/>
      <c r="E18" s="1304"/>
      <c r="F18" s="1304"/>
      <c r="G18" s="1304"/>
      <c r="H18" s="1304"/>
      <c r="I18" s="1304"/>
      <c r="J18" s="1304"/>
      <c r="K18" s="1304"/>
      <c r="L18" s="1304"/>
      <c r="M18" s="1297"/>
      <c r="N18" s="1188" t="s">
        <v>856</v>
      </c>
      <c r="O18" s="780" t="s">
        <v>166</v>
      </c>
      <c r="P18" s="1097"/>
    </row>
    <row r="19" spans="1:17" ht="18.75" customHeight="1">
      <c r="A19" s="377"/>
      <c r="B19" s="549" t="s">
        <v>1504</v>
      </c>
      <c r="C19" s="333">
        <f t="shared" si="2"/>
        <v>0</v>
      </c>
      <c r="D19" s="373"/>
      <c r="E19" s="373"/>
      <c r="F19" s="373"/>
      <c r="G19" s="373"/>
      <c r="H19" s="373"/>
      <c r="I19" s="373"/>
      <c r="J19" s="373"/>
      <c r="K19" s="373"/>
      <c r="L19" s="373"/>
      <c r="M19" s="373"/>
      <c r="N19" s="3">
        <v>120</v>
      </c>
      <c r="O19" s="284" t="s">
        <v>85</v>
      </c>
      <c r="P19" s="67"/>
    </row>
    <row r="20" spans="1:17" s="913" customFormat="1" ht="18.75" customHeight="1">
      <c r="A20" s="915"/>
      <c r="B20" s="937" t="s">
        <v>1143</v>
      </c>
      <c r="C20" s="939">
        <f t="shared" si="2"/>
        <v>0</v>
      </c>
      <c r="D20" s="373"/>
      <c r="E20" s="373"/>
      <c r="F20" s="373"/>
      <c r="G20" s="373"/>
      <c r="H20" s="373"/>
      <c r="I20" s="373"/>
      <c r="J20" s="373"/>
      <c r="K20" s="373"/>
      <c r="L20" s="373"/>
      <c r="M20" s="373"/>
      <c r="N20" s="925" t="s">
        <v>879</v>
      </c>
      <c r="O20" s="880" t="s">
        <v>157</v>
      </c>
      <c r="P20" s="133"/>
    </row>
    <row r="21" spans="1:17" ht="18.75" customHeight="1">
      <c r="A21" s="33"/>
      <c r="B21" s="549" t="s">
        <v>1505</v>
      </c>
      <c r="C21" s="333">
        <f t="shared" si="2"/>
        <v>0</v>
      </c>
      <c r="D21" s="373"/>
      <c r="E21" s="373"/>
      <c r="F21" s="373"/>
      <c r="G21" s="373"/>
      <c r="H21" s="373"/>
      <c r="I21" s="373"/>
      <c r="J21" s="373"/>
      <c r="K21" s="373"/>
      <c r="L21" s="373"/>
      <c r="M21" s="373"/>
      <c r="N21" s="3">
        <v>125</v>
      </c>
      <c r="O21" s="284" t="s">
        <v>85</v>
      </c>
      <c r="P21" s="67"/>
    </row>
    <row r="22" spans="1:17" ht="18.75" customHeight="1">
      <c r="A22" s="33"/>
      <c r="B22" s="549" t="s">
        <v>1506</v>
      </c>
      <c r="C22" s="333">
        <f t="shared" si="2"/>
        <v>0</v>
      </c>
      <c r="D22" s="373"/>
      <c r="E22" s="373"/>
      <c r="F22" s="373"/>
      <c r="G22" s="373"/>
      <c r="H22" s="373"/>
      <c r="I22" s="373"/>
      <c r="J22" s="373"/>
      <c r="K22" s="373"/>
      <c r="L22" s="373"/>
      <c r="M22" s="373"/>
      <c r="N22" s="3" t="s">
        <v>859</v>
      </c>
      <c r="O22" s="284" t="s">
        <v>157</v>
      </c>
      <c r="P22" s="67"/>
    </row>
    <row r="23" spans="1:17" ht="18.75" customHeight="1">
      <c r="A23" s="33"/>
      <c r="B23" s="549" t="s">
        <v>1214</v>
      </c>
      <c r="C23" s="333">
        <f t="shared" si="2"/>
        <v>0</v>
      </c>
      <c r="D23" s="373"/>
      <c r="E23" s="373"/>
      <c r="F23" s="373"/>
      <c r="G23" s="373"/>
      <c r="H23" s="373"/>
      <c r="I23" s="373"/>
      <c r="J23" s="373"/>
      <c r="K23" s="373"/>
      <c r="L23" s="373"/>
      <c r="M23" s="373"/>
      <c r="N23" s="3" t="s">
        <v>1218</v>
      </c>
      <c r="O23" s="284" t="s">
        <v>38</v>
      </c>
      <c r="P23" s="67"/>
    </row>
    <row r="24" spans="1:17" s="913" customFormat="1" ht="18.75" customHeight="1">
      <c r="A24" s="915"/>
      <c r="B24" s="549" t="s">
        <v>1215</v>
      </c>
      <c r="C24" s="333">
        <f t="shared" si="2"/>
        <v>0</v>
      </c>
      <c r="D24" s="373"/>
      <c r="E24" s="993"/>
      <c r="F24" s="993"/>
      <c r="G24" s="993"/>
      <c r="H24" s="993"/>
      <c r="I24" s="993"/>
      <c r="J24" s="993"/>
      <c r="K24" s="993"/>
      <c r="L24" s="993"/>
      <c r="M24" s="993"/>
      <c r="N24" s="3">
        <v>130</v>
      </c>
      <c r="O24" s="918" t="s">
        <v>38</v>
      </c>
      <c r="P24" s="133"/>
    </row>
    <row r="25" spans="1:17" ht="18.75" customHeight="1">
      <c r="A25" s="33"/>
      <c r="B25" s="549" t="s">
        <v>1216</v>
      </c>
      <c r="C25" s="333">
        <f t="shared" si="2"/>
        <v>0</v>
      </c>
      <c r="D25" s="373"/>
      <c r="E25" s="373"/>
      <c r="F25" s="373"/>
      <c r="G25" s="373"/>
      <c r="H25" s="373"/>
      <c r="I25" s="373"/>
      <c r="J25" s="373"/>
      <c r="K25" s="373"/>
      <c r="L25" s="373"/>
      <c r="M25" s="373"/>
      <c r="N25" s="3" t="s">
        <v>1219</v>
      </c>
      <c r="O25" s="284" t="s">
        <v>157</v>
      </c>
      <c r="P25" s="67"/>
    </row>
    <row r="26" spans="1:17" s="913" customFormat="1" ht="18.75" customHeight="1">
      <c r="A26" s="915"/>
      <c r="B26" s="549" t="s">
        <v>1217</v>
      </c>
      <c r="C26" s="333">
        <f t="shared" si="2"/>
        <v>0</v>
      </c>
      <c r="D26" s="373"/>
      <c r="E26" s="993"/>
      <c r="F26" s="993"/>
      <c r="G26" s="993"/>
      <c r="H26" s="993"/>
      <c r="I26" s="993"/>
      <c r="J26" s="993"/>
      <c r="K26" s="993"/>
      <c r="L26" s="993"/>
      <c r="M26" s="993"/>
      <c r="N26" s="3" t="s">
        <v>881</v>
      </c>
      <c r="O26" s="918" t="s">
        <v>157</v>
      </c>
      <c r="P26" s="133"/>
    </row>
    <row r="27" spans="1:17" ht="18.75" customHeight="1">
      <c r="A27" s="33"/>
      <c r="B27" s="549" t="s">
        <v>129</v>
      </c>
      <c r="C27" s="333">
        <f t="shared" si="2"/>
        <v>0</v>
      </c>
      <c r="D27" s="373"/>
      <c r="E27" s="373"/>
      <c r="F27" s="373"/>
      <c r="G27" s="373"/>
      <c r="H27" s="373"/>
      <c r="I27" s="373"/>
      <c r="J27" s="373"/>
      <c r="K27" s="373"/>
      <c r="L27" s="373"/>
      <c r="M27" s="1143"/>
      <c r="N27" s="3">
        <v>135</v>
      </c>
      <c r="O27" s="284" t="s">
        <v>85</v>
      </c>
      <c r="P27" s="67"/>
    </row>
    <row r="28" spans="1:17" ht="18.75" customHeight="1">
      <c r="A28" s="33"/>
      <c r="B28" s="549" t="s">
        <v>584</v>
      </c>
      <c r="C28" s="333">
        <f t="shared" si="2"/>
        <v>0</v>
      </c>
      <c r="D28" s="373"/>
      <c r="E28" s="373"/>
      <c r="F28" s="373"/>
      <c r="G28" s="373"/>
      <c r="H28" s="373"/>
      <c r="I28" s="373"/>
      <c r="J28" s="373"/>
      <c r="K28" s="373"/>
      <c r="L28" s="373"/>
      <c r="M28" s="373"/>
      <c r="N28" s="3">
        <v>140</v>
      </c>
      <c r="O28" s="780" t="s">
        <v>166</v>
      </c>
      <c r="P28" s="66"/>
    </row>
    <row r="29" spans="1:17" ht="30.75" customHeight="1">
      <c r="A29" s="33"/>
      <c r="B29" s="359" t="s">
        <v>1092</v>
      </c>
      <c r="C29" s="333">
        <f t="shared" si="2"/>
        <v>0</v>
      </c>
      <c r="D29" s="373"/>
      <c r="E29" s="373"/>
      <c r="F29" s="373"/>
      <c r="G29" s="373"/>
      <c r="H29" s="373"/>
      <c r="I29" s="373"/>
      <c r="J29" s="373"/>
      <c r="K29" s="373"/>
      <c r="L29" s="373"/>
      <c r="M29" s="373"/>
      <c r="N29" s="3">
        <v>145</v>
      </c>
      <c r="O29" s="780" t="s">
        <v>166</v>
      </c>
      <c r="P29" s="66"/>
    </row>
    <row r="30" spans="1:17" ht="18.75" customHeight="1" thickBot="1">
      <c r="A30" s="33"/>
      <c r="B30" s="549" t="s">
        <v>154</v>
      </c>
      <c r="C30" s="333">
        <f t="shared" si="2"/>
        <v>0</v>
      </c>
      <c r="D30" s="373"/>
      <c r="E30" s="373"/>
      <c r="F30" s="373"/>
      <c r="G30" s="373"/>
      <c r="H30" s="373"/>
      <c r="I30" s="373"/>
      <c r="J30" s="373"/>
      <c r="K30" s="373"/>
      <c r="L30" s="373"/>
      <c r="M30" s="373"/>
      <c r="N30" s="3">
        <v>150</v>
      </c>
      <c r="O30" s="284" t="s">
        <v>86</v>
      </c>
      <c r="P30" s="67"/>
    </row>
    <row r="31" spans="1:17" ht="18.75" customHeight="1">
      <c r="A31" s="33"/>
      <c r="B31" s="621" t="s">
        <v>1555</v>
      </c>
      <c r="C31" s="374">
        <f t="shared" si="2"/>
        <v>0</v>
      </c>
      <c r="D31" s="374">
        <f t="shared" ref="D31:M31" si="4">SUM(D15:D30)</f>
        <v>0</v>
      </c>
      <c r="E31" s="374">
        <f t="shared" si="4"/>
        <v>0</v>
      </c>
      <c r="F31" s="374">
        <f t="shared" si="4"/>
        <v>0</v>
      </c>
      <c r="G31" s="374">
        <f t="shared" si="4"/>
        <v>0</v>
      </c>
      <c r="H31" s="374">
        <f t="shared" si="4"/>
        <v>0</v>
      </c>
      <c r="I31" s="374">
        <f t="shared" si="4"/>
        <v>0</v>
      </c>
      <c r="J31" s="374">
        <f t="shared" si="4"/>
        <v>0</v>
      </c>
      <c r="K31" s="374">
        <f t="shared" si="4"/>
        <v>0</v>
      </c>
      <c r="L31" s="374">
        <f t="shared" si="4"/>
        <v>0</v>
      </c>
      <c r="M31" s="374">
        <f t="shared" si="4"/>
        <v>0</v>
      </c>
      <c r="N31" s="3">
        <v>155</v>
      </c>
      <c r="O31" s="542" t="s">
        <v>85</v>
      </c>
      <c r="P31" s="67"/>
    </row>
    <row r="32" spans="1:17" customFormat="1" ht="18.75" customHeight="1">
      <c r="M32" s="1062"/>
    </row>
    <row r="33" spans="1:17" ht="18.75" customHeight="1">
      <c r="A33" s="33"/>
      <c r="B33" s="996" t="s">
        <v>1556</v>
      </c>
      <c r="C33" s="939">
        <f>SUM(D33:M33)</f>
        <v>0</v>
      </c>
      <c r="D33" s="939">
        <f>D88</f>
        <v>0</v>
      </c>
      <c r="E33" s="939">
        <f t="shared" ref="E33:L33" si="5">E88</f>
        <v>0</v>
      </c>
      <c r="F33" s="939">
        <f t="shared" si="5"/>
        <v>0</v>
      </c>
      <c r="G33" s="939">
        <f t="shared" si="5"/>
        <v>0</v>
      </c>
      <c r="H33" s="939">
        <f t="shared" si="5"/>
        <v>0</v>
      </c>
      <c r="I33" s="939">
        <f t="shared" si="5"/>
        <v>0</v>
      </c>
      <c r="J33" s="939">
        <f t="shared" si="5"/>
        <v>0</v>
      </c>
      <c r="K33" s="939">
        <f t="shared" si="5"/>
        <v>0</v>
      </c>
      <c r="L33" s="939">
        <f t="shared" si="5"/>
        <v>0</v>
      </c>
      <c r="M33" s="939">
        <f t="shared" ref="M33" si="6">M88</f>
        <v>0</v>
      </c>
      <c r="N33" s="3">
        <v>160</v>
      </c>
      <c r="O33" s="542" t="s">
        <v>157</v>
      </c>
      <c r="P33" s="67"/>
    </row>
    <row r="34" spans="1:17" s="913" customFormat="1" ht="40.5" customHeight="1">
      <c r="A34" s="915"/>
      <c r="B34" s="1388" t="s">
        <v>1557</v>
      </c>
      <c r="C34" s="333">
        <f t="shared" ref="C34:C50" si="7">SUM(D34:M34)</f>
        <v>0</v>
      </c>
      <c r="D34" s="994">
        <f t="shared" ref="D34:M34" si="8">D12</f>
        <v>0</v>
      </c>
      <c r="E34" s="994">
        <f t="shared" si="8"/>
        <v>0</v>
      </c>
      <c r="F34" s="994">
        <f t="shared" si="8"/>
        <v>0</v>
      </c>
      <c r="G34" s="994">
        <f t="shared" si="8"/>
        <v>0</v>
      </c>
      <c r="H34" s="994">
        <f t="shared" si="8"/>
        <v>0</v>
      </c>
      <c r="I34" s="994">
        <f t="shared" si="8"/>
        <v>0</v>
      </c>
      <c r="J34" s="994">
        <f t="shared" si="8"/>
        <v>0</v>
      </c>
      <c r="K34" s="994">
        <f t="shared" si="8"/>
        <v>0</v>
      </c>
      <c r="L34" s="994">
        <f t="shared" si="8"/>
        <v>0</v>
      </c>
      <c r="M34" s="1073">
        <f t="shared" si="8"/>
        <v>0</v>
      </c>
      <c r="N34" s="925" t="s">
        <v>1225</v>
      </c>
      <c r="O34" s="542" t="s">
        <v>87</v>
      </c>
      <c r="P34" s="133"/>
    </row>
    <row r="35" spans="1:17" s="139" customFormat="1" ht="18.75" customHeight="1">
      <c r="A35" s="129"/>
      <c r="B35" s="505" t="s">
        <v>761</v>
      </c>
      <c r="C35" s="333">
        <f t="shared" si="7"/>
        <v>0</v>
      </c>
      <c r="D35" s="373"/>
      <c r="E35" s="373"/>
      <c r="F35" s="373"/>
      <c r="G35" s="373"/>
      <c r="H35" s="373"/>
      <c r="I35" s="373"/>
      <c r="J35" s="373"/>
      <c r="K35" s="373"/>
      <c r="L35" s="373"/>
      <c r="M35" s="1073"/>
      <c r="N35" s="3" t="s">
        <v>244</v>
      </c>
      <c r="O35" s="542" t="s">
        <v>87</v>
      </c>
      <c r="P35" s="133"/>
    </row>
    <row r="36" spans="1:17" ht="18.75" customHeight="1" thickBot="1">
      <c r="A36" s="33"/>
      <c r="B36" s="624" t="s">
        <v>1069</v>
      </c>
      <c r="C36" s="333">
        <f t="shared" si="7"/>
        <v>0</v>
      </c>
      <c r="D36" s="435"/>
      <c r="E36" s="435"/>
      <c r="F36" s="435"/>
      <c r="G36" s="435"/>
      <c r="H36" s="435"/>
      <c r="I36" s="435"/>
      <c r="J36" s="435"/>
      <c r="K36" s="435"/>
      <c r="L36" s="435"/>
      <c r="M36" s="435"/>
      <c r="N36" s="3" t="s">
        <v>936</v>
      </c>
      <c r="O36" s="542" t="s">
        <v>87</v>
      </c>
      <c r="P36" s="67"/>
    </row>
    <row r="37" spans="1:17" ht="18.75" customHeight="1">
      <c r="A37" s="33"/>
      <c r="B37" s="618" t="s">
        <v>1558</v>
      </c>
      <c r="C37" s="374">
        <f t="shared" si="7"/>
        <v>0</v>
      </c>
      <c r="D37" s="374">
        <f t="shared" ref="D37:L37" si="9">SUM(D33:D36)</f>
        <v>0</v>
      </c>
      <c r="E37" s="374">
        <f t="shared" si="9"/>
        <v>0</v>
      </c>
      <c r="F37" s="374">
        <f t="shared" si="9"/>
        <v>0</v>
      </c>
      <c r="G37" s="374">
        <f t="shared" si="9"/>
        <v>0</v>
      </c>
      <c r="H37" s="374">
        <f t="shared" si="9"/>
        <v>0</v>
      </c>
      <c r="I37" s="374">
        <f t="shared" si="9"/>
        <v>0</v>
      </c>
      <c r="J37" s="374">
        <f t="shared" si="9"/>
        <v>0</v>
      </c>
      <c r="K37" s="374">
        <f t="shared" si="9"/>
        <v>0</v>
      </c>
      <c r="L37" s="374">
        <f t="shared" si="9"/>
        <v>0</v>
      </c>
      <c r="M37" s="374">
        <f t="shared" ref="M37" si="10">SUM(M33:M36)</f>
        <v>0</v>
      </c>
      <c r="N37" s="3">
        <v>170</v>
      </c>
      <c r="O37" s="542" t="s">
        <v>85</v>
      </c>
      <c r="P37" s="67"/>
    </row>
    <row r="38" spans="1:17" ht="18.75" customHeight="1">
      <c r="A38" s="33"/>
      <c r="B38" s="618" t="s">
        <v>768</v>
      </c>
      <c r="C38" s="333">
        <f t="shared" si="7"/>
        <v>0</v>
      </c>
      <c r="D38" s="584"/>
      <c r="E38" s="584"/>
      <c r="F38" s="584"/>
      <c r="G38" s="584"/>
      <c r="H38" s="584"/>
      <c r="I38" s="584"/>
      <c r="J38" s="584"/>
      <c r="K38" s="584"/>
      <c r="L38" s="584"/>
      <c r="M38" s="584"/>
      <c r="N38" s="3">
        <v>175</v>
      </c>
      <c r="O38" s="542" t="s">
        <v>85</v>
      </c>
      <c r="P38" s="67"/>
    </row>
    <row r="39" spans="1:17" s="143" customFormat="1" ht="18.75" customHeight="1">
      <c r="A39" s="377"/>
      <c r="B39" s="481" t="s">
        <v>1427</v>
      </c>
      <c r="C39" s="333">
        <f t="shared" si="7"/>
        <v>0</v>
      </c>
      <c r="D39" s="373"/>
      <c r="E39" s="373"/>
      <c r="F39" s="373"/>
      <c r="G39" s="373"/>
      <c r="H39" s="373"/>
      <c r="I39" s="373"/>
      <c r="J39" s="373"/>
      <c r="K39" s="373"/>
      <c r="L39" s="435"/>
      <c r="M39" s="1116"/>
      <c r="N39" s="3" t="s">
        <v>1442</v>
      </c>
      <c r="O39" s="542" t="s">
        <v>166</v>
      </c>
      <c r="P39" s="133"/>
    </row>
    <row r="40" spans="1:17" s="1086" customFormat="1" ht="18.75" customHeight="1">
      <c r="A40" s="1092"/>
      <c r="B40" s="1302" t="s">
        <v>1447</v>
      </c>
      <c r="C40" s="333">
        <f t="shared" si="7"/>
        <v>0</v>
      </c>
      <c r="D40" s="1304"/>
      <c r="E40" s="1304"/>
      <c r="F40" s="1304"/>
      <c r="G40" s="1304"/>
      <c r="H40" s="1304"/>
      <c r="I40" s="1304"/>
      <c r="J40" s="1304"/>
      <c r="K40" s="1304"/>
      <c r="L40" s="1297"/>
      <c r="M40" s="1297"/>
      <c r="N40" s="1188" t="s">
        <v>887</v>
      </c>
      <c r="O40" s="542" t="s">
        <v>166</v>
      </c>
      <c r="P40" s="1097"/>
    </row>
    <row r="41" spans="1:17" ht="18.75" customHeight="1">
      <c r="A41" s="377"/>
      <c r="B41" s="549" t="s">
        <v>155</v>
      </c>
      <c r="C41" s="333">
        <f t="shared" si="7"/>
        <v>0</v>
      </c>
      <c r="D41" s="373"/>
      <c r="E41" s="373"/>
      <c r="F41" s="373"/>
      <c r="G41" s="373"/>
      <c r="H41" s="373"/>
      <c r="I41" s="373"/>
      <c r="J41" s="373"/>
      <c r="K41" s="373"/>
      <c r="L41" s="435"/>
      <c r="M41" s="1448"/>
      <c r="N41" s="3">
        <v>180</v>
      </c>
      <c r="O41" s="542" t="s">
        <v>85</v>
      </c>
      <c r="P41" s="67"/>
    </row>
    <row r="42" spans="1:17" ht="18.75" customHeight="1">
      <c r="A42" s="377"/>
      <c r="B42" s="549" t="s">
        <v>1214</v>
      </c>
      <c r="C42" s="333">
        <f t="shared" si="7"/>
        <v>0</v>
      </c>
      <c r="D42" s="373"/>
      <c r="E42" s="373"/>
      <c r="F42" s="373"/>
      <c r="G42" s="373"/>
      <c r="H42" s="373"/>
      <c r="I42" s="373"/>
      <c r="J42" s="373"/>
      <c r="K42" s="373"/>
      <c r="L42" s="373"/>
      <c r="M42" s="373"/>
      <c r="N42" s="3" t="s">
        <v>1221</v>
      </c>
      <c r="O42" s="542" t="s">
        <v>157</v>
      </c>
      <c r="P42" s="67"/>
      <c r="Q42" s="166"/>
    </row>
    <row r="43" spans="1:17" s="913" customFormat="1" ht="18.75" customHeight="1">
      <c r="A43" s="915"/>
      <c r="B43" s="549" t="s">
        <v>1215</v>
      </c>
      <c r="C43" s="333">
        <f t="shared" si="7"/>
        <v>0</v>
      </c>
      <c r="D43" s="373"/>
      <c r="E43" s="993"/>
      <c r="F43" s="993"/>
      <c r="G43" s="993"/>
      <c r="H43" s="993"/>
      <c r="I43" s="993"/>
      <c r="J43" s="993"/>
      <c r="K43" s="993"/>
      <c r="L43" s="993"/>
      <c r="M43" s="993"/>
      <c r="N43" s="3">
        <v>185</v>
      </c>
      <c r="O43" s="542" t="s">
        <v>157</v>
      </c>
      <c r="P43" s="133"/>
      <c r="Q43" s="396"/>
    </row>
    <row r="44" spans="1:17" ht="18.75" customHeight="1">
      <c r="A44" s="33"/>
      <c r="B44" s="549" t="s">
        <v>1216</v>
      </c>
      <c r="C44" s="333">
        <f t="shared" si="7"/>
        <v>0</v>
      </c>
      <c r="D44" s="373"/>
      <c r="E44" s="373"/>
      <c r="F44" s="373"/>
      <c r="G44" s="373"/>
      <c r="H44" s="373"/>
      <c r="I44" s="373"/>
      <c r="J44" s="373"/>
      <c r="K44" s="373"/>
      <c r="L44" s="373"/>
      <c r="M44" s="373"/>
      <c r="N44" s="3" t="s">
        <v>1220</v>
      </c>
      <c r="O44" s="542" t="s">
        <v>38</v>
      </c>
      <c r="P44" s="67"/>
    </row>
    <row r="45" spans="1:17" s="913" customFormat="1" ht="18.75" customHeight="1">
      <c r="A45" s="915"/>
      <c r="B45" s="549" t="s">
        <v>1217</v>
      </c>
      <c r="C45" s="333">
        <f t="shared" si="7"/>
        <v>0</v>
      </c>
      <c r="D45" s="373"/>
      <c r="E45" s="993"/>
      <c r="F45" s="993"/>
      <c r="G45" s="993"/>
      <c r="H45" s="993"/>
      <c r="I45" s="993"/>
      <c r="J45" s="993"/>
      <c r="K45" s="993"/>
      <c r="L45" s="993"/>
      <c r="M45" s="993"/>
      <c r="N45" s="3" t="s">
        <v>848</v>
      </c>
      <c r="O45" s="542" t="s">
        <v>38</v>
      </c>
      <c r="P45" s="133"/>
    </row>
    <row r="46" spans="1:17" ht="18.75" customHeight="1">
      <c r="A46" s="33"/>
      <c r="B46" s="359" t="s">
        <v>129</v>
      </c>
      <c r="C46" s="333">
        <f t="shared" si="7"/>
        <v>0</v>
      </c>
      <c r="D46" s="373"/>
      <c r="E46" s="373"/>
      <c r="F46" s="373"/>
      <c r="G46" s="373"/>
      <c r="H46" s="373"/>
      <c r="I46" s="373"/>
      <c r="J46" s="373"/>
      <c r="K46" s="373"/>
      <c r="L46" s="373"/>
      <c r="M46" s="1143"/>
      <c r="N46" s="3">
        <v>190</v>
      </c>
      <c r="O46" s="542" t="s">
        <v>85</v>
      </c>
      <c r="P46" s="67"/>
    </row>
    <row r="47" spans="1:17" ht="18.75" customHeight="1">
      <c r="A47" s="33"/>
      <c r="B47" s="359" t="s">
        <v>584</v>
      </c>
      <c r="C47" s="333">
        <f t="shared" si="7"/>
        <v>0</v>
      </c>
      <c r="D47" s="373"/>
      <c r="E47" s="373"/>
      <c r="F47" s="373"/>
      <c r="G47" s="373"/>
      <c r="H47" s="373"/>
      <c r="I47" s="373"/>
      <c r="J47" s="373"/>
      <c r="K47" s="373"/>
      <c r="L47" s="940"/>
      <c r="M47" s="940"/>
      <c r="N47" s="3">
        <v>195</v>
      </c>
      <c r="O47" s="542" t="s">
        <v>86</v>
      </c>
      <c r="P47" s="67"/>
    </row>
    <row r="48" spans="1:17" ht="31.5" customHeight="1">
      <c r="A48" s="33"/>
      <c r="B48" s="359" t="s">
        <v>1092</v>
      </c>
      <c r="C48" s="333">
        <f t="shared" si="7"/>
        <v>0</v>
      </c>
      <c r="D48" s="373"/>
      <c r="E48" s="373"/>
      <c r="F48" s="373"/>
      <c r="G48" s="373"/>
      <c r="H48" s="373"/>
      <c r="I48" s="373"/>
      <c r="J48" s="373"/>
      <c r="K48" s="373"/>
      <c r="L48" s="435"/>
      <c r="M48" s="1027"/>
      <c r="N48" s="3">
        <v>200</v>
      </c>
      <c r="O48" s="542" t="s">
        <v>87</v>
      </c>
      <c r="P48" s="67"/>
    </row>
    <row r="49" spans="1:16" ht="18.75" customHeight="1" thickBot="1">
      <c r="A49" s="33"/>
      <c r="B49" s="549" t="s">
        <v>154</v>
      </c>
      <c r="C49" s="333">
        <f t="shared" si="7"/>
        <v>0</v>
      </c>
      <c r="D49" s="373"/>
      <c r="E49" s="373"/>
      <c r="F49" s="373"/>
      <c r="G49" s="373"/>
      <c r="H49" s="373"/>
      <c r="I49" s="373"/>
      <c r="J49" s="373"/>
      <c r="K49" s="373"/>
      <c r="L49" s="435"/>
      <c r="M49" s="1027"/>
      <c r="N49" s="3" t="s">
        <v>250</v>
      </c>
      <c r="O49" s="542" t="s">
        <v>87</v>
      </c>
      <c r="P49" s="67"/>
    </row>
    <row r="50" spans="1:16" ht="18.75" customHeight="1">
      <c r="A50" s="33"/>
      <c r="B50" s="304" t="s">
        <v>1559</v>
      </c>
      <c r="C50" s="374">
        <f t="shared" si="7"/>
        <v>0</v>
      </c>
      <c r="D50" s="374">
        <f t="shared" ref="D50:L50" si="11">SUM(D37:D49)</f>
        <v>0</v>
      </c>
      <c r="E50" s="374">
        <f t="shared" si="11"/>
        <v>0</v>
      </c>
      <c r="F50" s="374">
        <f t="shared" si="11"/>
        <v>0</v>
      </c>
      <c r="G50" s="374">
        <f t="shared" si="11"/>
        <v>0</v>
      </c>
      <c r="H50" s="374">
        <f t="shared" si="11"/>
        <v>0</v>
      </c>
      <c r="I50" s="374">
        <f t="shared" si="11"/>
        <v>0</v>
      </c>
      <c r="J50" s="374">
        <f t="shared" si="11"/>
        <v>0</v>
      </c>
      <c r="K50" s="374">
        <f t="shared" si="11"/>
        <v>0</v>
      </c>
      <c r="L50" s="374">
        <f t="shared" si="11"/>
        <v>0</v>
      </c>
      <c r="M50" s="374">
        <f t="shared" ref="M50" si="12">SUM(M37:M49)</f>
        <v>0</v>
      </c>
      <c r="N50" s="3" t="s">
        <v>251</v>
      </c>
      <c r="O50" s="542" t="s">
        <v>85</v>
      </c>
      <c r="P50" s="67"/>
    </row>
    <row r="51" spans="1:16" ht="27" customHeight="1">
      <c r="A51" s="33"/>
      <c r="B51" s="102"/>
      <c r="C51" s="97"/>
      <c r="D51" s="97"/>
      <c r="E51" s="97"/>
      <c r="F51" s="97"/>
      <c r="G51" s="97"/>
      <c r="H51" s="97"/>
      <c r="I51" s="97"/>
      <c r="J51" s="97"/>
      <c r="K51" s="97"/>
      <c r="L51" s="97"/>
      <c r="M51" s="97"/>
      <c r="N51" s="103"/>
      <c r="O51" s="133"/>
      <c r="P51" s="67"/>
    </row>
    <row r="52" spans="1:16" s="1456" customFormat="1">
      <c r="A52" s="1460"/>
      <c r="B52" s="1468"/>
      <c r="C52" s="1467"/>
      <c r="D52" s="1467"/>
      <c r="E52" s="1467"/>
      <c r="F52" s="1467"/>
      <c r="G52" s="1467"/>
      <c r="H52" s="1467"/>
      <c r="I52" s="1467"/>
      <c r="J52" s="1467"/>
      <c r="K52" s="1467"/>
      <c r="L52" s="1467"/>
      <c r="M52" s="1467"/>
      <c r="N52" s="1531" t="s">
        <v>1526</v>
      </c>
      <c r="O52" s="1531">
        <v>2</v>
      </c>
      <c r="P52" s="1465"/>
    </row>
    <row r="53" spans="1:16">
      <c r="A53" s="1334">
        <v>2</v>
      </c>
      <c r="B53" s="613"/>
      <c r="C53" s="1290" t="s">
        <v>650</v>
      </c>
      <c r="D53" s="1290" t="s">
        <v>651</v>
      </c>
      <c r="E53" s="1290" t="s">
        <v>652</v>
      </c>
      <c r="F53" s="1290" t="s">
        <v>653</v>
      </c>
      <c r="G53" s="1290" t="s">
        <v>654</v>
      </c>
      <c r="H53" s="1290" t="s">
        <v>655</v>
      </c>
      <c r="I53" s="1290" t="s">
        <v>656</v>
      </c>
      <c r="J53" s="1290" t="s">
        <v>657</v>
      </c>
      <c r="K53" s="1290" t="s">
        <v>658</v>
      </c>
      <c r="L53" s="1290" t="s">
        <v>659</v>
      </c>
      <c r="M53" s="1290" t="s">
        <v>1294</v>
      </c>
      <c r="N53" s="1530" t="s">
        <v>82</v>
      </c>
      <c r="O53" s="1472"/>
      <c r="P53" s="64"/>
    </row>
    <row r="54" spans="1:16" ht="45">
      <c r="A54" s="33"/>
      <c r="B54" s="352" t="s">
        <v>1560</v>
      </c>
      <c r="C54" s="385" t="s">
        <v>28</v>
      </c>
      <c r="D54" s="385" t="s">
        <v>318</v>
      </c>
      <c r="E54" s="385" t="s">
        <v>320</v>
      </c>
      <c r="F54" s="385" t="s">
        <v>321</v>
      </c>
      <c r="G54" s="385" t="s">
        <v>323</v>
      </c>
      <c r="H54" s="385" t="s">
        <v>322</v>
      </c>
      <c r="I54" s="385" t="s">
        <v>319</v>
      </c>
      <c r="J54" s="385" t="s">
        <v>574</v>
      </c>
      <c r="K54" s="385" t="s">
        <v>53</v>
      </c>
      <c r="L54" s="385" t="s">
        <v>538</v>
      </c>
      <c r="M54" s="1111" t="s">
        <v>1296</v>
      </c>
      <c r="N54" s="553"/>
      <c r="O54" s="239" t="s">
        <v>120</v>
      </c>
      <c r="P54" s="64"/>
    </row>
    <row r="55" spans="1:16" ht="13.5" thickBot="1">
      <c r="A55" s="33"/>
      <c r="B55" s="505"/>
      <c r="C55" s="308" t="s">
        <v>84</v>
      </c>
      <c r="D55" s="308" t="s">
        <v>84</v>
      </c>
      <c r="E55" s="308" t="s">
        <v>84</v>
      </c>
      <c r="F55" s="308" t="s">
        <v>84</v>
      </c>
      <c r="G55" s="308" t="s">
        <v>84</v>
      </c>
      <c r="H55" s="308" t="s">
        <v>84</v>
      </c>
      <c r="I55" s="308" t="s">
        <v>84</v>
      </c>
      <c r="J55" s="308" t="s">
        <v>84</v>
      </c>
      <c r="K55" s="308" t="s">
        <v>84</v>
      </c>
      <c r="L55" s="1095" t="s">
        <v>84</v>
      </c>
      <c r="M55" s="308" t="s">
        <v>30</v>
      </c>
      <c r="N55" s="3" t="s">
        <v>83</v>
      </c>
      <c r="O55" s="421" t="s">
        <v>121</v>
      </c>
      <c r="P55" s="72"/>
    </row>
    <row r="56" spans="1:16" ht="39" customHeight="1">
      <c r="A56" s="33"/>
      <c r="B56" s="615" t="s">
        <v>1561</v>
      </c>
      <c r="C56" s="939">
        <f>SUM(D56:M56)</f>
        <v>0</v>
      </c>
      <c r="D56" s="340"/>
      <c r="E56" s="340"/>
      <c r="F56" s="340"/>
      <c r="G56" s="340"/>
      <c r="H56" s="340"/>
      <c r="I56" s="340"/>
      <c r="J56" s="340"/>
      <c r="K56" s="340"/>
      <c r="L56" s="1083"/>
      <c r="M56" s="1073"/>
      <c r="N56" s="3" t="s">
        <v>268</v>
      </c>
      <c r="O56" s="616" t="s">
        <v>157</v>
      </c>
      <c r="P56" s="72"/>
    </row>
    <row r="57" spans="1:16" ht="18.75" customHeight="1">
      <c r="A57" s="915"/>
      <c r="B57" s="505" t="s">
        <v>761</v>
      </c>
      <c r="C57" s="768">
        <f t="shared" ref="C57:C73" si="13">SUM(D57:M57)</f>
        <v>0</v>
      </c>
      <c r="D57" s="340"/>
      <c r="E57" s="340"/>
      <c r="F57" s="340"/>
      <c r="G57" s="340"/>
      <c r="H57" s="340"/>
      <c r="I57" s="340"/>
      <c r="J57" s="340"/>
      <c r="K57" s="340"/>
      <c r="L57" s="340"/>
      <c r="M57" s="1445"/>
      <c r="N57" s="3" t="s">
        <v>269</v>
      </c>
      <c r="O57" s="284" t="s">
        <v>87</v>
      </c>
      <c r="P57" s="72"/>
    </row>
    <row r="58" spans="1:16" s="376" customFormat="1" ht="18.75" customHeight="1" thickBot="1">
      <c r="A58" s="915"/>
      <c r="B58" s="505" t="s">
        <v>1069</v>
      </c>
      <c r="C58" s="768">
        <f t="shared" si="13"/>
        <v>0</v>
      </c>
      <c r="D58" s="989"/>
      <c r="E58" s="989"/>
      <c r="F58" s="989"/>
      <c r="G58" s="989"/>
      <c r="H58" s="989"/>
      <c r="I58" s="989"/>
      <c r="J58" s="989"/>
      <c r="K58" s="989"/>
      <c r="L58" s="989"/>
      <c r="M58" s="989"/>
      <c r="N58" s="758" t="s">
        <v>1084</v>
      </c>
      <c r="O58" s="918" t="s">
        <v>85</v>
      </c>
      <c r="P58" s="123"/>
    </row>
    <row r="59" spans="1:16" ht="18.75" customHeight="1">
      <c r="A59" s="915"/>
      <c r="B59" s="617" t="s">
        <v>1562</v>
      </c>
      <c r="C59" s="374">
        <f t="shared" si="13"/>
        <v>0</v>
      </c>
      <c r="D59" s="374">
        <f>SUM(D56:D58)</f>
        <v>0</v>
      </c>
      <c r="E59" s="374">
        <f t="shared" ref="E59:L59" si="14">SUM(E56:E58)</f>
        <v>0</v>
      </c>
      <c r="F59" s="374">
        <f t="shared" si="14"/>
        <v>0</v>
      </c>
      <c r="G59" s="374">
        <f t="shared" si="14"/>
        <v>0</v>
      </c>
      <c r="H59" s="374">
        <f t="shared" si="14"/>
        <v>0</v>
      </c>
      <c r="I59" s="374">
        <f t="shared" si="14"/>
        <v>0</v>
      </c>
      <c r="J59" s="374">
        <f t="shared" si="14"/>
        <v>0</v>
      </c>
      <c r="K59" s="374">
        <f t="shared" si="14"/>
        <v>0</v>
      </c>
      <c r="L59" s="374">
        <f t="shared" si="14"/>
        <v>0</v>
      </c>
      <c r="M59" s="374">
        <f t="shared" ref="M59" si="15">SUM(M56:M58)</f>
        <v>0</v>
      </c>
      <c r="N59" s="3" t="s">
        <v>15</v>
      </c>
      <c r="O59" s="284" t="s">
        <v>85</v>
      </c>
      <c r="P59" s="67"/>
    </row>
    <row r="60" spans="1:16" ht="18.75" customHeight="1">
      <c r="A60" s="915"/>
      <c r="B60" s="618" t="s">
        <v>597</v>
      </c>
      <c r="C60" s="939">
        <f t="shared" si="13"/>
        <v>0</v>
      </c>
      <c r="D60" s="584"/>
      <c r="E60" s="584"/>
      <c r="F60" s="584"/>
      <c r="G60" s="584"/>
      <c r="H60" s="584"/>
      <c r="I60" s="584"/>
      <c r="J60" s="584"/>
      <c r="K60" s="584"/>
      <c r="L60" s="584"/>
      <c r="M60" s="1446"/>
      <c r="N60" s="3" t="s">
        <v>270</v>
      </c>
      <c r="O60" s="284" t="s">
        <v>85</v>
      </c>
      <c r="P60" s="67"/>
    </row>
    <row r="61" spans="1:16" s="376" customFormat="1" ht="18.75" customHeight="1">
      <c r="A61" s="915"/>
      <c r="B61" s="481" t="s">
        <v>1091</v>
      </c>
      <c r="C61" s="939">
        <f t="shared" si="13"/>
        <v>0</v>
      </c>
      <c r="D61" s="981"/>
      <c r="E61" s="981"/>
      <c r="F61" s="981"/>
      <c r="G61" s="981"/>
      <c r="H61" s="981"/>
      <c r="I61" s="981"/>
      <c r="J61" s="981"/>
      <c r="K61" s="981"/>
      <c r="L61" s="1180"/>
      <c r="M61" s="1073"/>
      <c r="N61" s="758" t="s">
        <v>1070</v>
      </c>
      <c r="O61" s="284" t="s">
        <v>87</v>
      </c>
      <c r="P61" s="133"/>
    </row>
    <row r="62" spans="1:16" ht="18.75" customHeight="1">
      <c r="A62" s="915"/>
      <c r="B62" s="549" t="s">
        <v>153</v>
      </c>
      <c r="C62" s="939">
        <f t="shared" si="13"/>
        <v>0</v>
      </c>
      <c r="D62" s="340"/>
      <c r="E62" s="340"/>
      <c r="F62" s="340"/>
      <c r="G62" s="340"/>
      <c r="H62" s="340"/>
      <c r="I62" s="340"/>
      <c r="J62" s="340"/>
      <c r="K62" s="340"/>
      <c r="L62" s="340"/>
      <c r="M62" s="340"/>
      <c r="N62" s="3" t="s">
        <v>271</v>
      </c>
      <c r="O62" s="284" t="s">
        <v>85</v>
      </c>
      <c r="P62" s="67"/>
    </row>
    <row r="63" spans="1:16" s="913" customFormat="1" ht="18.75" customHeight="1">
      <c r="A63" s="915"/>
      <c r="B63" s="937" t="s">
        <v>1143</v>
      </c>
      <c r="C63" s="939">
        <f t="shared" si="13"/>
        <v>0</v>
      </c>
      <c r="D63" s="938"/>
      <c r="E63" s="938"/>
      <c r="F63" s="938"/>
      <c r="G63" s="938"/>
      <c r="H63" s="938"/>
      <c r="I63" s="938"/>
      <c r="J63" s="938"/>
      <c r="K63" s="938"/>
      <c r="L63" s="938"/>
      <c r="M63" s="938"/>
      <c r="N63" s="925" t="s">
        <v>841</v>
      </c>
      <c r="O63" s="880" t="s">
        <v>157</v>
      </c>
      <c r="P63" s="133"/>
    </row>
    <row r="64" spans="1:16" ht="18.75" customHeight="1">
      <c r="A64" s="915"/>
      <c r="B64" s="549" t="s">
        <v>766</v>
      </c>
      <c r="C64" s="939">
        <f t="shared" si="13"/>
        <v>0</v>
      </c>
      <c r="D64" s="340"/>
      <c r="E64" s="340"/>
      <c r="F64" s="340"/>
      <c r="G64" s="340"/>
      <c r="H64" s="340"/>
      <c r="I64" s="340"/>
      <c r="J64" s="340"/>
      <c r="K64" s="340"/>
      <c r="L64" s="340"/>
      <c r="M64" s="340"/>
      <c r="N64" s="3" t="s">
        <v>464</v>
      </c>
      <c r="O64" s="284" t="s">
        <v>85</v>
      </c>
      <c r="P64" s="67"/>
    </row>
    <row r="65" spans="1:16" ht="18.75" customHeight="1">
      <c r="A65" s="915"/>
      <c r="B65" s="549" t="s">
        <v>789</v>
      </c>
      <c r="C65" s="939">
        <f t="shared" si="13"/>
        <v>0</v>
      </c>
      <c r="D65" s="340"/>
      <c r="E65" s="340"/>
      <c r="F65" s="340"/>
      <c r="G65" s="340"/>
      <c r="H65" s="340"/>
      <c r="I65" s="340"/>
      <c r="J65" s="340"/>
      <c r="K65" s="340"/>
      <c r="L65" s="340"/>
      <c r="M65" s="340"/>
      <c r="N65" s="3" t="s">
        <v>861</v>
      </c>
      <c r="O65" s="284" t="s">
        <v>85</v>
      </c>
      <c r="P65" s="67"/>
    </row>
    <row r="66" spans="1:16" ht="18.75" customHeight="1">
      <c r="A66" s="915"/>
      <c r="B66" s="549" t="s">
        <v>790</v>
      </c>
      <c r="C66" s="939">
        <f t="shared" si="13"/>
        <v>0</v>
      </c>
      <c r="D66" s="340"/>
      <c r="E66" s="340"/>
      <c r="F66" s="340"/>
      <c r="G66" s="340"/>
      <c r="H66" s="340"/>
      <c r="I66" s="340"/>
      <c r="J66" s="340"/>
      <c r="K66" s="340"/>
      <c r="L66" s="340"/>
      <c r="M66" s="340"/>
      <c r="N66" s="3" t="s">
        <v>862</v>
      </c>
      <c r="O66" s="284" t="s">
        <v>157</v>
      </c>
      <c r="P66" s="67"/>
    </row>
    <row r="67" spans="1:16" ht="18.75" customHeight="1">
      <c r="A67" s="915"/>
      <c r="B67" s="549" t="s">
        <v>1304</v>
      </c>
      <c r="C67" s="939">
        <f t="shared" si="13"/>
        <v>0</v>
      </c>
      <c r="D67" s="340"/>
      <c r="E67" s="340"/>
      <c r="F67" s="340"/>
      <c r="G67" s="340"/>
      <c r="H67" s="340"/>
      <c r="I67" s="340"/>
      <c r="J67" s="340"/>
      <c r="K67" s="340"/>
      <c r="L67" s="340"/>
      <c r="M67" s="340"/>
      <c r="N67" s="3" t="s">
        <v>465</v>
      </c>
      <c r="O67" s="284" t="s">
        <v>38</v>
      </c>
      <c r="P67" s="67"/>
    </row>
    <row r="68" spans="1:16" ht="18.75" customHeight="1">
      <c r="A68" s="915"/>
      <c r="B68" s="549" t="s">
        <v>1305</v>
      </c>
      <c r="C68" s="939">
        <f t="shared" si="13"/>
        <v>0</v>
      </c>
      <c r="D68" s="340"/>
      <c r="E68" s="340"/>
      <c r="F68" s="340"/>
      <c r="G68" s="340"/>
      <c r="H68" s="340"/>
      <c r="I68" s="340"/>
      <c r="J68" s="340"/>
      <c r="K68" s="340"/>
      <c r="L68" s="340"/>
      <c r="M68" s="340"/>
      <c r="N68" s="3" t="s">
        <v>863</v>
      </c>
      <c r="O68" s="284" t="s">
        <v>157</v>
      </c>
      <c r="P68" s="67"/>
    </row>
    <row r="69" spans="1:16" ht="18.75" customHeight="1">
      <c r="A69" s="915"/>
      <c r="B69" s="549" t="s">
        <v>129</v>
      </c>
      <c r="C69" s="939">
        <f t="shared" si="13"/>
        <v>0</v>
      </c>
      <c r="D69" s="340"/>
      <c r="E69" s="340"/>
      <c r="F69" s="340"/>
      <c r="G69" s="340"/>
      <c r="H69" s="340"/>
      <c r="I69" s="340"/>
      <c r="J69" s="340"/>
      <c r="K69" s="340"/>
      <c r="L69" s="340"/>
      <c r="M69" s="1144"/>
      <c r="N69" s="3" t="s">
        <v>524</v>
      </c>
      <c r="O69" s="284" t="s">
        <v>85</v>
      </c>
      <c r="P69" s="67"/>
    </row>
    <row r="70" spans="1:16" ht="18.75" customHeight="1">
      <c r="A70" s="915"/>
      <c r="B70" s="549" t="s">
        <v>584</v>
      </c>
      <c r="C70" s="939">
        <f t="shared" si="13"/>
        <v>0</v>
      </c>
      <c r="D70" s="340"/>
      <c r="E70" s="340"/>
      <c r="F70" s="340"/>
      <c r="G70" s="340"/>
      <c r="H70" s="340"/>
      <c r="I70" s="340"/>
      <c r="J70" s="340"/>
      <c r="K70" s="340"/>
      <c r="L70" s="340"/>
      <c r="M70" s="340"/>
      <c r="N70" s="3" t="s">
        <v>491</v>
      </c>
      <c r="O70" s="780" t="s">
        <v>166</v>
      </c>
      <c r="P70" s="66"/>
    </row>
    <row r="71" spans="1:16" ht="28.5" customHeight="1">
      <c r="A71" s="915"/>
      <c r="B71" s="359" t="s">
        <v>1092</v>
      </c>
      <c r="C71" s="939">
        <f t="shared" si="13"/>
        <v>0</v>
      </c>
      <c r="D71" s="340"/>
      <c r="E71" s="340"/>
      <c r="F71" s="340"/>
      <c r="G71" s="340"/>
      <c r="H71" s="340"/>
      <c r="I71" s="340"/>
      <c r="J71" s="340"/>
      <c r="K71" s="340"/>
      <c r="L71" s="340"/>
      <c r="M71" s="340"/>
      <c r="N71" s="3" t="s">
        <v>525</v>
      </c>
      <c r="O71" s="780" t="s">
        <v>166</v>
      </c>
      <c r="P71" s="66"/>
    </row>
    <row r="72" spans="1:16" ht="18.75" customHeight="1" thickBot="1">
      <c r="A72" s="915"/>
      <c r="B72" s="549" t="s">
        <v>154</v>
      </c>
      <c r="C72" s="939">
        <f t="shared" si="13"/>
        <v>0</v>
      </c>
      <c r="D72" s="340"/>
      <c r="E72" s="340"/>
      <c r="F72" s="340"/>
      <c r="G72" s="340"/>
      <c r="H72" s="340"/>
      <c r="I72" s="340"/>
      <c r="J72" s="340"/>
      <c r="K72" s="340"/>
      <c r="L72" s="340"/>
      <c r="M72" s="340"/>
      <c r="N72" s="3" t="s">
        <v>529</v>
      </c>
      <c r="O72" s="563" t="s">
        <v>86</v>
      </c>
      <c r="P72" s="67"/>
    </row>
    <row r="73" spans="1:16" ht="18.75" customHeight="1">
      <c r="A73" s="915"/>
      <c r="B73" s="621" t="s">
        <v>1563</v>
      </c>
      <c r="C73" s="374">
        <f t="shared" si="13"/>
        <v>0</v>
      </c>
      <c r="D73" s="374">
        <f t="shared" ref="D73:K73" si="16">SUM(D59:D72)</f>
        <v>0</v>
      </c>
      <c r="E73" s="374">
        <f t="shared" si="16"/>
        <v>0</v>
      </c>
      <c r="F73" s="374">
        <f t="shared" si="16"/>
        <v>0</v>
      </c>
      <c r="G73" s="374">
        <f t="shared" si="16"/>
        <v>0</v>
      </c>
      <c r="H73" s="374">
        <f t="shared" si="16"/>
        <v>0</v>
      </c>
      <c r="I73" s="374">
        <f t="shared" si="16"/>
        <v>0</v>
      </c>
      <c r="J73" s="374">
        <f t="shared" si="16"/>
        <v>0</v>
      </c>
      <c r="K73" s="374">
        <f t="shared" si="16"/>
        <v>0</v>
      </c>
      <c r="L73" s="374">
        <f>SUM(L59:L72)</f>
        <v>0</v>
      </c>
      <c r="M73" s="374">
        <f>SUM(M59:M72)</f>
        <v>0</v>
      </c>
      <c r="N73" s="3" t="s">
        <v>732</v>
      </c>
      <c r="O73" s="942" t="s">
        <v>85</v>
      </c>
      <c r="P73" s="67"/>
    </row>
    <row r="74" spans="1:16" customFormat="1" ht="18.75" customHeight="1">
      <c r="M74" s="1062"/>
    </row>
    <row r="75" spans="1:16" ht="18.75" customHeight="1">
      <c r="A75" s="915"/>
      <c r="B75" s="996" t="s">
        <v>1564</v>
      </c>
      <c r="C75" s="939">
        <f>SUM(D75:M75)</f>
        <v>0</v>
      </c>
      <c r="D75" s="340"/>
      <c r="E75" s="340"/>
      <c r="F75" s="340"/>
      <c r="G75" s="340"/>
      <c r="H75" s="340"/>
      <c r="I75" s="340"/>
      <c r="J75" s="340"/>
      <c r="K75" s="340"/>
      <c r="L75" s="340"/>
      <c r="M75" s="1073"/>
      <c r="N75" s="3" t="s">
        <v>733</v>
      </c>
      <c r="O75" s="623" t="s">
        <v>157</v>
      </c>
      <c r="P75" s="67"/>
    </row>
    <row r="76" spans="1:16" ht="18.75" customHeight="1">
      <c r="A76" s="915"/>
      <c r="B76" s="505" t="s">
        <v>761</v>
      </c>
      <c r="C76" s="939">
        <f t="shared" ref="C76:C88" si="17">SUM(D76:M76)</f>
        <v>0</v>
      </c>
      <c r="D76" s="340"/>
      <c r="E76" s="340"/>
      <c r="F76" s="340"/>
      <c r="G76" s="340"/>
      <c r="H76" s="340"/>
      <c r="I76" s="340"/>
      <c r="J76" s="340"/>
      <c r="K76" s="340"/>
      <c r="L76" s="340"/>
      <c r="M76" s="340"/>
      <c r="N76" s="3" t="s">
        <v>734</v>
      </c>
      <c r="O76" s="284" t="s">
        <v>87</v>
      </c>
      <c r="P76" s="67"/>
    </row>
    <row r="77" spans="1:16" s="376" customFormat="1" ht="18.75" customHeight="1" thickBot="1">
      <c r="A77" s="915"/>
      <c r="B77" s="505" t="s">
        <v>1069</v>
      </c>
      <c r="C77" s="939">
        <f t="shared" si="17"/>
        <v>0</v>
      </c>
      <c r="D77" s="989"/>
      <c r="E77" s="989"/>
      <c r="F77" s="989"/>
      <c r="G77" s="989"/>
      <c r="H77" s="989"/>
      <c r="I77" s="989"/>
      <c r="J77" s="989"/>
      <c r="K77" s="989"/>
      <c r="L77" s="989"/>
      <c r="M77" s="989"/>
      <c r="N77" s="758" t="s">
        <v>1099</v>
      </c>
      <c r="O77" s="623" t="s">
        <v>157</v>
      </c>
      <c r="P77" s="133"/>
    </row>
    <row r="78" spans="1:16" ht="18.75" customHeight="1">
      <c r="A78" s="915"/>
      <c r="B78" s="618" t="s">
        <v>1565</v>
      </c>
      <c r="C78" s="374">
        <f t="shared" si="17"/>
        <v>0</v>
      </c>
      <c r="D78" s="374">
        <f>SUM(D75:D77)</f>
        <v>0</v>
      </c>
      <c r="E78" s="374">
        <f t="shared" ref="E78:L78" si="18">SUM(E75:E77)</f>
        <v>0</v>
      </c>
      <c r="F78" s="374">
        <f t="shared" si="18"/>
        <v>0</v>
      </c>
      <c r="G78" s="374">
        <f t="shared" si="18"/>
        <v>0</v>
      </c>
      <c r="H78" s="374">
        <f t="shared" si="18"/>
        <v>0</v>
      </c>
      <c r="I78" s="374">
        <f t="shared" si="18"/>
        <v>0</v>
      </c>
      <c r="J78" s="374">
        <f t="shared" si="18"/>
        <v>0</v>
      </c>
      <c r="K78" s="374">
        <f t="shared" si="18"/>
        <v>0</v>
      </c>
      <c r="L78" s="374">
        <f t="shared" si="18"/>
        <v>0</v>
      </c>
      <c r="M78" s="374">
        <f t="shared" ref="M78" si="19">SUM(M75:M77)</f>
        <v>0</v>
      </c>
      <c r="N78" s="3" t="s">
        <v>735</v>
      </c>
      <c r="O78" s="284" t="s">
        <v>85</v>
      </c>
      <c r="P78" s="67"/>
    </row>
    <row r="79" spans="1:16" ht="18.75" customHeight="1">
      <c r="A79" s="915"/>
      <c r="B79" s="618" t="s">
        <v>768</v>
      </c>
      <c r="C79" s="939">
        <f t="shared" si="17"/>
        <v>0</v>
      </c>
      <c r="D79" s="584"/>
      <c r="E79" s="584"/>
      <c r="F79" s="584"/>
      <c r="G79" s="584"/>
      <c r="H79" s="584"/>
      <c r="I79" s="584"/>
      <c r="J79" s="584"/>
      <c r="K79" s="584"/>
      <c r="L79" s="584"/>
      <c r="M79" s="584"/>
      <c r="N79" s="3" t="s">
        <v>736</v>
      </c>
      <c r="O79" s="284" t="s">
        <v>85</v>
      </c>
      <c r="P79" s="67"/>
    </row>
    <row r="80" spans="1:16" s="376" customFormat="1" ht="18.75" customHeight="1">
      <c r="A80" s="915"/>
      <c r="B80" s="481" t="s">
        <v>1091</v>
      </c>
      <c r="C80" s="939">
        <f t="shared" si="17"/>
        <v>0</v>
      </c>
      <c r="D80" s="981"/>
      <c r="E80" s="981"/>
      <c r="F80" s="981"/>
      <c r="G80" s="981"/>
      <c r="H80" s="981"/>
      <c r="I80" s="981"/>
      <c r="J80" s="981"/>
      <c r="K80" s="981"/>
      <c r="L80" s="1308"/>
      <c r="M80" s="1073"/>
      <c r="N80" s="758" t="s">
        <v>1097</v>
      </c>
      <c r="O80" s="284" t="s">
        <v>87</v>
      </c>
      <c r="P80" s="133"/>
    </row>
    <row r="81" spans="1:16" ht="18.75" customHeight="1">
      <c r="A81" s="915"/>
      <c r="B81" s="549" t="s">
        <v>155</v>
      </c>
      <c r="C81" s="939">
        <f t="shared" si="17"/>
        <v>0</v>
      </c>
      <c r="D81" s="340"/>
      <c r="E81" s="340"/>
      <c r="F81" s="340"/>
      <c r="G81" s="340"/>
      <c r="H81" s="340"/>
      <c r="I81" s="340"/>
      <c r="J81" s="340"/>
      <c r="K81" s="340"/>
      <c r="L81" s="435"/>
      <c r="M81" s="1443"/>
      <c r="N81" s="3" t="s">
        <v>737</v>
      </c>
      <c r="O81" s="284" t="s">
        <v>85</v>
      </c>
      <c r="P81" s="67"/>
    </row>
    <row r="82" spans="1:16" ht="18.75" customHeight="1">
      <c r="A82" s="915"/>
      <c r="B82" s="549" t="s">
        <v>1306</v>
      </c>
      <c r="C82" s="939">
        <f t="shared" si="17"/>
        <v>0</v>
      </c>
      <c r="D82" s="340"/>
      <c r="E82" s="340"/>
      <c r="F82" s="340"/>
      <c r="G82" s="340"/>
      <c r="H82" s="340"/>
      <c r="I82" s="340"/>
      <c r="J82" s="340"/>
      <c r="K82" s="340"/>
      <c r="L82" s="340"/>
      <c r="M82" s="340"/>
      <c r="N82" s="3" t="s">
        <v>738</v>
      </c>
      <c r="O82" s="284" t="s">
        <v>157</v>
      </c>
      <c r="P82" s="67"/>
    </row>
    <row r="83" spans="1:16" ht="18.75" customHeight="1">
      <c r="A83" s="915"/>
      <c r="B83" s="619" t="s">
        <v>1307</v>
      </c>
      <c r="C83" s="939">
        <f t="shared" si="17"/>
        <v>0</v>
      </c>
      <c r="D83" s="340"/>
      <c r="E83" s="340"/>
      <c r="F83" s="340"/>
      <c r="G83" s="340"/>
      <c r="H83" s="340"/>
      <c r="I83" s="340"/>
      <c r="J83" s="340"/>
      <c r="K83" s="340"/>
      <c r="L83" s="340"/>
      <c r="M83" s="340"/>
      <c r="N83" s="3" t="s">
        <v>864</v>
      </c>
      <c r="O83" s="284" t="s">
        <v>38</v>
      </c>
      <c r="P83" s="67"/>
    </row>
    <row r="84" spans="1:16" ht="18.75" customHeight="1">
      <c r="A84" s="915"/>
      <c r="B84" s="359" t="s">
        <v>129</v>
      </c>
      <c r="C84" s="939">
        <f t="shared" si="17"/>
        <v>0</v>
      </c>
      <c r="D84" s="340"/>
      <c r="E84" s="340"/>
      <c r="F84" s="340"/>
      <c r="G84" s="340"/>
      <c r="H84" s="340"/>
      <c r="I84" s="340"/>
      <c r="J84" s="340"/>
      <c r="K84" s="340"/>
      <c r="L84" s="340"/>
      <c r="M84" s="1144"/>
      <c r="N84" s="3" t="s">
        <v>739</v>
      </c>
      <c r="O84" s="284" t="s">
        <v>85</v>
      </c>
      <c r="P84" s="67"/>
    </row>
    <row r="85" spans="1:16" ht="18.75" customHeight="1">
      <c r="A85" s="915"/>
      <c r="B85" s="359" t="s">
        <v>584</v>
      </c>
      <c r="C85" s="939">
        <f t="shared" si="17"/>
        <v>0</v>
      </c>
      <c r="D85" s="340"/>
      <c r="E85" s="340"/>
      <c r="F85" s="340"/>
      <c r="G85" s="340"/>
      <c r="H85" s="340"/>
      <c r="I85" s="340"/>
      <c r="J85" s="340"/>
      <c r="K85" s="340"/>
      <c r="L85" s="938"/>
      <c r="M85" s="938"/>
      <c r="N85" s="3" t="s">
        <v>740</v>
      </c>
      <c r="O85" s="284" t="s">
        <v>86</v>
      </c>
      <c r="P85" s="67"/>
    </row>
    <row r="86" spans="1:16" ht="29.25" customHeight="1">
      <c r="A86" s="915"/>
      <c r="B86" s="359" t="s">
        <v>1092</v>
      </c>
      <c r="C86" s="939">
        <f t="shared" si="17"/>
        <v>0</v>
      </c>
      <c r="D86" s="340"/>
      <c r="E86" s="340"/>
      <c r="F86" s="340"/>
      <c r="G86" s="340"/>
      <c r="H86" s="340"/>
      <c r="I86" s="340"/>
      <c r="J86" s="340"/>
      <c r="K86" s="340"/>
      <c r="L86" s="435"/>
      <c r="M86" s="1124"/>
      <c r="N86" s="3" t="s">
        <v>741</v>
      </c>
      <c r="O86" s="284" t="s">
        <v>87</v>
      </c>
      <c r="P86" s="67"/>
    </row>
    <row r="87" spans="1:16" ht="18.75" customHeight="1" thickBot="1">
      <c r="A87" s="915"/>
      <c r="B87" s="549" t="s">
        <v>154</v>
      </c>
      <c r="C87" s="939">
        <f t="shared" si="17"/>
        <v>0</v>
      </c>
      <c r="D87" s="340"/>
      <c r="E87" s="340"/>
      <c r="F87" s="340"/>
      <c r="G87" s="340"/>
      <c r="H87" s="340"/>
      <c r="I87" s="340"/>
      <c r="J87" s="340"/>
      <c r="K87" s="340"/>
      <c r="L87" s="435"/>
      <c r="M87" s="1124"/>
      <c r="N87" s="3" t="s">
        <v>742</v>
      </c>
      <c r="O87" s="284" t="s">
        <v>87</v>
      </c>
      <c r="P87" s="67"/>
    </row>
    <row r="88" spans="1:16" ht="18.75" customHeight="1">
      <c r="A88" s="915"/>
      <c r="B88" s="304" t="s">
        <v>1566</v>
      </c>
      <c r="C88" s="374">
        <f t="shared" si="17"/>
        <v>0</v>
      </c>
      <c r="D88" s="374">
        <f t="shared" ref="D88:L88" si="20">SUM(D78:D87)</f>
        <v>0</v>
      </c>
      <c r="E88" s="374">
        <f t="shared" si="20"/>
        <v>0</v>
      </c>
      <c r="F88" s="374">
        <f t="shared" si="20"/>
        <v>0</v>
      </c>
      <c r="G88" s="374">
        <f t="shared" si="20"/>
        <v>0</v>
      </c>
      <c r="H88" s="374">
        <f t="shared" si="20"/>
        <v>0</v>
      </c>
      <c r="I88" s="374">
        <f t="shared" si="20"/>
        <v>0</v>
      </c>
      <c r="J88" s="374">
        <f t="shared" si="20"/>
        <v>0</v>
      </c>
      <c r="K88" s="374">
        <f t="shared" si="20"/>
        <v>0</v>
      </c>
      <c r="L88" s="374">
        <f t="shared" si="20"/>
        <v>0</v>
      </c>
      <c r="M88" s="374">
        <f t="shared" ref="M88" si="21">SUM(M78:M87)</f>
        <v>0</v>
      </c>
      <c r="N88" s="611" t="s">
        <v>765</v>
      </c>
      <c r="O88" s="418" t="s">
        <v>85</v>
      </c>
      <c r="P88" s="67"/>
    </row>
    <row r="89" spans="1:16" ht="27" customHeight="1">
      <c r="A89" s="915"/>
      <c r="B89" s="102"/>
      <c r="C89" s="97"/>
      <c r="D89" s="97"/>
      <c r="E89" s="97"/>
      <c r="F89" s="97"/>
      <c r="G89" s="97"/>
      <c r="H89" s="97"/>
      <c r="I89" s="97"/>
      <c r="J89" s="97"/>
      <c r="K89" s="97"/>
      <c r="L89" s="97"/>
      <c r="M89" s="97"/>
      <c r="N89" s="103"/>
      <c r="O89" s="133"/>
      <c r="P89" s="67"/>
    </row>
  </sheetData>
  <sheetProtection password="B5A2" sheet="1" objects="1" scenarios="1"/>
  <sortState ref="B84:B85">
    <sortCondition descending="1" ref="B84"/>
  </sortState>
  <customSheetViews>
    <customSheetView guid="{E4F26FFA-5313-49C9-9365-CBA576C57791}" scale="85" showGridLines="0" fitToPage="1" showRuler="0">
      <selection activeCell="B39" sqref="B39"/>
      <pageMargins left="0.74803149606299213" right="0.74803149606299213" top="0.3" bottom="0.34" header="0.21" footer="0.17"/>
      <pageSetup paperSize="9" scale="83" orientation="landscape"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42" fitToHeight="2" orientation="landscape" horizontalDpi="300" verticalDpi="300" r:id="rId2"/>
  <headerFooter alignWithMargins="0"/>
  <ignoredErrors>
    <ignoredError sqref="C10:L10 N45:N50 C55:L55 N13:N14 N35:N38 N75:N88 N56:N62 N64:N73 N19:N26" numberStoredAsText="1"/>
    <ignoredError sqref="D33:L33" unlockedFormula="1"/>
  </ignoredError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P156"/>
  <sheetViews>
    <sheetView showGridLines="0" zoomScale="80" zoomScaleNormal="80" workbookViewId="0">
      <selection activeCell="B4" sqref="B4"/>
    </sheetView>
  </sheetViews>
  <sheetFormatPr defaultColWidth="10.7109375" defaultRowHeight="12.75"/>
  <cols>
    <col min="1" max="1" width="6.42578125" style="17" customWidth="1"/>
    <col min="2" max="2" width="51.7109375" style="19" customWidth="1"/>
    <col min="3" max="3" width="14.140625" style="17" customWidth="1"/>
    <col min="4" max="4" width="12.85546875" style="17" bestFit="1" customWidth="1"/>
    <col min="5" max="5" width="13.140625" style="17" bestFit="1" customWidth="1"/>
    <col min="6" max="6" width="14.5703125" style="17" customWidth="1"/>
    <col min="7" max="7" width="15" style="17" customWidth="1"/>
    <col min="8" max="8" width="13.140625" style="17" bestFit="1" customWidth="1"/>
    <col min="9" max="9" width="12.5703125" style="17" bestFit="1" customWidth="1"/>
    <col min="10" max="10" width="12.5703125" style="17" customWidth="1"/>
    <col min="11" max="11" width="13.140625" style="17" bestFit="1" customWidth="1"/>
    <col min="12" max="12" width="13.140625" style="17" customWidth="1"/>
    <col min="13" max="13" width="9.5703125" style="17" customWidth="1"/>
    <col min="14" max="14" width="10.5703125" style="17" customWidth="1"/>
    <col min="15" max="16384" width="10.7109375" style="17"/>
  </cols>
  <sheetData>
    <row r="1" spans="1:14" ht="15.75">
      <c r="A1" s="33"/>
      <c r="B1" s="1351" t="s">
        <v>1446</v>
      </c>
      <c r="C1" s="33"/>
      <c r="D1" s="33"/>
      <c r="E1" s="33"/>
      <c r="F1" s="33"/>
      <c r="G1" s="33"/>
      <c r="H1" s="33"/>
      <c r="I1" s="33"/>
      <c r="J1" s="33"/>
      <c r="K1" s="33"/>
      <c r="L1" s="33"/>
      <c r="M1" s="33"/>
      <c r="N1" s="33"/>
    </row>
    <row r="2" spans="1:14">
      <c r="A2" s="33"/>
      <c r="B2" s="41"/>
      <c r="C2" s="33"/>
      <c r="D2" s="33"/>
      <c r="E2" s="33"/>
      <c r="F2" s="33"/>
      <c r="G2" s="33"/>
      <c r="H2" s="33"/>
      <c r="I2" s="33"/>
      <c r="J2" s="33"/>
      <c r="K2" s="33"/>
      <c r="L2" s="33"/>
      <c r="M2" s="33"/>
      <c r="N2" s="33"/>
    </row>
    <row r="3" spans="1:14">
      <c r="A3" s="33"/>
      <c r="B3" s="42" t="s">
        <v>1541</v>
      </c>
      <c r="C3" s="33"/>
      <c r="D3" s="33"/>
      <c r="E3" s="33"/>
      <c r="F3" s="33"/>
      <c r="G3" s="33"/>
      <c r="H3" s="33"/>
      <c r="I3" s="33"/>
      <c r="J3" s="33"/>
      <c r="K3" s="33"/>
      <c r="L3" s="33"/>
      <c r="M3" s="33"/>
      <c r="N3" s="33"/>
    </row>
    <row r="4" spans="1:14">
      <c r="A4" s="33"/>
      <c r="B4" s="95" t="s">
        <v>599</v>
      </c>
      <c r="C4" s="33"/>
      <c r="D4" s="33"/>
      <c r="E4" s="33"/>
      <c r="F4" s="33"/>
      <c r="G4" s="33"/>
      <c r="H4" s="33"/>
      <c r="I4" s="33"/>
      <c r="J4" s="33"/>
      <c r="K4" s="33"/>
      <c r="L4" s="33"/>
      <c r="M4" s="33"/>
      <c r="N4" s="33"/>
    </row>
    <row r="5" spans="1:14">
      <c r="A5" s="33"/>
      <c r="B5" s="34"/>
      <c r="C5" s="33"/>
      <c r="D5" s="33"/>
      <c r="E5" s="33"/>
      <c r="F5" s="33"/>
      <c r="G5" s="33"/>
      <c r="H5" s="33"/>
      <c r="I5" s="33"/>
      <c r="J5" s="33"/>
      <c r="K5" s="33"/>
      <c r="L5" s="129"/>
      <c r="M5" s="129"/>
      <c r="N5" s="33"/>
    </row>
    <row r="6" spans="1:14">
      <c r="A6" s="33"/>
      <c r="B6" s="42" t="s">
        <v>43</v>
      </c>
      <c r="C6" s="33"/>
      <c r="D6" s="33"/>
      <c r="E6" s="33"/>
      <c r="F6" s="33"/>
      <c r="G6" s="33"/>
      <c r="H6" s="33"/>
      <c r="I6" s="33"/>
      <c r="J6" s="33"/>
      <c r="K6" s="33"/>
      <c r="L6" s="129"/>
      <c r="M6" s="129"/>
      <c r="N6" s="33"/>
    </row>
    <row r="7" spans="1:14">
      <c r="A7" s="33"/>
      <c r="B7" s="39"/>
      <c r="C7" s="33"/>
      <c r="D7" s="33"/>
      <c r="E7" s="33"/>
      <c r="F7" s="33"/>
      <c r="G7" s="33"/>
      <c r="H7" s="33"/>
      <c r="I7" s="33"/>
      <c r="J7" s="33"/>
      <c r="K7" s="33"/>
      <c r="L7" s="129"/>
      <c r="M7" s="1532" t="s">
        <v>1526</v>
      </c>
      <c r="N7" s="1531">
        <v>1</v>
      </c>
    </row>
    <row r="8" spans="1:14">
      <c r="A8" s="1334">
        <v>1</v>
      </c>
      <c r="B8" s="691"/>
      <c r="C8" s="694" t="s">
        <v>660</v>
      </c>
      <c r="D8" s="694" t="s">
        <v>661</v>
      </c>
      <c r="E8" s="694" t="s">
        <v>662</v>
      </c>
      <c r="F8" s="694" t="s">
        <v>663</v>
      </c>
      <c r="G8" s="694" t="s">
        <v>664</v>
      </c>
      <c r="H8" s="694" t="s">
        <v>665</v>
      </c>
      <c r="I8" s="694" t="s">
        <v>666</v>
      </c>
      <c r="J8" s="694" t="s">
        <v>667</v>
      </c>
      <c r="K8" s="694" t="s">
        <v>668</v>
      </c>
      <c r="L8" s="694" t="s">
        <v>1019</v>
      </c>
      <c r="M8" s="1515" t="s">
        <v>82</v>
      </c>
      <c r="N8" s="1472"/>
    </row>
    <row r="9" spans="1:14" ht="45">
      <c r="A9" s="33"/>
      <c r="B9" s="352" t="s">
        <v>1567</v>
      </c>
      <c r="C9" s="385" t="s">
        <v>28</v>
      </c>
      <c r="D9" s="385" t="s">
        <v>543</v>
      </c>
      <c r="E9" s="385" t="s">
        <v>578</v>
      </c>
      <c r="F9" s="385" t="s">
        <v>579</v>
      </c>
      <c r="G9" s="385" t="s">
        <v>580</v>
      </c>
      <c r="H9" s="385" t="s">
        <v>581</v>
      </c>
      <c r="I9" s="385" t="s">
        <v>582</v>
      </c>
      <c r="J9" s="385" t="s">
        <v>72</v>
      </c>
      <c r="K9" s="385" t="s">
        <v>583</v>
      </c>
      <c r="L9" s="1111" t="s">
        <v>1295</v>
      </c>
      <c r="M9" s="693"/>
      <c r="N9" s="488" t="s">
        <v>120</v>
      </c>
    </row>
    <row r="10" spans="1:14">
      <c r="A10" s="33"/>
      <c r="B10" s="463"/>
      <c r="C10" s="308" t="s">
        <v>84</v>
      </c>
      <c r="D10" s="308" t="s">
        <v>84</v>
      </c>
      <c r="E10" s="308" t="s">
        <v>84</v>
      </c>
      <c r="F10" s="308" t="s">
        <v>84</v>
      </c>
      <c r="G10" s="308" t="s">
        <v>84</v>
      </c>
      <c r="H10" s="308" t="s">
        <v>84</v>
      </c>
      <c r="I10" s="308" t="s">
        <v>84</v>
      </c>
      <c r="J10" s="308" t="s">
        <v>84</v>
      </c>
      <c r="K10" s="308" t="s">
        <v>84</v>
      </c>
      <c r="L10" s="308" t="s">
        <v>84</v>
      </c>
      <c r="M10" s="695" t="s">
        <v>83</v>
      </c>
      <c r="N10" s="420" t="s">
        <v>121</v>
      </c>
    </row>
    <row r="11" spans="1:14" ht="34.5" customHeight="1">
      <c r="A11" s="33"/>
      <c r="B11" s="701" t="s">
        <v>1568</v>
      </c>
      <c r="C11" s="689">
        <f>SUM(D11:L11)</f>
        <v>0</v>
      </c>
      <c r="D11" s="689">
        <f>D72</f>
        <v>0</v>
      </c>
      <c r="E11" s="689">
        <f t="shared" ref="E11:K11" si="0">E72</f>
        <v>0</v>
      </c>
      <c r="F11" s="689">
        <f t="shared" si="0"/>
        <v>0</v>
      </c>
      <c r="G11" s="689">
        <f t="shared" si="0"/>
        <v>0</v>
      </c>
      <c r="H11" s="689">
        <f t="shared" si="0"/>
        <v>0</v>
      </c>
      <c r="I11" s="689">
        <f t="shared" si="0"/>
        <v>0</v>
      </c>
      <c r="J11" s="689">
        <f t="shared" si="0"/>
        <v>0</v>
      </c>
      <c r="K11" s="689">
        <f t="shared" si="0"/>
        <v>0</v>
      </c>
      <c r="L11" s="1141">
        <f t="shared" ref="L11" si="1">L72</f>
        <v>0</v>
      </c>
      <c r="M11" s="695" t="s">
        <v>12</v>
      </c>
      <c r="N11" s="698" t="s">
        <v>85</v>
      </c>
    </row>
    <row r="12" spans="1:14" s="913" customFormat="1" ht="42" customHeight="1">
      <c r="A12" s="915"/>
      <c r="B12" s="1388" t="s">
        <v>1557</v>
      </c>
      <c r="C12" s="939">
        <f t="shared" ref="C12:C50" si="2">SUM(D12:L12)</f>
        <v>0</v>
      </c>
      <c r="D12" s="940"/>
      <c r="E12" s="940"/>
      <c r="F12" s="940"/>
      <c r="G12" s="940"/>
      <c r="H12" s="940"/>
      <c r="I12" s="940"/>
      <c r="J12" s="940"/>
      <c r="K12" s="940"/>
      <c r="L12" s="989"/>
      <c r="M12" s="925" t="s">
        <v>982</v>
      </c>
      <c r="N12" s="918" t="s">
        <v>87</v>
      </c>
    </row>
    <row r="13" spans="1:14" s="139" customFormat="1" ht="18.75" customHeight="1">
      <c r="A13" s="129"/>
      <c r="B13" s="505" t="s">
        <v>761</v>
      </c>
      <c r="C13" s="939">
        <f t="shared" si="2"/>
        <v>0</v>
      </c>
      <c r="D13" s="690"/>
      <c r="E13" s="690"/>
      <c r="F13" s="690"/>
      <c r="G13" s="690"/>
      <c r="H13" s="690"/>
      <c r="I13" s="690"/>
      <c r="J13" s="690"/>
      <c r="K13" s="690"/>
      <c r="L13" s="908"/>
      <c r="M13" s="695" t="s">
        <v>238</v>
      </c>
      <c r="N13" s="284" t="s">
        <v>87</v>
      </c>
    </row>
    <row r="14" spans="1:14" ht="18.75" customHeight="1" thickBot="1">
      <c r="A14" s="33"/>
      <c r="B14" s="700" t="s">
        <v>1069</v>
      </c>
      <c r="C14" s="939">
        <f t="shared" si="2"/>
        <v>0</v>
      </c>
      <c r="D14" s="435"/>
      <c r="E14" s="435"/>
      <c r="F14" s="435"/>
      <c r="G14" s="435"/>
      <c r="H14" s="435"/>
      <c r="I14" s="435"/>
      <c r="J14" s="435"/>
      <c r="K14" s="435"/>
      <c r="L14" s="908"/>
      <c r="M14" s="695" t="s">
        <v>935</v>
      </c>
      <c r="N14" s="284" t="s">
        <v>87</v>
      </c>
    </row>
    <row r="15" spans="1:14" ht="18.75" customHeight="1">
      <c r="A15" s="33"/>
      <c r="B15" s="618" t="s">
        <v>1554</v>
      </c>
      <c r="C15" s="374">
        <f t="shared" si="2"/>
        <v>0</v>
      </c>
      <c r="D15" s="374">
        <f>SUM(D11:D14)</f>
        <v>0</v>
      </c>
      <c r="E15" s="374">
        <f t="shared" ref="E15:K15" si="3">SUM(E11:E14)</f>
        <v>0</v>
      </c>
      <c r="F15" s="374">
        <f t="shared" si="3"/>
        <v>0</v>
      </c>
      <c r="G15" s="374">
        <f t="shared" si="3"/>
        <v>0</v>
      </c>
      <c r="H15" s="374">
        <f t="shared" si="3"/>
        <v>0</v>
      </c>
      <c r="I15" s="374">
        <f t="shared" si="3"/>
        <v>0</v>
      </c>
      <c r="J15" s="374">
        <f t="shared" si="3"/>
        <v>0</v>
      </c>
      <c r="K15" s="374">
        <f t="shared" si="3"/>
        <v>0</v>
      </c>
      <c r="L15" s="374">
        <f t="shared" ref="L15" si="4">SUM(L11:L14)</f>
        <v>0</v>
      </c>
      <c r="M15" s="695" t="s">
        <v>26</v>
      </c>
      <c r="N15" s="284" t="s">
        <v>85</v>
      </c>
    </row>
    <row r="16" spans="1:14" ht="18.75" customHeight="1">
      <c r="A16" s="33"/>
      <c r="B16" s="618" t="s">
        <v>744</v>
      </c>
      <c r="C16" s="939">
        <f t="shared" si="2"/>
        <v>0</v>
      </c>
      <c r="D16" s="687"/>
      <c r="E16" s="687"/>
      <c r="F16" s="687"/>
      <c r="G16" s="687"/>
      <c r="H16" s="687"/>
      <c r="I16" s="687"/>
      <c r="J16" s="687"/>
      <c r="K16" s="687"/>
      <c r="L16" s="687"/>
      <c r="M16" s="695" t="s">
        <v>239</v>
      </c>
      <c r="N16" s="284" t="s">
        <v>85</v>
      </c>
    </row>
    <row r="17" spans="1:16" s="143" customFormat="1" ht="18.75" customHeight="1">
      <c r="A17" s="377"/>
      <c r="B17" s="715" t="s">
        <v>1427</v>
      </c>
      <c r="C17" s="1303">
        <f>SUM(D17:L17)</f>
        <v>0</v>
      </c>
      <c r="D17" s="1189"/>
      <c r="E17" s="1189"/>
      <c r="F17" s="1189"/>
      <c r="G17" s="1189"/>
      <c r="H17" s="1189"/>
      <c r="I17" s="1189"/>
      <c r="J17" s="1189"/>
      <c r="K17" s="1189"/>
      <c r="L17" s="1189"/>
      <c r="M17" s="695" t="s">
        <v>1441</v>
      </c>
      <c r="N17" s="284" t="s">
        <v>87</v>
      </c>
      <c r="O17" s="1375"/>
    </row>
    <row r="18" spans="1:16" s="1086" customFormat="1" ht="18.75" customHeight="1">
      <c r="A18" s="1092"/>
      <c r="B18" s="1302" t="s">
        <v>1447</v>
      </c>
      <c r="C18" s="1303">
        <f t="shared" si="2"/>
        <v>0</v>
      </c>
      <c r="D18" s="1189"/>
      <c r="E18" s="1189"/>
      <c r="F18" s="1189"/>
      <c r="G18" s="1189"/>
      <c r="H18" s="1189"/>
      <c r="I18" s="1189"/>
      <c r="J18" s="1189"/>
      <c r="K18" s="1189"/>
      <c r="L18" s="1297"/>
      <c r="M18" s="1188" t="s">
        <v>856</v>
      </c>
      <c r="N18" s="918" t="s">
        <v>87</v>
      </c>
    </row>
    <row r="19" spans="1:16" s="139" customFormat="1" ht="18.75" customHeight="1">
      <c r="A19" s="129"/>
      <c r="B19" s="549" t="s">
        <v>153</v>
      </c>
      <c r="C19" s="939">
        <f t="shared" si="2"/>
        <v>0</v>
      </c>
      <c r="D19" s="690"/>
      <c r="E19" s="690"/>
      <c r="F19" s="690"/>
      <c r="G19" s="1189"/>
      <c r="H19" s="690"/>
      <c r="I19" s="690"/>
      <c r="J19" s="690"/>
      <c r="K19" s="690"/>
      <c r="L19" s="1143"/>
      <c r="M19" s="695" t="s">
        <v>27</v>
      </c>
      <c r="N19" s="284" t="s">
        <v>157</v>
      </c>
    </row>
    <row r="20" spans="1:16" s="913" customFormat="1" ht="18.75" customHeight="1">
      <c r="A20" s="915"/>
      <c r="B20" s="937" t="s">
        <v>1143</v>
      </c>
      <c r="C20" s="939">
        <f>SUM(D20:L20)</f>
        <v>0</v>
      </c>
      <c r="D20" s="940"/>
      <c r="E20" s="940"/>
      <c r="F20" s="940"/>
      <c r="G20" s="1189"/>
      <c r="H20" s="940"/>
      <c r="I20" s="940"/>
      <c r="J20" s="940"/>
      <c r="K20" s="940"/>
      <c r="L20" s="1143"/>
      <c r="M20" s="925" t="s">
        <v>879</v>
      </c>
      <c r="N20" s="880" t="s">
        <v>157</v>
      </c>
    </row>
    <row r="21" spans="1:16" ht="18.75" customHeight="1">
      <c r="A21" s="33"/>
      <c r="B21" s="549" t="s">
        <v>1505</v>
      </c>
      <c r="C21" s="939">
        <f t="shared" si="2"/>
        <v>0</v>
      </c>
      <c r="D21" s="690"/>
      <c r="E21" s="690"/>
      <c r="F21" s="690"/>
      <c r="G21" s="1189"/>
      <c r="H21" s="690"/>
      <c r="I21" s="690"/>
      <c r="J21" s="690"/>
      <c r="K21" s="690"/>
      <c r="L21" s="1143"/>
      <c r="M21" s="695" t="s">
        <v>240</v>
      </c>
      <c r="N21" s="284" t="s">
        <v>85</v>
      </c>
    </row>
    <row r="22" spans="1:16" ht="18.75" customHeight="1">
      <c r="A22" s="33"/>
      <c r="B22" s="549" t="s">
        <v>1507</v>
      </c>
      <c r="C22" s="939">
        <f t="shared" si="2"/>
        <v>0</v>
      </c>
      <c r="D22" s="690"/>
      <c r="E22" s="690"/>
      <c r="F22" s="690"/>
      <c r="G22" s="1189"/>
      <c r="H22" s="690"/>
      <c r="I22" s="690"/>
      <c r="J22" s="690"/>
      <c r="K22" s="690"/>
      <c r="L22" s="1143"/>
      <c r="M22" s="695" t="s">
        <v>858</v>
      </c>
      <c r="N22" s="284" t="s">
        <v>157</v>
      </c>
    </row>
    <row r="23" spans="1:16" ht="18.75" customHeight="1">
      <c r="A23" s="33"/>
      <c r="B23" s="549" t="s">
        <v>1214</v>
      </c>
      <c r="C23" s="939">
        <f t="shared" si="2"/>
        <v>0</v>
      </c>
      <c r="D23" s="690"/>
      <c r="E23" s="690"/>
      <c r="F23" s="690"/>
      <c r="G23" s="690"/>
      <c r="H23" s="690"/>
      <c r="I23" s="690"/>
      <c r="J23" s="690"/>
      <c r="K23" s="690"/>
      <c r="L23" s="1143"/>
      <c r="M23" s="695" t="s">
        <v>1218</v>
      </c>
      <c r="N23" s="284" t="s">
        <v>38</v>
      </c>
    </row>
    <row r="24" spans="1:16" s="913" customFormat="1" ht="18.75" customHeight="1">
      <c r="A24" s="915"/>
      <c r="B24" s="549" t="s">
        <v>1215</v>
      </c>
      <c r="C24" s="939">
        <f t="shared" si="2"/>
        <v>0</v>
      </c>
      <c r="D24" s="940"/>
      <c r="E24" s="690"/>
      <c r="F24" s="940"/>
      <c r="G24" s="940"/>
      <c r="H24" s="940"/>
      <c r="I24" s="940"/>
      <c r="J24" s="940"/>
      <c r="K24" s="940"/>
      <c r="L24" s="1143"/>
      <c r="M24" s="695" t="s">
        <v>3</v>
      </c>
      <c r="N24" s="918" t="s">
        <v>38</v>
      </c>
    </row>
    <row r="25" spans="1:16" ht="18.75" customHeight="1">
      <c r="A25" s="33"/>
      <c r="B25" s="549" t="s">
        <v>1216</v>
      </c>
      <c r="C25" s="939">
        <f t="shared" si="2"/>
        <v>0</v>
      </c>
      <c r="D25" s="690"/>
      <c r="E25" s="690"/>
      <c r="F25" s="690"/>
      <c r="G25" s="690"/>
      <c r="H25" s="690"/>
      <c r="I25" s="690"/>
      <c r="J25" s="690"/>
      <c r="K25" s="690"/>
      <c r="L25" s="1143"/>
      <c r="M25" s="695" t="s">
        <v>1219</v>
      </c>
      <c r="N25" s="284" t="s">
        <v>157</v>
      </c>
    </row>
    <row r="26" spans="1:16" s="913" customFormat="1" ht="18.75" customHeight="1">
      <c r="A26" s="915"/>
      <c r="B26" s="549" t="s">
        <v>1217</v>
      </c>
      <c r="C26" s="939">
        <f t="shared" si="2"/>
        <v>0</v>
      </c>
      <c r="D26" s="940"/>
      <c r="E26" s="690"/>
      <c r="F26" s="940"/>
      <c r="G26" s="940"/>
      <c r="H26" s="940"/>
      <c r="I26" s="940"/>
      <c r="J26" s="940"/>
      <c r="K26" s="940"/>
      <c r="L26" s="1143"/>
      <c r="M26" s="695" t="s">
        <v>860</v>
      </c>
      <c r="N26" s="918" t="s">
        <v>157</v>
      </c>
    </row>
    <row r="27" spans="1:16" ht="18.75" customHeight="1">
      <c r="A27" s="33"/>
      <c r="B27" s="549" t="s">
        <v>129</v>
      </c>
      <c r="C27" s="939">
        <f t="shared" si="2"/>
        <v>0</v>
      </c>
      <c r="D27" s="690"/>
      <c r="E27" s="690"/>
      <c r="F27" s="690"/>
      <c r="G27" s="690"/>
      <c r="H27" s="690"/>
      <c r="I27" s="690"/>
      <c r="J27" s="690"/>
      <c r="K27" s="690"/>
      <c r="L27" s="1143"/>
      <c r="M27" s="695" t="s">
        <v>241</v>
      </c>
      <c r="N27" s="284" t="s">
        <v>87</v>
      </c>
    </row>
    <row r="28" spans="1:16" ht="18.75" customHeight="1">
      <c r="A28" s="33"/>
      <c r="B28" s="549" t="s">
        <v>584</v>
      </c>
      <c r="C28" s="939">
        <f t="shared" si="2"/>
        <v>0</v>
      </c>
      <c r="D28" s="690"/>
      <c r="E28" s="690"/>
      <c r="F28" s="690"/>
      <c r="G28" s="690"/>
      <c r="H28" s="690"/>
      <c r="I28" s="690"/>
      <c r="J28" s="690"/>
      <c r="K28" s="690"/>
      <c r="L28" s="1143"/>
      <c r="M28" s="695" t="s">
        <v>4</v>
      </c>
      <c r="N28" s="284" t="s">
        <v>85</v>
      </c>
    </row>
    <row r="29" spans="1:16" ht="30" customHeight="1">
      <c r="A29" s="33"/>
      <c r="B29" s="359" t="s">
        <v>1092</v>
      </c>
      <c r="C29" s="939">
        <f t="shared" si="2"/>
        <v>0</v>
      </c>
      <c r="D29" s="690"/>
      <c r="E29" s="690"/>
      <c r="F29" s="690"/>
      <c r="G29" s="690"/>
      <c r="H29" s="690"/>
      <c r="I29" s="690"/>
      <c r="J29" s="690"/>
      <c r="K29" s="690"/>
      <c r="L29" s="1143"/>
      <c r="M29" s="695" t="s">
        <v>242</v>
      </c>
      <c r="N29" s="284" t="s">
        <v>87</v>
      </c>
    </row>
    <row r="30" spans="1:16" ht="18.75" customHeight="1" thickBot="1">
      <c r="A30"/>
      <c r="B30" s="549" t="s">
        <v>154</v>
      </c>
      <c r="C30" s="939">
        <f t="shared" si="2"/>
        <v>0</v>
      </c>
      <c r="D30" s="690"/>
      <c r="E30" s="690"/>
      <c r="F30" s="690"/>
      <c r="G30" s="690"/>
      <c r="H30" s="690"/>
      <c r="I30" s="690"/>
      <c r="J30" s="690"/>
      <c r="K30" s="690"/>
      <c r="L30" s="1143"/>
      <c r="M30" s="695" t="s">
        <v>5</v>
      </c>
      <c r="N30" s="284" t="s">
        <v>86</v>
      </c>
    </row>
    <row r="31" spans="1:16" ht="18.75" customHeight="1">
      <c r="A31"/>
      <c r="B31" s="304" t="s">
        <v>1569</v>
      </c>
      <c r="C31" s="374">
        <f>SUM(D31:L31)</f>
        <v>0</v>
      </c>
      <c r="D31" s="374">
        <f>SUM(D15:D30)</f>
        <v>0</v>
      </c>
      <c r="E31" s="374">
        <f t="shared" ref="E31:L31" si="5">SUM(E15:E30)</f>
        <v>0</v>
      </c>
      <c r="F31" s="374">
        <f t="shared" si="5"/>
        <v>0</v>
      </c>
      <c r="G31" s="374">
        <f t="shared" si="5"/>
        <v>0</v>
      </c>
      <c r="H31" s="374">
        <f t="shared" si="5"/>
        <v>0</v>
      </c>
      <c r="I31" s="374">
        <f t="shared" si="5"/>
        <v>0</v>
      </c>
      <c r="J31" s="374">
        <f t="shared" si="5"/>
        <v>0</v>
      </c>
      <c r="K31" s="374">
        <f t="shared" si="5"/>
        <v>0</v>
      </c>
      <c r="L31" s="374">
        <f t="shared" si="5"/>
        <v>0</v>
      </c>
      <c r="M31" s="695" t="s">
        <v>243</v>
      </c>
      <c r="N31" s="418" t="s">
        <v>85</v>
      </c>
    </row>
    <row r="32" spans="1:16" s="376" customFormat="1" ht="18.75" customHeight="1">
      <c r="A32"/>
      <c r="B32"/>
      <c r="C32"/>
      <c r="D32"/>
      <c r="E32"/>
      <c r="F32"/>
      <c r="G32"/>
      <c r="H32"/>
      <c r="I32"/>
      <c r="J32"/>
      <c r="K32"/>
      <c r="L32"/>
      <c r="M32"/>
      <c r="N32"/>
      <c r="O32"/>
      <c r="P32"/>
    </row>
    <row r="33" spans="1:15" ht="34.5" customHeight="1">
      <c r="A33"/>
      <c r="B33" s="697" t="s">
        <v>1570</v>
      </c>
      <c r="C33" s="939">
        <f t="shared" si="2"/>
        <v>0</v>
      </c>
      <c r="D33" s="929">
        <f>D87</f>
        <v>0</v>
      </c>
      <c r="E33" s="929">
        <f t="shared" ref="E33:K33" si="6">E87</f>
        <v>0</v>
      </c>
      <c r="F33" s="929">
        <f t="shared" si="6"/>
        <v>0</v>
      </c>
      <c r="G33" s="929">
        <f t="shared" si="6"/>
        <v>0</v>
      </c>
      <c r="H33" s="929">
        <f t="shared" si="6"/>
        <v>0</v>
      </c>
      <c r="I33" s="929">
        <f t="shared" si="6"/>
        <v>0</v>
      </c>
      <c r="J33" s="929">
        <f t="shared" si="6"/>
        <v>0</v>
      </c>
      <c r="K33" s="929">
        <f t="shared" si="6"/>
        <v>0</v>
      </c>
      <c r="L33" s="1141">
        <f t="shared" ref="L33" si="7">L87</f>
        <v>0</v>
      </c>
      <c r="M33" s="695" t="s">
        <v>6</v>
      </c>
      <c r="N33" s="698" t="s">
        <v>85</v>
      </c>
    </row>
    <row r="34" spans="1:15" s="913" customFormat="1" ht="45.75" customHeight="1">
      <c r="A34" s="936"/>
      <c r="B34" s="1388" t="s">
        <v>1557</v>
      </c>
      <c r="C34" s="939">
        <f t="shared" ref="C34" si="8">SUM(D34:L34)</f>
        <v>0</v>
      </c>
      <c r="D34" s="929">
        <f t="shared" ref="D34:K34" si="9">D12</f>
        <v>0</v>
      </c>
      <c r="E34" s="929">
        <f t="shared" si="9"/>
        <v>0</v>
      </c>
      <c r="F34" s="929">
        <f t="shared" si="9"/>
        <v>0</v>
      </c>
      <c r="G34" s="929">
        <f t="shared" si="9"/>
        <v>0</v>
      </c>
      <c r="H34" s="929">
        <f t="shared" si="9"/>
        <v>0</v>
      </c>
      <c r="I34" s="929">
        <f t="shared" si="9"/>
        <v>0</v>
      </c>
      <c r="J34" s="929">
        <f t="shared" si="9"/>
        <v>0</v>
      </c>
      <c r="K34" s="929">
        <f t="shared" si="9"/>
        <v>0</v>
      </c>
      <c r="L34" s="989"/>
      <c r="M34" s="925" t="s">
        <v>1225</v>
      </c>
      <c r="N34" s="918" t="s">
        <v>87</v>
      </c>
    </row>
    <row r="35" spans="1:15" s="139" customFormat="1" ht="18.75" customHeight="1">
      <c r="A35"/>
      <c r="B35" s="505" t="s">
        <v>761</v>
      </c>
      <c r="C35" s="939">
        <f t="shared" si="2"/>
        <v>0</v>
      </c>
      <c r="D35" s="690"/>
      <c r="E35" s="690"/>
      <c r="F35" s="690"/>
      <c r="G35" s="690"/>
      <c r="H35" s="690"/>
      <c r="I35" s="690"/>
      <c r="J35" s="690"/>
      <c r="K35" s="690"/>
      <c r="L35" s="908"/>
      <c r="M35" s="695" t="s">
        <v>244</v>
      </c>
      <c r="N35" s="284" t="s">
        <v>87</v>
      </c>
      <c r="O35"/>
    </row>
    <row r="36" spans="1:15" ht="18.75" customHeight="1" thickBot="1">
      <c r="A36"/>
      <c r="B36" s="700" t="s">
        <v>1069</v>
      </c>
      <c r="C36" s="939">
        <f t="shared" si="2"/>
        <v>0</v>
      </c>
      <c r="D36" s="435"/>
      <c r="E36" s="435"/>
      <c r="F36" s="435"/>
      <c r="G36" s="435"/>
      <c r="H36" s="435"/>
      <c r="I36" s="435"/>
      <c r="J36" s="435"/>
      <c r="K36" s="435"/>
      <c r="L36" s="908"/>
      <c r="M36" s="695" t="s">
        <v>936</v>
      </c>
      <c r="N36" s="284" t="s">
        <v>87</v>
      </c>
      <c r="O36"/>
    </row>
    <row r="37" spans="1:15" ht="18.75" customHeight="1">
      <c r="A37"/>
      <c r="B37" s="618" t="s">
        <v>1571</v>
      </c>
      <c r="C37" s="374">
        <f t="shared" si="2"/>
        <v>0</v>
      </c>
      <c r="D37" s="374">
        <f>SUM(D33:D36)</f>
        <v>0</v>
      </c>
      <c r="E37" s="374">
        <f t="shared" ref="E37:K37" si="10">SUM(E33:E36)</f>
        <v>0</v>
      </c>
      <c r="F37" s="374">
        <f t="shared" si="10"/>
        <v>0</v>
      </c>
      <c r="G37" s="374">
        <f t="shared" si="10"/>
        <v>0</v>
      </c>
      <c r="H37" s="374">
        <f t="shared" si="10"/>
        <v>0</v>
      </c>
      <c r="I37" s="374">
        <f t="shared" si="10"/>
        <v>0</v>
      </c>
      <c r="J37" s="374">
        <f t="shared" si="10"/>
        <v>0</v>
      </c>
      <c r="K37" s="374">
        <f t="shared" si="10"/>
        <v>0</v>
      </c>
      <c r="L37" s="374">
        <f t="shared" ref="L37" si="11">SUM(L33:L36)</f>
        <v>0</v>
      </c>
      <c r="M37" s="695" t="s">
        <v>13</v>
      </c>
      <c r="N37" s="284" t="s">
        <v>85</v>
      </c>
      <c r="O37"/>
    </row>
    <row r="38" spans="1:15" ht="18.75" customHeight="1">
      <c r="A38"/>
      <c r="B38" s="618" t="s">
        <v>598</v>
      </c>
      <c r="C38" s="939">
        <f t="shared" si="2"/>
        <v>0</v>
      </c>
      <c r="D38" s="687"/>
      <c r="E38" s="687"/>
      <c r="F38" s="687"/>
      <c r="G38" s="687"/>
      <c r="H38" s="687"/>
      <c r="I38" s="687"/>
      <c r="J38" s="687"/>
      <c r="K38" s="687"/>
      <c r="L38" s="1142"/>
      <c r="M38" s="695" t="s">
        <v>245</v>
      </c>
      <c r="N38" s="284" t="s">
        <v>85</v>
      </c>
      <c r="O38"/>
    </row>
    <row r="39" spans="1:15" s="143" customFormat="1" ht="18.75" customHeight="1">
      <c r="A39"/>
      <c r="B39" s="715" t="s">
        <v>1427</v>
      </c>
      <c r="C39" s="939">
        <f t="shared" si="2"/>
        <v>0</v>
      </c>
      <c r="D39" s="690"/>
      <c r="E39" s="690"/>
      <c r="F39" s="690"/>
      <c r="G39" s="690"/>
      <c r="H39" s="690"/>
      <c r="I39" s="690"/>
      <c r="J39" s="690"/>
      <c r="K39" s="690"/>
      <c r="L39" s="1143"/>
      <c r="M39" s="695" t="s">
        <v>1442</v>
      </c>
      <c r="N39" s="284" t="s">
        <v>87</v>
      </c>
      <c r="O39"/>
    </row>
    <row r="40" spans="1:15" s="1086" customFormat="1" ht="18.75" customHeight="1">
      <c r="A40" s="1181"/>
      <c r="B40" s="1302" t="s">
        <v>1447</v>
      </c>
      <c r="C40" s="939">
        <f t="shared" si="2"/>
        <v>0</v>
      </c>
      <c r="D40" s="690"/>
      <c r="E40" s="1189"/>
      <c r="F40" s="1189"/>
      <c r="G40" s="1146"/>
      <c r="H40" s="1189"/>
      <c r="I40" s="1189"/>
      <c r="J40" s="1189"/>
      <c r="K40" s="1189"/>
      <c r="L40" s="1297"/>
      <c r="M40" s="1188" t="s">
        <v>887</v>
      </c>
      <c r="N40" s="918" t="s">
        <v>87</v>
      </c>
      <c r="O40" s="1181"/>
    </row>
    <row r="41" spans="1:15" ht="18.75" customHeight="1">
      <c r="A41"/>
      <c r="B41" s="549" t="s">
        <v>155</v>
      </c>
      <c r="C41" s="939">
        <f t="shared" si="2"/>
        <v>0</v>
      </c>
      <c r="D41" s="690"/>
      <c r="E41" s="690"/>
      <c r="F41" s="690"/>
      <c r="G41" s="908"/>
      <c r="H41" s="690"/>
      <c r="I41" s="690"/>
      <c r="J41" s="690"/>
      <c r="K41" s="690"/>
      <c r="L41" s="1143"/>
      <c r="M41" s="695" t="s">
        <v>14</v>
      </c>
      <c r="N41" s="284" t="s">
        <v>85</v>
      </c>
      <c r="O41"/>
    </row>
    <row r="42" spans="1:15" ht="18.75" customHeight="1">
      <c r="A42"/>
      <c r="B42" s="549" t="s">
        <v>1214</v>
      </c>
      <c r="C42" s="939">
        <f t="shared" si="2"/>
        <v>0</v>
      </c>
      <c r="D42" s="690"/>
      <c r="E42" s="690"/>
      <c r="F42" s="690"/>
      <c r="G42" s="690"/>
      <c r="H42" s="690"/>
      <c r="I42" s="690"/>
      <c r="J42" s="690"/>
      <c r="K42" s="690"/>
      <c r="L42" s="1143"/>
      <c r="M42" s="695" t="s">
        <v>1221</v>
      </c>
      <c r="N42" s="284" t="s">
        <v>157</v>
      </c>
      <c r="O42"/>
    </row>
    <row r="43" spans="1:15" s="913" customFormat="1" ht="18.75" customHeight="1">
      <c r="A43" s="936"/>
      <c r="B43" s="549" t="s">
        <v>1215</v>
      </c>
      <c r="C43" s="939">
        <f t="shared" si="2"/>
        <v>0</v>
      </c>
      <c r="D43" s="940"/>
      <c r="E43" s="690"/>
      <c r="F43" s="940"/>
      <c r="G43" s="940"/>
      <c r="H43" s="940"/>
      <c r="I43" s="940"/>
      <c r="J43" s="940"/>
      <c r="K43" s="940"/>
      <c r="L43" s="1143"/>
      <c r="M43" s="695" t="s">
        <v>246</v>
      </c>
      <c r="N43" s="918" t="s">
        <v>157</v>
      </c>
      <c r="O43" s="936"/>
    </row>
    <row r="44" spans="1:15" ht="18.75" customHeight="1">
      <c r="A44"/>
      <c r="B44" s="549" t="s">
        <v>1216</v>
      </c>
      <c r="C44" s="939">
        <f t="shared" si="2"/>
        <v>0</v>
      </c>
      <c r="D44" s="690"/>
      <c r="E44" s="690"/>
      <c r="F44" s="690"/>
      <c r="G44" s="690"/>
      <c r="H44" s="690"/>
      <c r="I44" s="690"/>
      <c r="J44" s="690"/>
      <c r="K44" s="690"/>
      <c r="L44" s="1143"/>
      <c r="M44" s="695" t="s">
        <v>1222</v>
      </c>
      <c r="N44" s="284" t="s">
        <v>38</v>
      </c>
      <c r="O44"/>
    </row>
    <row r="45" spans="1:15" s="913" customFormat="1" ht="18.75" customHeight="1">
      <c r="A45" s="936"/>
      <c r="B45" s="549" t="s">
        <v>1217</v>
      </c>
      <c r="C45" s="939">
        <f t="shared" si="2"/>
        <v>0</v>
      </c>
      <c r="D45" s="940"/>
      <c r="E45" s="690"/>
      <c r="F45" s="940"/>
      <c r="G45" s="940"/>
      <c r="H45" s="940"/>
      <c r="I45" s="940"/>
      <c r="J45" s="940"/>
      <c r="K45" s="940"/>
      <c r="L45" s="1143"/>
      <c r="M45" s="695" t="s">
        <v>865</v>
      </c>
      <c r="N45" s="918" t="s">
        <v>38</v>
      </c>
      <c r="O45" s="936"/>
    </row>
    <row r="46" spans="1:15" ht="18.75" customHeight="1">
      <c r="A46"/>
      <c r="B46" s="359" t="s">
        <v>129</v>
      </c>
      <c r="C46" s="939">
        <f t="shared" si="2"/>
        <v>0</v>
      </c>
      <c r="D46" s="690"/>
      <c r="E46" s="690"/>
      <c r="F46" s="690"/>
      <c r="G46" s="690"/>
      <c r="H46" s="690"/>
      <c r="I46" s="690"/>
      <c r="J46" s="690"/>
      <c r="K46" s="690"/>
      <c r="L46" s="1143"/>
      <c r="M46" s="695" t="s">
        <v>247</v>
      </c>
      <c r="N46" s="284" t="s">
        <v>87</v>
      </c>
      <c r="O46"/>
    </row>
    <row r="47" spans="1:15" ht="18.75" customHeight="1">
      <c r="A47"/>
      <c r="B47" s="359" t="s">
        <v>584</v>
      </c>
      <c r="C47" s="939">
        <f t="shared" si="2"/>
        <v>0</v>
      </c>
      <c r="D47" s="690"/>
      <c r="E47" s="690"/>
      <c r="F47" s="690"/>
      <c r="G47" s="940"/>
      <c r="H47" s="690"/>
      <c r="I47" s="690"/>
      <c r="J47" s="690"/>
      <c r="K47" s="690"/>
      <c r="L47" s="1143"/>
      <c r="M47" s="695" t="s">
        <v>248</v>
      </c>
      <c r="N47" s="284" t="s">
        <v>86</v>
      </c>
      <c r="O47"/>
    </row>
    <row r="48" spans="1:15" ht="29.25" customHeight="1">
      <c r="A48"/>
      <c r="B48" s="359" t="s">
        <v>1092</v>
      </c>
      <c r="C48" s="939">
        <f t="shared" si="2"/>
        <v>0</v>
      </c>
      <c r="D48" s="690"/>
      <c r="E48" s="690"/>
      <c r="F48" s="690"/>
      <c r="G48" s="908"/>
      <c r="H48" s="690"/>
      <c r="I48" s="690"/>
      <c r="J48" s="690"/>
      <c r="K48" s="690"/>
      <c r="L48" s="1143"/>
      <c r="M48" s="695" t="s">
        <v>249</v>
      </c>
      <c r="N48" s="918" t="s">
        <v>87</v>
      </c>
      <c r="O48" s="165"/>
    </row>
    <row r="49" spans="1:14" ht="18.75" customHeight="1" thickBot="1">
      <c r="A49"/>
      <c r="B49" s="549" t="s">
        <v>154</v>
      </c>
      <c r="C49" s="939">
        <f t="shared" si="2"/>
        <v>0</v>
      </c>
      <c r="D49" s="690"/>
      <c r="E49" s="690"/>
      <c r="F49" s="690"/>
      <c r="G49" s="908"/>
      <c r="H49" s="690"/>
      <c r="I49" s="690"/>
      <c r="J49" s="690"/>
      <c r="K49" s="690"/>
      <c r="L49" s="1143"/>
      <c r="M49" s="695" t="s">
        <v>250</v>
      </c>
      <c r="N49" s="284" t="s">
        <v>87</v>
      </c>
    </row>
    <row r="50" spans="1:14" ht="18.75" customHeight="1">
      <c r="A50"/>
      <c r="B50" s="685" t="s">
        <v>1572</v>
      </c>
      <c r="C50" s="374">
        <f t="shared" si="2"/>
        <v>0</v>
      </c>
      <c r="D50" s="374">
        <f t="shared" ref="D50:L50" si="12">SUM(D37:D49)</f>
        <v>0</v>
      </c>
      <c r="E50" s="374">
        <f t="shared" si="12"/>
        <v>0</v>
      </c>
      <c r="F50" s="374">
        <f t="shared" si="12"/>
        <v>0</v>
      </c>
      <c r="G50" s="374">
        <f t="shared" si="12"/>
        <v>0</v>
      </c>
      <c r="H50" s="374">
        <f t="shared" si="12"/>
        <v>0</v>
      </c>
      <c r="I50" s="374">
        <f t="shared" si="12"/>
        <v>0</v>
      </c>
      <c r="J50" s="374">
        <f t="shared" si="12"/>
        <v>0</v>
      </c>
      <c r="K50" s="374">
        <f t="shared" si="12"/>
        <v>0</v>
      </c>
      <c r="L50" s="374">
        <f t="shared" si="12"/>
        <v>0</v>
      </c>
      <c r="M50" s="695" t="s">
        <v>251</v>
      </c>
      <c r="N50" s="686" t="s">
        <v>85</v>
      </c>
    </row>
    <row r="51" spans="1:14" s="1456" customFormat="1" ht="18.75" customHeight="1">
      <c r="A51" s="1455"/>
      <c r="B51" s="1468"/>
      <c r="C51" s="1315"/>
      <c r="D51" s="1315"/>
      <c r="E51" s="1315"/>
      <c r="F51" s="1315"/>
      <c r="G51" s="1315"/>
      <c r="H51" s="1315"/>
      <c r="I51" s="1315"/>
      <c r="J51" s="1315"/>
      <c r="K51" s="1315"/>
      <c r="L51" s="1315"/>
      <c r="M51" s="1533"/>
      <c r="N51" s="1534"/>
    </row>
    <row r="52" spans="1:14">
      <c r="A52"/>
      <c r="B52" s="102"/>
      <c r="C52" s="97"/>
      <c r="D52" s="97"/>
      <c r="E52" s="97"/>
      <c r="F52" s="97"/>
      <c r="G52" s="97"/>
      <c r="H52" s="97"/>
      <c r="I52" s="97"/>
      <c r="J52" s="97"/>
      <c r="K52" s="97"/>
      <c r="L52" s="97"/>
      <c r="M52" s="1532" t="s">
        <v>1526</v>
      </c>
      <c r="N52" s="1531">
        <v>2</v>
      </c>
    </row>
    <row r="53" spans="1:14">
      <c r="A53" s="1335">
        <v>2</v>
      </c>
      <c r="B53" s="691"/>
      <c r="C53" s="1290" t="s">
        <v>660</v>
      </c>
      <c r="D53" s="1290" t="s">
        <v>661</v>
      </c>
      <c r="E53" s="1290" t="s">
        <v>662</v>
      </c>
      <c r="F53" s="1290" t="s">
        <v>663</v>
      </c>
      <c r="G53" s="1290" t="s">
        <v>664</v>
      </c>
      <c r="H53" s="1290" t="s">
        <v>665</v>
      </c>
      <c r="I53" s="1290" t="s">
        <v>666</v>
      </c>
      <c r="J53" s="1290" t="s">
        <v>667</v>
      </c>
      <c r="K53" s="1290" t="s">
        <v>668</v>
      </c>
      <c r="L53" s="1290" t="s">
        <v>1019</v>
      </c>
      <c r="M53" s="1290" t="s">
        <v>82</v>
      </c>
      <c r="N53" s="692"/>
    </row>
    <row r="54" spans="1:14" ht="45">
      <c r="A54"/>
      <c r="B54" s="352" t="s">
        <v>1573</v>
      </c>
      <c r="C54" s="385" t="s">
        <v>28</v>
      </c>
      <c r="D54" s="385" t="s">
        <v>543</v>
      </c>
      <c r="E54" s="385" t="s">
        <v>578</v>
      </c>
      <c r="F54" s="385" t="s">
        <v>579</v>
      </c>
      <c r="G54" s="385" t="s">
        <v>580</v>
      </c>
      <c r="H54" s="385" t="s">
        <v>581</v>
      </c>
      <c r="I54" s="385" t="s">
        <v>582</v>
      </c>
      <c r="J54" s="385" t="s">
        <v>72</v>
      </c>
      <c r="K54" s="385" t="s">
        <v>583</v>
      </c>
      <c r="L54" s="1111" t="s">
        <v>1295</v>
      </c>
      <c r="M54" s="693"/>
      <c r="N54" s="488" t="s">
        <v>120</v>
      </c>
    </row>
    <row r="55" spans="1:14">
      <c r="A55"/>
      <c r="B55" s="463"/>
      <c r="C55" s="308" t="s">
        <v>84</v>
      </c>
      <c r="D55" s="308" t="s">
        <v>84</v>
      </c>
      <c r="E55" s="308" t="s">
        <v>84</v>
      </c>
      <c r="F55" s="308" t="s">
        <v>84</v>
      </c>
      <c r="G55" s="308" t="s">
        <v>84</v>
      </c>
      <c r="H55" s="308" t="s">
        <v>84</v>
      </c>
      <c r="I55" s="308" t="s">
        <v>84</v>
      </c>
      <c r="J55" s="308" t="s">
        <v>84</v>
      </c>
      <c r="K55" s="308" t="s">
        <v>84</v>
      </c>
      <c r="L55" s="308" t="s">
        <v>84</v>
      </c>
      <c r="M55" s="695" t="s">
        <v>83</v>
      </c>
      <c r="N55" s="420" t="s">
        <v>121</v>
      </c>
    </row>
    <row r="56" spans="1:14" ht="18.75" customHeight="1">
      <c r="A56"/>
      <c r="B56" s="617" t="s">
        <v>1561</v>
      </c>
      <c r="C56" s="939">
        <f>SUM(D56:L56)</f>
        <v>0</v>
      </c>
      <c r="D56" s="306"/>
      <c r="E56" s="306"/>
      <c r="F56" s="306"/>
      <c r="G56" s="306"/>
      <c r="H56" s="306"/>
      <c r="I56" s="306"/>
      <c r="J56" s="306"/>
      <c r="K56" s="306"/>
      <c r="L56" s="908"/>
      <c r="M56" s="278" t="s">
        <v>268</v>
      </c>
      <c r="N56" s="284" t="s">
        <v>85</v>
      </c>
    </row>
    <row r="57" spans="1:14" ht="18.75" customHeight="1">
      <c r="A57"/>
      <c r="B57" s="505" t="s">
        <v>761</v>
      </c>
      <c r="C57" s="939">
        <f t="shared" ref="C57:C87" si="13">SUM(D57:L57)</f>
        <v>0</v>
      </c>
      <c r="D57" s="688"/>
      <c r="E57" s="688"/>
      <c r="F57" s="688"/>
      <c r="G57" s="688"/>
      <c r="H57" s="688"/>
      <c r="I57" s="688"/>
      <c r="J57" s="688"/>
      <c r="K57" s="688"/>
      <c r="L57" s="688"/>
      <c r="M57" s="695" t="s">
        <v>269</v>
      </c>
      <c r="N57" s="284" t="s">
        <v>87</v>
      </c>
    </row>
    <row r="58" spans="1:14" s="376" customFormat="1" ht="18.75" customHeight="1" thickBot="1">
      <c r="A58"/>
      <c r="B58" s="505" t="s">
        <v>1069</v>
      </c>
      <c r="C58" s="939">
        <f t="shared" si="13"/>
        <v>0</v>
      </c>
      <c r="D58" s="989"/>
      <c r="E58" s="989"/>
      <c r="F58" s="989"/>
      <c r="G58" s="989"/>
      <c r="H58" s="989"/>
      <c r="I58" s="989"/>
      <c r="J58" s="989"/>
      <c r="K58" s="989"/>
      <c r="L58" s="908"/>
      <c r="M58" s="758" t="s">
        <v>1084</v>
      </c>
      <c r="N58" s="918" t="s">
        <v>85</v>
      </c>
    </row>
    <row r="59" spans="1:14" ht="18.75" customHeight="1">
      <c r="A59"/>
      <c r="B59" s="617" t="s">
        <v>1574</v>
      </c>
      <c r="C59" s="374">
        <f t="shared" si="13"/>
        <v>0</v>
      </c>
      <c r="D59" s="374">
        <f>SUM(D56:D58)</f>
        <v>0</v>
      </c>
      <c r="E59" s="374">
        <f t="shared" ref="E59:L59" si="14">SUM(E56:E58)</f>
        <v>0</v>
      </c>
      <c r="F59" s="374">
        <f t="shared" si="14"/>
        <v>0</v>
      </c>
      <c r="G59" s="374">
        <f t="shared" si="14"/>
        <v>0</v>
      </c>
      <c r="H59" s="374">
        <f t="shared" si="14"/>
        <v>0</v>
      </c>
      <c r="I59" s="374">
        <f t="shared" si="14"/>
        <v>0</v>
      </c>
      <c r="J59" s="374">
        <f t="shared" si="14"/>
        <v>0</v>
      </c>
      <c r="K59" s="374">
        <f t="shared" si="14"/>
        <v>0</v>
      </c>
      <c r="L59" s="374">
        <f t="shared" si="14"/>
        <v>0</v>
      </c>
      <c r="M59" s="695" t="s">
        <v>15</v>
      </c>
      <c r="N59" s="284" t="s">
        <v>85</v>
      </c>
    </row>
    <row r="60" spans="1:14" ht="18.75" customHeight="1">
      <c r="A60"/>
      <c r="B60" s="618" t="s">
        <v>744</v>
      </c>
      <c r="C60" s="939">
        <f t="shared" si="13"/>
        <v>0</v>
      </c>
      <c r="D60" s="687"/>
      <c r="E60" s="687"/>
      <c r="F60" s="687"/>
      <c r="G60" s="687"/>
      <c r="H60" s="687"/>
      <c r="I60" s="687"/>
      <c r="J60" s="687"/>
      <c r="K60" s="687"/>
      <c r="L60" s="687"/>
      <c r="M60" s="695" t="s">
        <v>270</v>
      </c>
      <c r="N60" s="284" t="s">
        <v>85</v>
      </c>
    </row>
    <row r="61" spans="1:14" s="376" customFormat="1" ht="18.75" customHeight="1">
      <c r="A61"/>
      <c r="B61" s="715" t="s">
        <v>1091</v>
      </c>
      <c r="C61" s="939">
        <f t="shared" si="13"/>
        <v>0</v>
      </c>
      <c r="D61" s="981"/>
      <c r="E61" s="981"/>
      <c r="F61" s="981"/>
      <c r="G61" s="981"/>
      <c r="H61" s="981"/>
      <c r="I61" s="981"/>
      <c r="J61" s="981"/>
      <c r="K61" s="981"/>
      <c r="L61" s="1073"/>
      <c r="M61" s="758" t="s">
        <v>1070</v>
      </c>
      <c r="N61" s="284" t="s">
        <v>87</v>
      </c>
    </row>
    <row r="62" spans="1:14" ht="18.75" customHeight="1">
      <c r="A62"/>
      <c r="B62" s="549" t="s">
        <v>153</v>
      </c>
      <c r="C62" s="939">
        <f t="shared" si="13"/>
        <v>0</v>
      </c>
      <c r="D62" s="688"/>
      <c r="E62" s="688"/>
      <c r="F62" s="688"/>
      <c r="G62" s="981"/>
      <c r="H62" s="688"/>
      <c r="I62" s="688"/>
      <c r="J62" s="688"/>
      <c r="K62" s="688"/>
      <c r="L62" s="1144"/>
      <c r="M62" s="695" t="s">
        <v>271</v>
      </c>
      <c r="N62" s="284" t="s">
        <v>85</v>
      </c>
    </row>
    <row r="63" spans="1:14" s="913" customFormat="1" ht="18.75" customHeight="1">
      <c r="A63" s="920"/>
      <c r="B63" s="937" t="s">
        <v>1143</v>
      </c>
      <c r="C63" s="939">
        <f>SUM(D63:L63)</f>
        <v>0</v>
      </c>
      <c r="D63" s="938"/>
      <c r="E63" s="938"/>
      <c r="F63" s="938"/>
      <c r="G63" s="981"/>
      <c r="H63" s="938"/>
      <c r="I63" s="938"/>
      <c r="J63" s="938"/>
      <c r="K63" s="938"/>
      <c r="L63" s="1144"/>
      <c r="M63" s="925" t="s">
        <v>841</v>
      </c>
      <c r="N63" s="880" t="s">
        <v>157</v>
      </c>
    </row>
    <row r="64" spans="1:14" ht="18.75" customHeight="1">
      <c r="A64"/>
      <c r="B64" s="549" t="s">
        <v>766</v>
      </c>
      <c r="C64" s="939">
        <f t="shared" si="13"/>
        <v>0</v>
      </c>
      <c r="D64" s="688"/>
      <c r="E64" s="688"/>
      <c r="F64" s="688"/>
      <c r="G64" s="981"/>
      <c r="H64" s="688"/>
      <c r="I64" s="688"/>
      <c r="J64" s="688"/>
      <c r="K64" s="688"/>
      <c r="L64" s="1144"/>
      <c r="M64" s="695" t="s">
        <v>464</v>
      </c>
      <c r="N64" s="284" t="s">
        <v>85</v>
      </c>
    </row>
    <row r="65" spans="1:16" ht="18.75" customHeight="1">
      <c r="A65"/>
      <c r="B65" s="359" t="s">
        <v>790</v>
      </c>
      <c r="C65" s="939">
        <f t="shared" si="13"/>
        <v>0</v>
      </c>
      <c r="D65" s="688"/>
      <c r="E65" s="688"/>
      <c r="F65" s="688"/>
      <c r="G65" s="1180"/>
      <c r="H65" s="688"/>
      <c r="I65" s="688"/>
      <c r="J65" s="688"/>
      <c r="K65" s="688"/>
      <c r="L65" s="1144"/>
      <c r="M65" s="695" t="s">
        <v>577</v>
      </c>
      <c r="N65" s="284" t="s">
        <v>157</v>
      </c>
    </row>
    <row r="66" spans="1:16" ht="18.75" customHeight="1">
      <c r="A66"/>
      <c r="B66" s="359" t="s">
        <v>1304</v>
      </c>
      <c r="C66" s="939">
        <f t="shared" si="13"/>
        <v>0</v>
      </c>
      <c r="D66" s="688"/>
      <c r="E66" s="688"/>
      <c r="F66" s="688"/>
      <c r="G66" s="688"/>
      <c r="H66" s="688"/>
      <c r="I66" s="688"/>
      <c r="J66" s="688"/>
      <c r="K66" s="688"/>
      <c r="L66" s="1144"/>
      <c r="M66" s="695" t="s">
        <v>465</v>
      </c>
      <c r="N66" s="284" t="s">
        <v>157</v>
      </c>
    </row>
    <row r="67" spans="1:16" ht="18.75" customHeight="1">
      <c r="A67"/>
      <c r="B67" s="359" t="s">
        <v>1305</v>
      </c>
      <c r="C67" s="939">
        <f t="shared" si="13"/>
        <v>0</v>
      </c>
      <c r="D67" s="688"/>
      <c r="E67" s="688"/>
      <c r="F67" s="688"/>
      <c r="G67" s="688"/>
      <c r="H67" s="688"/>
      <c r="I67" s="688"/>
      <c r="J67" s="688"/>
      <c r="K67" s="688"/>
      <c r="L67" s="1144"/>
      <c r="M67" s="695" t="s">
        <v>863</v>
      </c>
      <c r="N67" s="284" t="s">
        <v>38</v>
      </c>
    </row>
    <row r="68" spans="1:16" ht="18.75" customHeight="1">
      <c r="A68"/>
      <c r="B68" s="359" t="s">
        <v>129</v>
      </c>
      <c r="C68" s="939">
        <f t="shared" si="13"/>
        <v>0</v>
      </c>
      <c r="D68" s="688"/>
      <c r="E68" s="688"/>
      <c r="F68" s="688"/>
      <c r="G68" s="688"/>
      <c r="H68" s="688"/>
      <c r="I68" s="688"/>
      <c r="J68" s="688"/>
      <c r="K68" s="688"/>
      <c r="L68" s="1144"/>
      <c r="M68" s="695" t="s">
        <v>524</v>
      </c>
      <c r="N68" s="284" t="s">
        <v>87</v>
      </c>
    </row>
    <row r="69" spans="1:16" ht="18.75" customHeight="1">
      <c r="A69"/>
      <c r="B69" s="549" t="s">
        <v>584</v>
      </c>
      <c r="C69" s="939">
        <f t="shared" si="13"/>
        <v>0</v>
      </c>
      <c r="D69" s="688"/>
      <c r="E69" s="688"/>
      <c r="F69" s="688"/>
      <c r="G69" s="688"/>
      <c r="H69" s="688"/>
      <c r="I69" s="688"/>
      <c r="J69" s="688"/>
      <c r="K69" s="688"/>
      <c r="L69" s="1144"/>
      <c r="M69" s="695" t="s">
        <v>491</v>
      </c>
      <c r="N69" s="620" t="s">
        <v>85</v>
      </c>
    </row>
    <row r="70" spans="1:16" ht="31.5" customHeight="1">
      <c r="A70"/>
      <c r="B70" s="359" t="s">
        <v>1092</v>
      </c>
      <c r="C70" s="939">
        <f t="shared" si="13"/>
        <v>0</v>
      </c>
      <c r="D70" s="688"/>
      <c r="E70" s="688"/>
      <c r="F70" s="688"/>
      <c r="G70" s="688"/>
      <c r="H70" s="688"/>
      <c r="I70" s="688"/>
      <c r="J70" s="688"/>
      <c r="K70" s="688"/>
      <c r="L70" s="1144"/>
      <c r="M70" s="695" t="s">
        <v>525</v>
      </c>
      <c r="N70" s="918" t="s">
        <v>87</v>
      </c>
      <c r="O70" s="165"/>
    </row>
    <row r="71" spans="1:16" ht="18.75" customHeight="1" thickBot="1">
      <c r="A71"/>
      <c r="B71" s="549" t="s">
        <v>154</v>
      </c>
      <c r="C71" s="939">
        <f t="shared" si="13"/>
        <v>0</v>
      </c>
      <c r="D71" s="688"/>
      <c r="E71" s="688"/>
      <c r="F71" s="688"/>
      <c r="G71" s="688"/>
      <c r="H71" s="688"/>
      <c r="I71" s="688"/>
      <c r="J71" s="688"/>
      <c r="K71" s="688"/>
      <c r="L71" s="1144"/>
      <c r="M71" s="695" t="s">
        <v>529</v>
      </c>
      <c r="N71" s="284" t="s">
        <v>86</v>
      </c>
    </row>
    <row r="72" spans="1:16" ht="18.75" customHeight="1">
      <c r="A72"/>
      <c r="B72" s="304" t="s">
        <v>1563</v>
      </c>
      <c r="C72" s="374">
        <f t="shared" si="13"/>
        <v>0</v>
      </c>
      <c r="D72" s="374">
        <f t="shared" ref="D72:L72" si="15">SUM(D59:D71)</f>
        <v>0</v>
      </c>
      <c r="E72" s="374">
        <f t="shared" si="15"/>
        <v>0</v>
      </c>
      <c r="F72" s="374">
        <f t="shared" si="15"/>
        <v>0</v>
      </c>
      <c r="G72" s="374">
        <f t="shared" si="15"/>
        <v>0</v>
      </c>
      <c r="H72" s="374">
        <f t="shared" si="15"/>
        <v>0</v>
      </c>
      <c r="I72" s="374">
        <f t="shared" si="15"/>
        <v>0</v>
      </c>
      <c r="J72" s="374">
        <f t="shared" si="15"/>
        <v>0</v>
      </c>
      <c r="K72" s="374">
        <f t="shared" si="15"/>
        <v>0</v>
      </c>
      <c r="L72" s="374">
        <f t="shared" si="15"/>
        <v>0</v>
      </c>
      <c r="M72" s="695" t="s">
        <v>732</v>
      </c>
      <c r="N72" s="418" t="s">
        <v>85</v>
      </c>
    </row>
    <row r="73" spans="1:16" s="376" customFormat="1" ht="18.75" customHeight="1">
      <c r="A73"/>
      <c r="B73" s="699"/>
      <c r="C73"/>
      <c r="D73"/>
      <c r="E73"/>
      <c r="F73"/>
      <c r="G73"/>
      <c r="H73"/>
      <c r="I73"/>
      <c r="J73"/>
      <c r="K73"/>
      <c r="L73"/>
      <c r="M73"/>
      <c r="N73"/>
      <c r="O73"/>
    </row>
    <row r="74" spans="1:16" ht="33" customHeight="1">
      <c r="A74"/>
      <c r="B74" s="697" t="s">
        <v>1575</v>
      </c>
      <c r="C74" s="689">
        <f t="shared" si="13"/>
        <v>0</v>
      </c>
      <c r="D74" s="688"/>
      <c r="E74" s="688"/>
      <c r="F74" s="688"/>
      <c r="G74" s="688"/>
      <c r="H74" s="688"/>
      <c r="I74" s="688"/>
      <c r="J74" s="688"/>
      <c r="K74" s="688"/>
      <c r="L74" s="908"/>
      <c r="M74" s="695" t="s">
        <v>733</v>
      </c>
      <c r="N74" s="698" t="s">
        <v>85</v>
      </c>
      <c r="P74" s="166"/>
    </row>
    <row r="75" spans="1:16" ht="18.75" customHeight="1">
      <c r="A75"/>
      <c r="B75" s="505" t="s">
        <v>761</v>
      </c>
      <c r="C75" s="689">
        <f t="shared" si="13"/>
        <v>0</v>
      </c>
      <c r="D75" s="688"/>
      <c r="E75" s="688"/>
      <c r="F75" s="688"/>
      <c r="G75" s="688"/>
      <c r="H75" s="688"/>
      <c r="I75" s="688"/>
      <c r="J75" s="688"/>
      <c r="K75" s="688"/>
      <c r="L75" s="1124"/>
      <c r="M75" s="695" t="s">
        <v>734</v>
      </c>
      <c r="N75" s="284" t="s">
        <v>85</v>
      </c>
    </row>
    <row r="76" spans="1:16" s="376" customFormat="1" ht="18.75" customHeight="1" thickBot="1">
      <c r="A76"/>
      <c r="B76" s="505" t="s">
        <v>1069</v>
      </c>
      <c r="C76" s="689">
        <f t="shared" si="13"/>
        <v>0</v>
      </c>
      <c r="D76" s="989"/>
      <c r="E76" s="989"/>
      <c r="F76" s="989"/>
      <c r="G76" s="989"/>
      <c r="H76" s="989"/>
      <c r="I76" s="989"/>
      <c r="J76" s="989"/>
      <c r="K76" s="989"/>
      <c r="L76" s="908"/>
      <c r="M76" s="758" t="s">
        <v>1099</v>
      </c>
      <c r="N76" s="918" t="s">
        <v>85</v>
      </c>
    </row>
    <row r="77" spans="1:16" ht="18.75" customHeight="1">
      <c r="A77"/>
      <c r="B77" s="618" t="s">
        <v>1576</v>
      </c>
      <c r="C77" s="374">
        <f t="shared" si="13"/>
        <v>0</v>
      </c>
      <c r="D77" s="374">
        <f>SUM(D74:D76)</f>
        <v>0</v>
      </c>
      <c r="E77" s="374">
        <f t="shared" ref="E77:L77" si="16">SUM(E74:E76)</f>
        <v>0</v>
      </c>
      <c r="F77" s="374">
        <f t="shared" si="16"/>
        <v>0</v>
      </c>
      <c r="G77" s="374">
        <f t="shared" si="16"/>
        <v>0</v>
      </c>
      <c r="H77" s="374">
        <f t="shared" si="16"/>
        <v>0</v>
      </c>
      <c r="I77" s="374">
        <f t="shared" si="16"/>
        <v>0</v>
      </c>
      <c r="J77" s="374">
        <f t="shared" si="16"/>
        <v>0</v>
      </c>
      <c r="K77" s="374">
        <f t="shared" si="16"/>
        <v>0</v>
      </c>
      <c r="L77" s="374">
        <f t="shared" si="16"/>
        <v>0</v>
      </c>
      <c r="M77" s="695" t="s">
        <v>735</v>
      </c>
      <c r="N77" s="284" t="s">
        <v>85</v>
      </c>
    </row>
    <row r="78" spans="1:16" ht="18.75" customHeight="1">
      <c r="A78"/>
      <c r="B78" s="618" t="s">
        <v>598</v>
      </c>
      <c r="C78" s="689">
        <f t="shared" si="13"/>
        <v>0</v>
      </c>
      <c r="D78" s="687"/>
      <c r="E78" s="687"/>
      <c r="F78" s="687"/>
      <c r="G78" s="687"/>
      <c r="H78" s="687"/>
      <c r="I78" s="687"/>
      <c r="J78" s="687"/>
      <c r="K78" s="687"/>
      <c r="L78" s="1142"/>
      <c r="M78" s="695" t="s">
        <v>736</v>
      </c>
      <c r="N78" s="284" t="s">
        <v>85</v>
      </c>
    </row>
    <row r="79" spans="1:16" s="376" customFormat="1" ht="18.75" customHeight="1">
      <c r="A79"/>
      <c r="B79" s="715" t="s">
        <v>1091</v>
      </c>
      <c r="C79" s="939">
        <f t="shared" si="13"/>
        <v>0</v>
      </c>
      <c r="D79" s="981"/>
      <c r="E79" s="981"/>
      <c r="F79" s="981"/>
      <c r="G79" s="981"/>
      <c r="H79" s="981"/>
      <c r="I79" s="981"/>
      <c r="J79" s="981"/>
      <c r="K79" s="981"/>
      <c r="L79" s="1073"/>
      <c r="M79" s="758" t="s">
        <v>1097</v>
      </c>
      <c r="N79" s="284" t="s">
        <v>87</v>
      </c>
      <c r="O79"/>
    </row>
    <row r="80" spans="1:16" ht="18.75" customHeight="1">
      <c r="A80"/>
      <c r="B80" s="549" t="s">
        <v>155</v>
      </c>
      <c r="C80" s="689">
        <f t="shared" si="13"/>
        <v>0</v>
      </c>
      <c r="D80" s="981"/>
      <c r="E80" s="688"/>
      <c r="F80" s="688"/>
      <c r="G80" s="908"/>
      <c r="H80" s="688"/>
      <c r="I80" s="688"/>
      <c r="J80" s="688"/>
      <c r="K80" s="688"/>
      <c r="L80" s="1144"/>
      <c r="M80" s="695" t="s">
        <v>737</v>
      </c>
      <c r="N80" s="284" t="s">
        <v>85</v>
      </c>
      <c r="O80"/>
    </row>
    <row r="81" spans="1:15" ht="18.75" customHeight="1">
      <c r="A81"/>
      <c r="B81" s="549" t="s">
        <v>1306</v>
      </c>
      <c r="C81" s="689">
        <f t="shared" si="13"/>
        <v>0</v>
      </c>
      <c r="D81" s="981"/>
      <c r="E81" s="688"/>
      <c r="F81" s="688"/>
      <c r="G81" s="688"/>
      <c r="H81" s="688"/>
      <c r="I81" s="688"/>
      <c r="J81" s="688"/>
      <c r="K81" s="688"/>
      <c r="L81" s="1144"/>
      <c r="M81" s="695" t="s">
        <v>738</v>
      </c>
      <c r="N81" s="632" t="s">
        <v>157</v>
      </c>
      <c r="O81"/>
    </row>
    <row r="82" spans="1:15" ht="18.75" customHeight="1">
      <c r="A82"/>
      <c r="B82" s="359" t="s">
        <v>1307</v>
      </c>
      <c r="C82" s="689">
        <f t="shared" si="13"/>
        <v>0</v>
      </c>
      <c r="D82" s="688"/>
      <c r="E82" s="688"/>
      <c r="F82" s="688"/>
      <c r="G82" s="688"/>
      <c r="H82" s="688"/>
      <c r="I82" s="688"/>
      <c r="J82" s="688"/>
      <c r="K82" s="688"/>
      <c r="L82" s="1144"/>
      <c r="M82" s="695" t="s">
        <v>864</v>
      </c>
      <c r="N82" s="632" t="s">
        <v>38</v>
      </c>
      <c r="O82"/>
    </row>
    <row r="83" spans="1:15" ht="18.75" customHeight="1">
      <c r="A83"/>
      <c r="B83" s="359" t="s">
        <v>129</v>
      </c>
      <c r="C83" s="689">
        <f t="shared" si="13"/>
        <v>0</v>
      </c>
      <c r="D83" s="688"/>
      <c r="E83" s="688"/>
      <c r="F83" s="688"/>
      <c r="G83" s="688"/>
      <c r="H83" s="688"/>
      <c r="I83" s="688"/>
      <c r="J83" s="688"/>
      <c r="K83" s="688"/>
      <c r="L83" s="1144"/>
      <c r="M83" s="695" t="s">
        <v>739</v>
      </c>
      <c r="N83" s="284" t="s">
        <v>87</v>
      </c>
    </row>
    <row r="84" spans="1:15" ht="18.75" customHeight="1">
      <c r="A84"/>
      <c r="B84" s="359" t="s">
        <v>584</v>
      </c>
      <c r="C84" s="689">
        <f t="shared" si="13"/>
        <v>0</v>
      </c>
      <c r="D84" s="688"/>
      <c r="E84" s="688"/>
      <c r="F84" s="688"/>
      <c r="G84" s="938"/>
      <c r="H84" s="688"/>
      <c r="I84" s="688"/>
      <c r="J84" s="688"/>
      <c r="K84" s="688"/>
      <c r="L84" s="1144"/>
      <c r="M84" s="695" t="s">
        <v>866</v>
      </c>
      <c r="N84" s="284" t="s">
        <v>86</v>
      </c>
    </row>
    <row r="85" spans="1:15" ht="31.5" customHeight="1">
      <c r="A85"/>
      <c r="B85" s="359" t="s">
        <v>1092</v>
      </c>
      <c r="C85" s="689">
        <f t="shared" si="13"/>
        <v>0</v>
      </c>
      <c r="D85" s="688"/>
      <c r="E85" s="688"/>
      <c r="F85" s="688"/>
      <c r="G85" s="908"/>
      <c r="H85" s="688"/>
      <c r="I85" s="688"/>
      <c r="J85" s="688"/>
      <c r="K85" s="688"/>
      <c r="L85" s="1144"/>
      <c r="M85" s="695" t="s">
        <v>741</v>
      </c>
      <c r="N85" s="284" t="s">
        <v>87</v>
      </c>
    </row>
    <row r="86" spans="1:15" ht="18.75" customHeight="1" thickBot="1">
      <c r="A86"/>
      <c r="B86" s="549" t="s">
        <v>154</v>
      </c>
      <c r="C86" s="689">
        <f t="shared" si="13"/>
        <v>0</v>
      </c>
      <c r="D86" s="688"/>
      <c r="E86" s="688"/>
      <c r="F86" s="688"/>
      <c r="G86" s="908"/>
      <c r="H86" s="688"/>
      <c r="I86" s="688"/>
      <c r="J86" s="688"/>
      <c r="K86" s="688"/>
      <c r="L86" s="1144"/>
      <c r="M86" s="695" t="s">
        <v>742</v>
      </c>
      <c r="N86" s="284" t="s">
        <v>87</v>
      </c>
    </row>
    <row r="87" spans="1:15" ht="18.75" customHeight="1">
      <c r="A87"/>
      <c r="B87" s="685" t="s">
        <v>1577</v>
      </c>
      <c r="C87" s="374">
        <f t="shared" si="13"/>
        <v>0</v>
      </c>
      <c r="D87" s="374">
        <f t="shared" ref="D87:L87" si="17">SUM(D77:D86)</f>
        <v>0</v>
      </c>
      <c r="E87" s="374">
        <f t="shared" si="17"/>
        <v>0</v>
      </c>
      <c r="F87" s="374">
        <f t="shared" si="17"/>
        <v>0</v>
      </c>
      <c r="G87" s="374">
        <f t="shared" si="17"/>
        <v>0</v>
      </c>
      <c r="H87" s="374">
        <f t="shared" si="17"/>
        <v>0</v>
      </c>
      <c r="I87" s="374">
        <f t="shared" si="17"/>
        <v>0</v>
      </c>
      <c r="J87" s="374">
        <f t="shared" si="17"/>
        <v>0</v>
      </c>
      <c r="K87" s="374">
        <f t="shared" si="17"/>
        <v>0</v>
      </c>
      <c r="L87" s="374">
        <f t="shared" si="17"/>
        <v>0</v>
      </c>
      <c r="M87" s="695" t="s">
        <v>765</v>
      </c>
      <c r="N87" s="686" t="s">
        <v>85</v>
      </c>
    </row>
    <row r="88" spans="1:15" ht="21" customHeight="1">
      <c r="A88"/>
      <c r="B88" s="102"/>
      <c r="C88" s="97"/>
      <c r="D88" s="97"/>
      <c r="E88" s="97"/>
      <c r="F88" s="97"/>
      <c r="G88" s="97"/>
      <c r="H88" s="97"/>
      <c r="I88" s="97"/>
      <c r="J88" s="97"/>
      <c r="K88" s="97"/>
      <c r="L88" s="97"/>
      <c r="M88" s="97"/>
      <c r="N88" s="67"/>
    </row>
    <row r="89" spans="1:15" s="1456" customFormat="1">
      <c r="A89" s="1455"/>
      <c r="B89" s="1468"/>
      <c r="C89" s="1467"/>
      <c r="D89" s="1467"/>
      <c r="E89" s="1467"/>
      <c r="F89" s="1467"/>
      <c r="G89" s="1467"/>
      <c r="H89" s="1467"/>
      <c r="I89" s="1467"/>
      <c r="J89" s="1467"/>
      <c r="K89" s="1467"/>
      <c r="L89" s="1467"/>
      <c r="M89" s="1536" t="s">
        <v>1526</v>
      </c>
      <c r="N89" s="1537">
        <v>3</v>
      </c>
    </row>
    <row r="90" spans="1:15">
      <c r="A90" s="1335">
        <v>3</v>
      </c>
      <c r="B90" s="854"/>
      <c r="C90" s="813" t="s">
        <v>669</v>
      </c>
      <c r="D90" s="813" t="s">
        <v>670</v>
      </c>
      <c r="E90" s="813" t="s">
        <v>671</v>
      </c>
      <c r="F90" s="813" t="s">
        <v>672</v>
      </c>
      <c r="G90" s="813" t="s">
        <v>673</v>
      </c>
      <c r="H90" s="813" t="s">
        <v>674</v>
      </c>
      <c r="I90" s="813" t="s">
        <v>675</v>
      </c>
      <c r="J90" s="813" t="s">
        <v>676</v>
      </c>
      <c r="K90" s="813" t="s">
        <v>677</v>
      </c>
      <c r="L90" s="813" t="s">
        <v>1020</v>
      </c>
      <c r="M90" s="1515" t="s">
        <v>82</v>
      </c>
      <c r="N90" s="1488"/>
    </row>
    <row r="91" spans="1:15" ht="45">
      <c r="A91"/>
      <c r="B91" s="352" t="s">
        <v>743</v>
      </c>
      <c r="C91" s="385" t="s">
        <v>28</v>
      </c>
      <c r="D91" s="385" t="s">
        <v>543</v>
      </c>
      <c r="E91" s="385" t="s">
        <v>578</v>
      </c>
      <c r="F91" s="385" t="s">
        <v>579</v>
      </c>
      <c r="G91" s="385" t="s">
        <v>580</v>
      </c>
      <c r="H91" s="385" t="s">
        <v>581</v>
      </c>
      <c r="I91" s="385" t="s">
        <v>582</v>
      </c>
      <c r="J91" s="385" t="s">
        <v>72</v>
      </c>
      <c r="K91" s="385" t="s">
        <v>583</v>
      </c>
      <c r="L91" s="1111" t="s">
        <v>1295</v>
      </c>
      <c r="M91" s="850"/>
      <c r="N91" s="808" t="s">
        <v>120</v>
      </c>
    </row>
    <row r="92" spans="1:15" ht="13.5" thickBot="1">
      <c r="A92"/>
      <c r="B92" s="851" t="s">
        <v>1578</v>
      </c>
      <c r="C92" s="119" t="s">
        <v>84</v>
      </c>
      <c r="D92" s="119" t="s">
        <v>84</v>
      </c>
      <c r="E92" s="119" t="s">
        <v>84</v>
      </c>
      <c r="F92" s="119" t="s">
        <v>84</v>
      </c>
      <c r="G92" s="119" t="s">
        <v>84</v>
      </c>
      <c r="H92" s="119" t="s">
        <v>84</v>
      </c>
      <c r="I92" s="119" t="s">
        <v>84</v>
      </c>
      <c r="J92" s="119" t="s">
        <v>84</v>
      </c>
      <c r="K92" s="119" t="s">
        <v>84</v>
      </c>
      <c r="L92" s="119" t="s">
        <v>84</v>
      </c>
      <c r="M92" s="758" t="s">
        <v>83</v>
      </c>
      <c r="N92" s="847" t="s">
        <v>121</v>
      </c>
    </row>
    <row r="93" spans="1:15" ht="18.75" customHeight="1">
      <c r="A93"/>
      <c r="B93" s="852" t="s">
        <v>747</v>
      </c>
      <c r="C93" s="768">
        <f>SUM(D93:L93)</f>
        <v>0</v>
      </c>
      <c r="D93" s="1224">
        <f>D99-SUM(D94:D98)</f>
        <v>0</v>
      </c>
      <c r="E93" s="1224">
        <f t="shared" ref="E93:L93" si="18">E99-SUM(E94:E98)</f>
        <v>0</v>
      </c>
      <c r="F93" s="1224">
        <f t="shared" si="18"/>
        <v>0</v>
      </c>
      <c r="G93" s="1224">
        <f t="shared" si="18"/>
        <v>0</v>
      </c>
      <c r="H93" s="1224">
        <f t="shared" si="18"/>
        <v>0</v>
      </c>
      <c r="I93" s="1224">
        <f t="shared" si="18"/>
        <v>0</v>
      </c>
      <c r="J93" s="1224">
        <f t="shared" si="18"/>
        <v>0</v>
      </c>
      <c r="K93" s="1224">
        <f t="shared" si="18"/>
        <v>0</v>
      </c>
      <c r="L93" s="1224">
        <f t="shared" si="18"/>
        <v>0</v>
      </c>
      <c r="M93" s="758" t="s">
        <v>12</v>
      </c>
      <c r="N93" s="297" t="s">
        <v>85</v>
      </c>
      <c r="O93" s="148"/>
    </row>
    <row r="94" spans="1:15" ht="18.75" customHeight="1">
      <c r="A94"/>
      <c r="B94" s="852" t="s">
        <v>1093</v>
      </c>
      <c r="C94" s="768">
        <f>SUM(D94:L94)</f>
        <v>0</v>
      </c>
      <c r="D94" s="763"/>
      <c r="E94" s="763"/>
      <c r="F94" s="763"/>
      <c r="G94" s="763"/>
      <c r="H94" s="763"/>
      <c r="I94" s="763"/>
      <c r="J94" s="763"/>
      <c r="K94" s="763"/>
      <c r="L94" s="1143"/>
      <c r="M94" s="758" t="s">
        <v>26</v>
      </c>
      <c r="N94" s="297" t="s">
        <v>85</v>
      </c>
    </row>
    <row r="95" spans="1:15" ht="28.5" customHeight="1">
      <c r="A95"/>
      <c r="B95" s="853" t="s">
        <v>937</v>
      </c>
      <c r="C95" s="768">
        <f t="shared" ref="C95:C99" si="19">SUM(D95:L95)</f>
        <v>0</v>
      </c>
      <c r="D95" s="763"/>
      <c r="E95" s="763"/>
      <c r="F95" s="763"/>
      <c r="G95" s="763"/>
      <c r="H95" s="763"/>
      <c r="I95" s="763"/>
      <c r="J95" s="763"/>
      <c r="K95" s="763"/>
      <c r="L95" s="1143"/>
      <c r="M95" s="758" t="s">
        <v>239</v>
      </c>
      <c r="N95" s="297" t="s">
        <v>85</v>
      </c>
    </row>
    <row r="96" spans="1:15" s="139" customFormat="1" ht="18.75" customHeight="1">
      <c r="A96"/>
      <c r="B96" s="852" t="s">
        <v>938</v>
      </c>
      <c r="C96" s="768">
        <f t="shared" si="19"/>
        <v>0</v>
      </c>
      <c r="D96" s="763"/>
      <c r="E96" s="763"/>
      <c r="F96" s="763"/>
      <c r="G96" s="763"/>
      <c r="H96" s="763"/>
      <c r="I96" s="763"/>
      <c r="J96" s="763"/>
      <c r="K96" s="763"/>
      <c r="L96" s="1143"/>
      <c r="M96" s="758" t="s">
        <v>774</v>
      </c>
      <c r="N96" s="297" t="s">
        <v>85</v>
      </c>
    </row>
    <row r="97" spans="1:15" ht="18.75" customHeight="1">
      <c r="A97"/>
      <c r="B97" s="852" t="s">
        <v>791</v>
      </c>
      <c r="C97" s="768">
        <f t="shared" si="19"/>
        <v>0</v>
      </c>
      <c r="D97" s="763"/>
      <c r="E97" s="763"/>
      <c r="F97" s="763"/>
      <c r="G97" s="763"/>
      <c r="H97" s="763"/>
      <c r="I97" s="763"/>
      <c r="J97" s="763"/>
      <c r="K97" s="763"/>
      <c r="L97" s="1143"/>
      <c r="M97" s="758" t="s">
        <v>856</v>
      </c>
      <c r="N97" s="284" t="s">
        <v>157</v>
      </c>
    </row>
    <row r="98" spans="1:15" ht="18.75" customHeight="1" thickBot="1">
      <c r="A98"/>
      <c r="B98" s="852" t="s">
        <v>585</v>
      </c>
      <c r="C98" s="768">
        <f t="shared" si="19"/>
        <v>0</v>
      </c>
      <c r="D98" s="1189"/>
      <c r="E98" s="1189"/>
      <c r="F98" s="1189"/>
      <c r="G98" s="1189"/>
      <c r="H98" s="1189"/>
      <c r="I98" s="1189"/>
      <c r="J98" s="1189"/>
      <c r="K98" s="1189"/>
      <c r="L98" s="1189"/>
      <c r="M98" s="758" t="s">
        <v>27</v>
      </c>
      <c r="N98" s="297" t="s">
        <v>85</v>
      </c>
    </row>
    <row r="99" spans="1:15" ht="18.75" customHeight="1">
      <c r="A99"/>
      <c r="B99" s="612" t="s">
        <v>1579</v>
      </c>
      <c r="C99" s="374">
        <f t="shared" si="19"/>
        <v>0</v>
      </c>
      <c r="D99" s="374">
        <f t="shared" ref="D99:L99" si="20">D31-D50</f>
        <v>0</v>
      </c>
      <c r="E99" s="374">
        <f t="shared" si="20"/>
        <v>0</v>
      </c>
      <c r="F99" s="374">
        <f t="shared" si="20"/>
        <v>0</v>
      </c>
      <c r="G99" s="374">
        <f t="shared" si="20"/>
        <v>0</v>
      </c>
      <c r="H99" s="374">
        <f t="shared" si="20"/>
        <v>0</v>
      </c>
      <c r="I99" s="374">
        <f t="shared" si="20"/>
        <v>0</v>
      </c>
      <c r="J99" s="374">
        <f t="shared" si="20"/>
        <v>0</v>
      </c>
      <c r="K99" s="374">
        <f t="shared" si="20"/>
        <v>0</v>
      </c>
      <c r="L99" s="374">
        <f t="shared" si="20"/>
        <v>0</v>
      </c>
      <c r="M99" s="758" t="s">
        <v>240</v>
      </c>
      <c r="N99" s="297" t="s">
        <v>85</v>
      </c>
    </row>
    <row r="100" spans="1:15">
      <c r="A100"/>
      <c r="B100"/>
      <c r="C100"/>
      <c r="D100"/>
      <c r="E100"/>
      <c r="F100"/>
      <c r="G100"/>
      <c r="H100"/>
      <c r="I100"/>
      <c r="J100"/>
      <c r="K100"/>
      <c r="L100"/>
      <c r="M100"/>
      <c r="N100"/>
      <c r="O100"/>
    </row>
    <row r="101" spans="1:15" s="1456" customFormat="1">
      <c r="A101" s="1455"/>
      <c r="B101" s="1455"/>
      <c r="C101" s="1455"/>
      <c r="D101" s="1455"/>
      <c r="E101" s="1455"/>
      <c r="F101" s="1455"/>
      <c r="G101" s="1455"/>
      <c r="H101" s="1455"/>
      <c r="I101" s="1455"/>
      <c r="J101" s="1455"/>
      <c r="K101" s="1455"/>
      <c r="L101" s="1455"/>
      <c r="M101" s="1538" t="s">
        <v>1526</v>
      </c>
      <c r="N101" s="1538">
        <v>4</v>
      </c>
      <c r="O101" s="1455"/>
    </row>
    <row r="102" spans="1:15">
      <c r="A102" s="1335">
        <v>4</v>
      </c>
      <c r="B102" s="849"/>
      <c r="C102" s="1290" t="s">
        <v>678</v>
      </c>
      <c r="D102" s="1290" t="s">
        <v>679</v>
      </c>
      <c r="E102" s="1290" t="s">
        <v>680</v>
      </c>
      <c r="F102" s="1290" t="s">
        <v>681</v>
      </c>
      <c r="G102" s="1290" t="s">
        <v>682</v>
      </c>
      <c r="H102" s="1290" t="s">
        <v>683</v>
      </c>
      <c r="I102" s="1290" t="s">
        <v>684</v>
      </c>
      <c r="J102" s="1290" t="s">
        <v>685</v>
      </c>
      <c r="K102" s="1290" t="s">
        <v>686</v>
      </c>
      <c r="L102" s="1290" t="s">
        <v>1021</v>
      </c>
      <c r="M102" s="1530" t="s">
        <v>82</v>
      </c>
      <c r="N102" s="1483"/>
    </row>
    <row r="103" spans="1:15" ht="45">
      <c r="A103"/>
      <c r="B103" s="352" t="s">
        <v>1580</v>
      </c>
      <c r="C103" s="385" t="s">
        <v>28</v>
      </c>
      <c r="D103" s="385" t="s">
        <v>543</v>
      </c>
      <c r="E103" s="385" t="s">
        <v>578</v>
      </c>
      <c r="F103" s="385" t="s">
        <v>579</v>
      </c>
      <c r="G103" s="385" t="s">
        <v>580</v>
      </c>
      <c r="H103" s="385" t="s">
        <v>581</v>
      </c>
      <c r="I103" s="385" t="s">
        <v>582</v>
      </c>
      <c r="J103" s="385" t="s">
        <v>72</v>
      </c>
      <c r="K103" s="385" t="s">
        <v>583</v>
      </c>
      <c r="L103" s="1111" t="s">
        <v>1295</v>
      </c>
      <c r="M103" s="850"/>
      <c r="N103" s="848"/>
    </row>
    <row r="104" spans="1:15" ht="13.5" thickBot="1">
      <c r="A104"/>
      <c r="B104" s="851"/>
      <c r="C104" s="119" t="s">
        <v>84</v>
      </c>
      <c r="D104" s="119" t="s">
        <v>84</v>
      </c>
      <c r="E104" s="119" t="s">
        <v>84</v>
      </c>
      <c r="F104" s="119" t="s">
        <v>84</v>
      </c>
      <c r="G104" s="119" t="s">
        <v>84</v>
      </c>
      <c r="H104" s="119" t="s">
        <v>84</v>
      </c>
      <c r="I104" s="119" t="s">
        <v>84</v>
      </c>
      <c r="J104" s="119" t="s">
        <v>84</v>
      </c>
      <c r="K104" s="119" t="s">
        <v>84</v>
      </c>
      <c r="L104" s="119" t="s">
        <v>84</v>
      </c>
      <c r="M104" s="758" t="s">
        <v>83</v>
      </c>
      <c r="N104" s="847" t="s">
        <v>121</v>
      </c>
    </row>
    <row r="105" spans="1:15" ht="18.75" customHeight="1">
      <c r="A105"/>
      <c r="B105" s="852" t="s">
        <v>747</v>
      </c>
      <c r="C105" s="768">
        <f>SUM(D105:L105)</f>
        <v>0</v>
      </c>
      <c r="D105" s="1224">
        <f>D111-SUM(D106:D110)</f>
        <v>0</v>
      </c>
      <c r="E105" s="1224">
        <f t="shared" ref="E105:L105" si="21">E111-SUM(E106:E110)</f>
        <v>0</v>
      </c>
      <c r="F105" s="1224">
        <f t="shared" si="21"/>
        <v>0</v>
      </c>
      <c r="G105" s="1224">
        <f t="shared" si="21"/>
        <v>0</v>
      </c>
      <c r="H105" s="1224">
        <f t="shared" si="21"/>
        <v>0</v>
      </c>
      <c r="I105" s="1224">
        <f t="shared" si="21"/>
        <v>0</v>
      </c>
      <c r="J105" s="1224">
        <f t="shared" si="21"/>
        <v>0</v>
      </c>
      <c r="K105" s="1224">
        <f t="shared" si="21"/>
        <v>0</v>
      </c>
      <c r="L105" s="1224">
        <f t="shared" si="21"/>
        <v>0</v>
      </c>
      <c r="M105" s="758" t="s">
        <v>12</v>
      </c>
      <c r="N105" s="297" t="s">
        <v>85</v>
      </c>
    </row>
    <row r="106" spans="1:15" ht="18.75" customHeight="1">
      <c r="A106"/>
      <c r="B106" s="852" t="s">
        <v>1093</v>
      </c>
      <c r="C106" s="768">
        <f t="shared" ref="C106:C111" si="22">SUM(D106:L106)</f>
        <v>0</v>
      </c>
      <c r="D106" s="772"/>
      <c r="E106" s="772"/>
      <c r="F106" s="772"/>
      <c r="G106" s="772"/>
      <c r="H106" s="772"/>
      <c r="I106" s="772"/>
      <c r="J106" s="772"/>
      <c r="K106" s="772"/>
      <c r="L106" s="1144"/>
      <c r="M106" s="758" t="s">
        <v>26</v>
      </c>
      <c r="N106" s="297" t="s">
        <v>85</v>
      </c>
    </row>
    <row r="107" spans="1:15" ht="30" customHeight="1">
      <c r="A107"/>
      <c r="B107" s="853" t="s">
        <v>937</v>
      </c>
      <c r="C107" s="768">
        <f t="shared" si="22"/>
        <v>0</v>
      </c>
      <c r="D107" s="772"/>
      <c r="E107" s="772"/>
      <c r="F107" s="772"/>
      <c r="G107" s="772"/>
      <c r="H107" s="772"/>
      <c r="I107" s="772"/>
      <c r="J107" s="772"/>
      <c r="K107" s="772"/>
      <c r="L107" s="1144"/>
      <c r="M107" s="758" t="s">
        <v>239</v>
      </c>
      <c r="N107" s="297" t="s">
        <v>85</v>
      </c>
    </row>
    <row r="108" spans="1:15" s="139" customFormat="1" ht="18.75" customHeight="1">
      <c r="A108"/>
      <c r="B108" s="852" t="s">
        <v>938</v>
      </c>
      <c r="C108" s="768">
        <f t="shared" si="22"/>
        <v>0</v>
      </c>
      <c r="D108" s="772"/>
      <c r="E108" s="772"/>
      <c r="F108" s="772"/>
      <c r="G108" s="772"/>
      <c r="H108" s="772"/>
      <c r="I108" s="772"/>
      <c r="J108" s="772"/>
      <c r="K108" s="772"/>
      <c r="L108" s="1144"/>
      <c r="M108" s="758" t="s">
        <v>774</v>
      </c>
      <c r="N108" s="297" t="s">
        <v>85</v>
      </c>
    </row>
    <row r="109" spans="1:15" ht="18.75" customHeight="1">
      <c r="A109"/>
      <c r="B109" s="852" t="s">
        <v>791</v>
      </c>
      <c r="C109" s="768">
        <f t="shared" si="22"/>
        <v>0</v>
      </c>
      <c r="D109" s="772"/>
      <c r="E109" s="772"/>
      <c r="F109" s="772"/>
      <c r="G109" s="772"/>
      <c r="H109" s="772"/>
      <c r="I109" s="772"/>
      <c r="J109" s="772"/>
      <c r="K109" s="772"/>
      <c r="L109" s="1144"/>
      <c r="M109" s="758" t="s">
        <v>867</v>
      </c>
      <c r="N109" s="284" t="s">
        <v>157</v>
      </c>
    </row>
    <row r="110" spans="1:15" ht="18.75" customHeight="1" thickBot="1">
      <c r="A110"/>
      <c r="B110" s="852" t="s">
        <v>585</v>
      </c>
      <c r="C110" s="768">
        <f t="shared" si="22"/>
        <v>0</v>
      </c>
      <c r="D110" s="1180"/>
      <c r="E110" s="1180"/>
      <c r="F110" s="1180"/>
      <c r="G110" s="1180"/>
      <c r="H110" s="1180"/>
      <c r="I110" s="1180"/>
      <c r="J110" s="1180"/>
      <c r="K110" s="1180"/>
      <c r="L110" s="1180"/>
      <c r="M110" s="758" t="s">
        <v>27</v>
      </c>
      <c r="N110" s="284" t="s">
        <v>85</v>
      </c>
    </row>
    <row r="111" spans="1:15" ht="18.75" customHeight="1">
      <c r="A111"/>
      <c r="B111" s="304" t="s">
        <v>1581</v>
      </c>
      <c r="C111" s="374">
        <f t="shared" si="22"/>
        <v>0</v>
      </c>
      <c r="D111" s="374">
        <f t="shared" ref="D111:L111" si="23">D15-D37</f>
        <v>0</v>
      </c>
      <c r="E111" s="374">
        <f t="shared" si="23"/>
        <v>0</v>
      </c>
      <c r="F111" s="374">
        <f t="shared" si="23"/>
        <v>0</v>
      </c>
      <c r="G111" s="374">
        <f t="shared" si="23"/>
        <v>0</v>
      </c>
      <c r="H111" s="374">
        <f t="shared" si="23"/>
        <v>0</v>
      </c>
      <c r="I111" s="374">
        <f t="shared" si="23"/>
        <v>0</v>
      </c>
      <c r="J111" s="374">
        <f t="shared" si="23"/>
        <v>0</v>
      </c>
      <c r="K111" s="374">
        <f t="shared" si="23"/>
        <v>0</v>
      </c>
      <c r="L111" s="374">
        <f t="shared" si="23"/>
        <v>0</v>
      </c>
      <c r="M111" s="758" t="s">
        <v>240</v>
      </c>
      <c r="N111" s="418" t="s">
        <v>85</v>
      </c>
    </row>
    <row r="112" spans="1:15">
      <c r="A112"/>
      <c r="B112" s="90"/>
      <c r="C112" s="33"/>
      <c r="D112" s="33"/>
      <c r="E112" s="33"/>
      <c r="F112" s="33"/>
      <c r="G112" s="33"/>
      <c r="H112" s="33"/>
      <c r="I112" s="33"/>
      <c r="J112" s="33"/>
      <c r="K112" s="33"/>
      <c r="L112" s="33"/>
      <c r="M112" s="33"/>
      <c r="N112" s="33"/>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sheetData>
  <sheetProtection password="B5A2" sheet="1" objects="1" scenarios="1"/>
  <dataValidations count="1">
    <dataValidation type="decimal" operator="greaterThanOrEqual" allowBlank="1" showInputMessage="1" showErrorMessage="1" sqref="D93:L97 D105:L109">
      <formula1>0</formula1>
    </dataValidation>
  </dataValidations>
  <printOptions gridLinesSet="0"/>
  <pageMargins left="0.74803149606299213" right="0.35433070866141736" top="0.35433070866141736" bottom="0.39370078740157483" header="0.19685039370078741" footer="0.19685039370078741"/>
  <pageSetup paperSize="9" scale="45" fitToHeight="2" orientation="portrait" horizontalDpi="300" verticalDpi="300" r:id="rId1"/>
  <headerFooter alignWithMargins="0"/>
  <ignoredErrors>
    <ignoredError sqref="C10:L10 C92:L92 C104:L104 C55:L55 M93:M99 M105:M111 M46:M50 M27:M31 M74:M87 M64:M72 M56:M62 M19 M21:M22 M41 M11 M33 M13:M16 M35:M38"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L35"/>
  <sheetViews>
    <sheetView showGridLines="0" zoomScale="80" zoomScaleNormal="80" workbookViewId="0">
      <selection activeCell="B4" sqref="B4"/>
    </sheetView>
  </sheetViews>
  <sheetFormatPr defaultColWidth="10.7109375" defaultRowHeight="12.75"/>
  <cols>
    <col min="1" max="1" width="6.42578125" style="17" customWidth="1"/>
    <col min="2" max="2" width="48.140625" style="19" customWidth="1"/>
    <col min="3" max="3" width="12" style="17" bestFit="1" customWidth="1"/>
    <col min="4" max="7" width="13" style="17" customWidth="1"/>
    <col min="8" max="8" width="13.42578125" style="17" customWidth="1"/>
    <col min="9" max="9" width="12.85546875" style="17" customWidth="1"/>
    <col min="10" max="10" width="13.140625" style="17" bestFit="1" customWidth="1"/>
    <col min="11" max="11" width="12.5703125" style="17" bestFit="1" customWidth="1"/>
    <col min="12" max="13" width="12.5703125" style="17" customWidth="1"/>
    <col min="14" max="14" width="13.140625" style="17" bestFit="1" customWidth="1"/>
    <col min="15" max="15" width="10.5703125" style="17" bestFit="1" customWidth="1"/>
    <col min="16" max="16" width="8.5703125" style="17" customWidth="1"/>
    <col min="17" max="17" width="2.85546875" style="17" customWidth="1"/>
    <col min="18" max="16384" width="10.7109375" style="17"/>
  </cols>
  <sheetData>
    <row r="1" spans="1:8" ht="15.75">
      <c r="A1" s="1335"/>
      <c r="B1" s="1351" t="s">
        <v>1446</v>
      </c>
      <c r="C1" s="33"/>
      <c r="D1" s="33"/>
      <c r="E1" s="33"/>
      <c r="F1" s="33"/>
      <c r="G1" s="33"/>
      <c r="H1" s="33"/>
    </row>
    <row r="2" spans="1:8">
      <c r="A2" s="1335"/>
      <c r="B2" s="41"/>
      <c r="C2" s="33"/>
      <c r="D2" s="33"/>
      <c r="E2" s="33"/>
      <c r="F2" s="33"/>
      <c r="G2" s="33"/>
      <c r="H2" s="33"/>
    </row>
    <row r="3" spans="1:8">
      <c r="A3" s="1335"/>
      <c r="B3" s="42" t="s">
        <v>1541</v>
      </c>
      <c r="C3" s="33"/>
      <c r="D3" s="33"/>
      <c r="E3" s="33"/>
      <c r="F3" s="33"/>
      <c r="G3" s="33"/>
      <c r="H3" s="33"/>
    </row>
    <row r="4" spans="1:8">
      <c r="A4" s="1335"/>
      <c r="B4" s="95" t="s">
        <v>627</v>
      </c>
      <c r="C4" s="33"/>
      <c r="D4" s="33"/>
      <c r="E4" s="33"/>
      <c r="F4" s="33"/>
      <c r="G4" s="33"/>
      <c r="H4" s="33"/>
    </row>
    <row r="5" spans="1:8">
      <c r="A5" s="1335"/>
      <c r="B5" s="34"/>
      <c r="C5" s="33"/>
      <c r="D5" s="33"/>
      <c r="E5" s="33"/>
      <c r="F5" s="33"/>
      <c r="G5" s="33"/>
      <c r="H5" s="33"/>
    </row>
    <row r="6" spans="1:8">
      <c r="A6" s="1335"/>
      <c r="B6" s="42" t="s">
        <v>43</v>
      </c>
      <c r="C6" s="33"/>
      <c r="D6" s="33"/>
      <c r="E6" s="33"/>
      <c r="F6" s="33"/>
      <c r="G6" s="33"/>
      <c r="H6" s="33"/>
    </row>
    <row r="7" spans="1:8">
      <c r="A7" s="1335"/>
      <c r="B7" s="36"/>
      <c r="C7" s="33"/>
      <c r="D7" s="33"/>
      <c r="E7" s="1537" t="s">
        <v>1526</v>
      </c>
      <c r="F7" s="1537">
        <v>5</v>
      </c>
      <c r="G7" s="33"/>
      <c r="H7" s="33"/>
    </row>
    <row r="8" spans="1:8">
      <c r="A8" s="1335">
        <v>5</v>
      </c>
      <c r="B8" s="416"/>
      <c r="C8" s="2" t="s">
        <v>427</v>
      </c>
      <c r="D8" s="2" t="s">
        <v>687</v>
      </c>
      <c r="E8" s="2" t="s">
        <v>82</v>
      </c>
      <c r="F8" s="406"/>
      <c r="G8" s="33"/>
      <c r="H8" s="33"/>
    </row>
    <row r="9" spans="1:8" ht="18.75" customHeight="1">
      <c r="A9" s="1335"/>
      <c r="B9" s="371" t="s">
        <v>614</v>
      </c>
      <c r="C9" s="384" t="s">
        <v>324</v>
      </c>
      <c r="D9" s="337" t="s">
        <v>325</v>
      </c>
      <c r="E9" s="395"/>
      <c r="F9" s="405" t="s">
        <v>120</v>
      </c>
      <c r="G9" s="33"/>
      <c r="H9" s="33"/>
    </row>
    <row r="10" spans="1:8" ht="18.75" customHeight="1">
      <c r="A10" s="1335"/>
      <c r="B10" s="433"/>
      <c r="C10" s="428" t="s">
        <v>326</v>
      </c>
      <c r="D10" s="407" t="s">
        <v>326</v>
      </c>
      <c r="E10" s="3" t="s">
        <v>83</v>
      </c>
      <c r="F10" s="405" t="s">
        <v>121</v>
      </c>
      <c r="G10" s="33"/>
      <c r="H10" s="33"/>
    </row>
    <row r="11" spans="1:8" s="18" customFormat="1" ht="18.75" customHeight="1">
      <c r="A11" s="1335"/>
      <c r="B11" s="397" t="s">
        <v>327</v>
      </c>
      <c r="C11" s="417"/>
      <c r="D11" s="417"/>
      <c r="E11" s="335"/>
      <c r="F11" s="399" t="s">
        <v>157</v>
      </c>
      <c r="G11" s="53"/>
      <c r="H11" s="53"/>
    </row>
    <row r="12" spans="1:8" s="18" customFormat="1" ht="18.75" customHeight="1">
      <c r="A12" s="1335"/>
      <c r="B12" s="408" t="s">
        <v>328</v>
      </c>
      <c r="C12" s="375"/>
      <c r="D12" s="375"/>
      <c r="E12" s="3">
        <v>110</v>
      </c>
      <c r="F12" s="399" t="s">
        <v>157</v>
      </c>
      <c r="G12" s="53"/>
      <c r="H12" s="53"/>
    </row>
    <row r="13" spans="1:8" s="18" customFormat="1" ht="18.75" customHeight="1">
      <c r="A13" s="1335"/>
      <c r="B13" s="408" t="s">
        <v>68</v>
      </c>
      <c r="C13" s="375"/>
      <c r="D13" s="375"/>
      <c r="E13" s="3">
        <v>120</v>
      </c>
      <c r="F13" s="399" t="s">
        <v>157</v>
      </c>
      <c r="G13" s="53"/>
      <c r="H13" s="53"/>
    </row>
    <row r="14" spans="1:8" s="18" customFormat="1" ht="18.75" customHeight="1">
      <c r="A14" s="1335"/>
      <c r="B14" s="408" t="s">
        <v>50</v>
      </c>
      <c r="C14" s="375"/>
      <c r="D14" s="375"/>
      <c r="E14" s="3">
        <v>130</v>
      </c>
      <c r="F14" s="399" t="s">
        <v>157</v>
      </c>
      <c r="G14" s="53"/>
      <c r="H14" s="53"/>
    </row>
    <row r="15" spans="1:8" s="18" customFormat="1" ht="18.75" customHeight="1">
      <c r="A15" s="1335"/>
      <c r="B15" s="331" t="s">
        <v>569</v>
      </c>
      <c r="C15" s="417"/>
      <c r="D15" s="417"/>
      <c r="E15" s="335"/>
      <c r="F15" s="399" t="s">
        <v>157</v>
      </c>
      <c r="G15" s="53"/>
      <c r="H15" s="53"/>
    </row>
    <row r="16" spans="1:8" s="18" customFormat="1" ht="18.75" customHeight="1">
      <c r="A16" s="1335"/>
      <c r="B16" s="408" t="s">
        <v>329</v>
      </c>
      <c r="C16" s="375"/>
      <c r="D16" s="375"/>
      <c r="E16" s="3">
        <v>160</v>
      </c>
      <c r="F16" s="399" t="s">
        <v>157</v>
      </c>
      <c r="G16" s="53"/>
      <c r="H16" s="53"/>
    </row>
    <row r="17" spans="1:12" s="18" customFormat="1" ht="18.75" customHeight="1">
      <c r="A17" s="1335"/>
      <c r="B17" s="408" t="s">
        <v>330</v>
      </c>
      <c r="C17" s="375"/>
      <c r="D17" s="375"/>
      <c r="E17" s="3">
        <v>170</v>
      </c>
      <c r="F17" s="399" t="s">
        <v>157</v>
      </c>
      <c r="G17" s="53"/>
      <c r="H17" s="53"/>
    </row>
    <row r="18" spans="1:12" s="18" customFormat="1" ht="18.75" customHeight="1">
      <c r="A18" s="1335"/>
      <c r="B18" s="408" t="s">
        <v>331</v>
      </c>
      <c r="C18" s="375"/>
      <c r="D18" s="375"/>
      <c r="E18" s="3">
        <v>180</v>
      </c>
      <c r="F18" s="399" t="s">
        <v>157</v>
      </c>
      <c r="G18" s="53"/>
      <c r="H18" s="53"/>
    </row>
    <row r="19" spans="1:12" s="18" customFormat="1" ht="18.75" customHeight="1">
      <c r="A19" s="1335"/>
      <c r="B19" s="408" t="s">
        <v>50</v>
      </c>
      <c r="C19" s="375"/>
      <c r="D19" s="375"/>
      <c r="E19" s="3">
        <v>190</v>
      </c>
      <c r="F19" s="399" t="s">
        <v>157</v>
      </c>
      <c r="G19" s="53"/>
      <c r="H19" s="53"/>
    </row>
    <row r="20" spans="1:12" s="18" customFormat="1" ht="18.75" customHeight="1">
      <c r="A20" s="1335"/>
      <c r="B20" s="408" t="s">
        <v>53</v>
      </c>
      <c r="C20" s="375"/>
      <c r="D20" s="375"/>
      <c r="E20" s="3">
        <v>201</v>
      </c>
      <c r="F20" s="399" t="s">
        <v>157</v>
      </c>
      <c r="G20" s="53"/>
      <c r="H20" s="53"/>
    </row>
    <row r="21" spans="1:12">
      <c r="A21" s="1335"/>
      <c r="B21" s="36"/>
      <c r="C21" s="33"/>
      <c r="D21" s="33"/>
      <c r="E21" s="33"/>
      <c r="F21" s="33"/>
      <c r="G21" s="33"/>
      <c r="H21" s="33"/>
    </row>
    <row r="22" spans="1:12" s="376" customFormat="1">
      <c r="A22" s="1335"/>
      <c r="B22" s="379"/>
      <c r="C22" s="377"/>
      <c r="D22" s="377"/>
      <c r="E22" s="1537" t="s">
        <v>1526</v>
      </c>
      <c r="F22" s="1537">
        <v>6</v>
      </c>
      <c r="G22" s="377"/>
      <c r="H22" s="377"/>
    </row>
    <row r="23" spans="1:12">
      <c r="A23" s="1335">
        <v>6</v>
      </c>
      <c r="B23" s="410"/>
      <c r="C23" s="2" t="s">
        <v>688</v>
      </c>
      <c r="D23" s="2" t="s">
        <v>689</v>
      </c>
      <c r="E23" s="2" t="s">
        <v>82</v>
      </c>
      <c r="F23" s="406"/>
      <c r="G23" s="33"/>
      <c r="H23" s="33"/>
      <c r="I23" s="33"/>
      <c r="J23" s="33"/>
      <c r="K23" s="33"/>
      <c r="L23" s="33"/>
    </row>
    <row r="24" spans="1:12" ht="25.5">
      <c r="A24" s="1335"/>
      <c r="B24" s="1" t="s">
        <v>615</v>
      </c>
      <c r="C24" s="382" t="s">
        <v>324</v>
      </c>
      <c r="D24" s="382" t="s">
        <v>325</v>
      </c>
      <c r="E24" s="395"/>
      <c r="F24" s="405" t="s">
        <v>120</v>
      </c>
      <c r="G24" s="33"/>
      <c r="H24" s="33"/>
      <c r="I24" s="33"/>
      <c r="J24" s="33"/>
      <c r="K24" s="33"/>
      <c r="L24" s="33"/>
    </row>
    <row r="25" spans="1:12">
      <c r="A25" s="1335"/>
      <c r="B25" s="433"/>
      <c r="C25" s="428" t="s">
        <v>326</v>
      </c>
      <c r="D25" s="140" t="s">
        <v>326</v>
      </c>
      <c r="E25" s="3" t="s">
        <v>83</v>
      </c>
      <c r="F25" s="420" t="s">
        <v>121</v>
      </c>
      <c r="G25" s="33"/>
      <c r="H25" s="33"/>
      <c r="I25" s="33"/>
      <c r="J25" s="33"/>
      <c r="K25" s="33"/>
      <c r="L25" s="33"/>
    </row>
    <row r="26" spans="1:12" ht="18.75" customHeight="1">
      <c r="A26" s="1335"/>
      <c r="B26" s="332" t="s">
        <v>586</v>
      </c>
      <c r="C26" s="373"/>
      <c r="D26" s="373"/>
      <c r="E26" s="278">
        <v>100</v>
      </c>
      <c r="F26" s="409" t="s">
        <v>157</v>
      </c>
      <c r="G26" s="33"/>
      <c r="H26" s="33"/>
      <c r="I26" s="33"/>
      <c r="J26" s="33"/>
      <c r="K26" s="33"/>
      <c r="L26" s="33"/>
    </row>
    <row r="27" spans="1:12" ht="18.75" customHeight="1">
      <c r="A27" s="1335"/>
      <c r="B27" s="412" t="s">
        <v>69</v>
      </c>
      <c r="C27" s="375"/>
      <c r="D27" s="375"/>
      <c r="E27" s="3">
        <v>110</v>
      </c>
      <c r="F27" s="399" t="s">
        <v>157</v>
      </c>
      <c r="G27" s="33"/>
      <c r="H27" s="33"/>
      <c r="I27" s="33"/>
      <c r="J27" s="33"/>
      <c r="K27" s="33"/>
      <c r="L27" s="33"/>
    </row>
    <row r="28" spans="1:12" ht="18.75" customHeight="1">
      <c r="A28" s="1335"/>
      <c r="B28" s="412" t="s">
        <v>156</v>
      </c>
      <c r="C28" s="375"/>
      <c r="D28" s="375"/>
      <c r="E28" s="3">
        <v>120</v>
      </c>
      <c r="F28" s="399" t="s">
        <v>157</v>
      </c>
      <c r="G28" s="33"/>
      <c r="H28" s="33"/>
      <c r="I28" s="33"/>
      <c r="J28" s="33"/>
      <c r="K28" s="33"/>
      <c r="L28" s="33"/>
    </row>
    <row r="29" spans="1:12" ht="18.75" customHeight="1">
      <c r="A29" s="1335"/>
      <c r="B29" s="412" t="s">
        <v>587</v>
      </c>
      <c r="C29" s="375"/>
      <c r="D29" s="375"/>
      <c r="E29" s="3">
        <v>130</v>
      </c>
      <c r="F29" s="399" t="s">
        <v>157</v>
      </c>
      <c r="G29" s="33"/>
      <c r="H29" s="33"/>
      <c r="I29" s="33"/>
      <c r="J29" s="33"/>
      <c r="K29" s="33"/>
      <c r="L29" s="33"/>
    </row>
    <row r="30" spans="1:12" ht="18.75" customHeight="1">
      <c r="A30" s="1335"/>
      <c r="B30" s="412" t="s">
        <v>70</v>
      </c>
      <c r="C30" s="375"/>
      <c r="D30" s="375"/>
      <c r="E30" s="3">
        <v>140</v>
      </c>
      <c r="F30" s="399" t="s">
        <v>157</v>
      </c>
      <c r="G30" s="33"/>
      <c r="H30" s="33"/>
      <c r="I30" s="33"/>
      <c r="J30" s="33"/>
      <c r="K30" s="33"/>
      <c r="L30" s="33"/>
    </row>
    <row r="31" spans="1:12" ht="18.75" customHeight="1">
      <c r="A31" s="1335"/>
      <c r="B31" s="412" t="s">
        <v>71</v>
      </c>
      <c r="C31" s="375"/>
      <c r="D31" s="375"/>
      <c r="E31" s="3">
        <v>150</v>
      </c>
      <c r="F31" s="399" t="s">
        <v>157</v>
      </c>
      <c r="G31" s="33"/>
      <c r="H31" s="33"/>
      <c r="I31" s="33"/>
      <c r="J31" s="33"/>
      <c r="K31" s="33"/>
      <c r="L31" s="33"/>
    </row>
    <row r="32" spans="1:12" ht="18.75" customHeight="1">
      <c r="A32" s="1335"/>
      <c r="B32" s="412" t="s">
        <v>72</v>
      </c>
      <c r="C32" s="375"/>
      <c r="D32" s="375"/>
      <c r="E32" s="3">
        <v>160</v>
      </c>
      <c r="F32" s="399" t="s">
        <v>157</v>
      </c>
      <c r="G32" s="33"/>
      <c r="H32" s="33"/>
      <c r="I32" s="33"/>
      <c r="J32" s="33"/>
      <c r="K32" s="33"/>
      <c r="L32" s="33"/>
    </row>
    <row r="33" spans="1:12" s="376" customFormat="1" ht="18.75" customHeight="1">
      <c r="A33" s="1335"/>
      <c r="B33" s="336" t="s">
        <v>73</v>
      </c>
      <c r="C33" s="375"/>
      <c r="D33" s="375"/>
      <c r="E33" s="3">
        <v>170</v>
      </c>
      <c r="F33" s="399" t="s">
        <v>157</v>
      </c>
      <c r="G33" s="377"/>
      <c r="H33" s="377"/>
      <c r="I33" s="377"/>
      <c r="J33" s="377"/>
      <c r="K33" s="377"/>
      <c r="L33" s="377"/>
    </row>
    <row r="34" spans="1:12" ht="18.75" customHeight="1">
      <c r="A34" s="1335" t="s">
        <v>1068</v>
      </c>
      <c r="B34" s="412" t="s">
        <v>1075</v>
      </c>
      <c r="C34" s="908"/>
      <c r="D34" s="908"/>
      <c r="E34" s="3" t="s">
        <v>14</v>
      </c>
      <c r="F34" s="399" t="s">
        <v>157</v>
      </c>
      <c r="G34" s="33"/>
      <c r="H34" s="33"/>
      <c r="I34" s="33"/>
      <c r="J34" s="33"/>
      <c r="K34" s="33"/>
      <c r="L34" s="33"/>
    </row>
    <row r="35" spans="1:12">
      <c r="A35" s="1335"/>
    </row>
  </sheetData>
  <sheetProtection password="B5A2" sheet="1" objects="1" scenarios="1"/>
  <printOptions gridLinesSet="0"/>
  <pageMargins left="0.74803149606299213" right="0.35433070866141736" top="0.35433070866141736" bottom="0.39370078740157483" header="0.19685039370078741" footer="0.19685039370078741"/>
  <pageSetup paperSize="9" scale="46" orientation="portrait" horizontalDpi="300" verticalDpi="300" r:id="rId1"/>
  <headerFooter alignWithMargins="0"/>
  <ignoredErrors>
    <ignoredError sqref="E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88"/>
  <sheetViews>
    <sheetView showGridLines="0" zoomScale="80" zoomScaleNormal="80" workbookViewId="0">
      <selection activeCell="B4" sqref="B4"/>
    </sheetView>
  </sheetViews>
  <sheetFormatPr defaultColWidth="10.7109375" defaultRowHeight="12.75"/>
  <cols>
    <col min="1" max="1" width="4.7109375" style="1337" customWidth="1"/>
    <col min="2" max="2" width="46" style="19" customWidth="1"/>
    <col min="3" max="5" width="14.28515625" style="17" customWidth="1"/>
    <col min="6" max="7" width="14.28515625" style="1086" customWidth="1"/>
    <col min="8" max="8" width="14.28515625" style="17" customWidth="1"/>
    <col min="9" max="9" width="14.140625" style="17" customWidth="1"/>
    <col min="10" max="10" width="12.85546875" style="17" customWidth="1"/>
    <col min="11" max="16384" width="10.7109375" style="17"/>
  </cols>
  <sheetData>
    <row r="1" spans="1:12" ht="15.75">
      <c r="A1" s="1334"/>
      <c r="B1" s="1351" t="s">
        <v>1446</v>
      </c>
      <c r="C1" s="33"/>
      <c r="D1" s="33"/>
      <c r="E1" s="33"/>
      <c r="F1" s="1092"/>
      <c r="G1" s="1092"/>
      <c r="H1" s="33"/>
      <c r="I1" s="33"/>
      <c r="J1" s="33"/>
      <c r="K1" s="33"/>
      <c r="L1" s="33"/>
    </row>
    <row r="2" spans="1:12">
      <c r="A2" s="1334"/>
      <c r="B2" s="41"/>
      <c r="C2" s="33"/>
      <c r="D2" s="33"/>
      <c r="E2" s="33"/>
      <c r="F2" s="1092"/>
      <c r="G2" s="1092"/>
      <c r="H2" s="33"/>
      <c r="I2" s="33"/>
      <c r="J2" s="33"/>
      <c r="K2" s="33"/>
      <c r="L2" s="33"/>
    </row>
    <row r="3" spans="1:12">
      <c r="A3" s="1333"/>
      <c r="B3" s="42" t="s">
        <v>1541</v>
      </c>
      <c r="C3" s="34"/>
      <c r="D3" s="33"/>
      <c r="E3" s="33"/>
      <c r="F3" s="1092"/>
      <c r="G3" s="1092"/>
      <c r="H3" s="33"/>
      <c r="I3" s="33"/>
      <c r="J3" s="34"/>
      <c r="K3" s="33"/>
      <c r="L3" s="33"/>
    </row>
    <row r="4" spans="1:12">
      <c r="A4" s="1333"/>
      <c r="B4" s="95" t="s">
        <v>600</v>
      </c>
      <c r="C4" s="34"/>
      <c r="D4" s="33"/>
      <c r="E4" s="33"/>
      <c r="F4" s="1092"/>
      <c r="G4" s="1092"/>
      <c r="H4" s="33"/>
      <c r="I4" s="33"/>
      <c r="J4" s="34"/>
      <c r="K4" s="33"/>
      <c r="L4" s="33"/>
    </row>
    <row r="5" spans="1:12">
      <c r="A5" s="1333"/>
      <c r="B5" s="34"/>
      <c r="C5" s="34"/>
      <c r="D5" s="33"/>
      <c r="E5" s="33"/>
      <c r="F5" s="1092"/>
      <c r="G5" s="1092"/>
      <c r="H5" s="33"/>
      <c r="I5" s="33"/>
      <c r="J5" s="34"/>
      <c r="K5" s="33"/>
      <c r="L5" s="33"/>
    </row>
    <row r="6" spans="1:12">
      <c r="A6" s="1333"/>
      <c r="B6" s="42" t="s">
        <v>43</v>
      </c>
      <c r="C6" s="34"/>
      <c r="D6" s="33"/>
      <c r="E6" s="33"/>
      <c r="F6" s="1092"/>
      <c r="G6" s="1092"/>
      <c r="H6" s="33"/>
      <c r="I6" s="33"/>
      <c r="J6" s="33"/>
      <c r="K6" s="33"/>
      <c r="L6" s="33"/>
    </row>
    <row r="7" spans="1:12">
      <c r="A7" s="1333"/>
      <c r="B7" s="78"/>
      <c r="C7" s="50"/>
      <c r="D7" s="50"/>
      <c r="E7" s="50"/>
      <c r="F7" s="1096"/>
      <c r="G7" s="1096"/>
      <c r="H7" s="1540" t="s">
        <v>1526</v>
      </c>
      <c r="I7" s="1540">
        <v>1</v>
      </c>
      <c r="J7" s="50"/>
      <c r="K7" s="33"/>
      <c r="L7" s="33"/>
    </row>
    <row r="8" spans="1:12">
      <c r="A8" s="1333">
        <v>1</v>
      </c>
      <c r="B8" s="372"/>
      <c r="C8" s="2" t="s">
        <v>428</v>
      </c>
      <c r="D8" s="2" t="s">
        <v>429</v>
      </c>
      <c r="E8" s="2" t="s">
        <v>430</v>
      </c>
      <c r="F8" s="1109" t="s">
        <v>1277</v>
      </c>
      <c r="G8" s="1109" t="s">
        <v>1278</v>
      </c>
      <c r="H8" s="2" t="s">
        <v>82</v>
      </c>
      <c r="I8" s="419"/>
    </row>
    <row r="9" spans="1:12" ht="56.25">
      <c r="A9" s="1333"/>
      <c r="B9" s="371" t="s">
        <v>1591</v>
      </c>
      <c r="C9" s="385" t="s">
        <v>202</v>
      </c>
      <c r="D9" s="385" t="s">
        <v>458</v>
      </c>
      <c r="E9" s="385" t="s">
        <v>203</v>
      </c>
      <c r="F9" s="1111" t="s">
        <v>1276</v>
      </c>
      <c r="G9" s="1111" t="s">
        <v>1275</v>
      </c>
      <c r="H9" s="385"/>
      <c r="I9" s="370"/>
    </row>
    <row r="10" spans="1:12">
      <c r="A10" s="1333"/>
      <c r="B10" s="371"/>
      <c r="C10" s="385" t="s">
        <v>1051</v>
      </c>
      <c r="D10" s="385" t="s">
        <v>1051</v>
      </c>
      <c r="E10" s="385" t="s">
        <v>1051</v>
      </c>
      <c r="F10" s="1098" t="s">
        <v>1051</v>
      </c>
      <c r="G10" s="1098" t="s">
        <v>1051</v>
      </c>
      <c r="H10" s="385"/>
      <c r="I10" s="370" t="s">
        <v>120</v>
      </c>
    </row>
    <row r="11" spans="1:12" ht="13.5" thickBot="1">
      <c r="A11" s="1333"/>
      <c r="B11" s="354"/>
      <c r="C11" s="383" t="s">
        <v>84</v>
      </c>
      <c r="D11" s="383" t="s">
        <v>84</v>
      </c>
      <c r="E11" s="383" t="s">
        <v>84</v>
      </c>
      <c r="F11" s="1101" t="s">
        <v>30</v>
      </c>
      <c r="G11" s="1101" t="s">
        <v>30</v>
      </c>
      <c r="H11" s="3" t="s">
        <v>83</v>
      </c>
      <c r="I11" s="381" t="s">
        <v>121</v>
      </c>
    </row>
    <row r="12" spans="1:12" ht="19.5" customHeight="1">
      <c r="A12" s="1333"/>
      <c r="B12" s="430" t="s">
        <v>1582</v>
      </c>
      <c r="C12" s="760">
        <f>C55</f>
        <v>0</v>
      </c>
      <c r="D12" s="760">
        <f>D55</f>
        <v>0</v>
      </c>
      <c r="E12" s="1119">
        <f>E55</f>
        <v>0</v>
      </c>
      <c r="F12" s="760">
        <f>F55</f>
        <v>0</v>
      </c>
      <c r="G12" s="760">
        <f>G55</f>
        <v>0</v>
      </c>
      <c r="H12" s="3" t="s">
        <v>249</v>
      </c>
      <c r="I12" s="399" t="s">
        <v>85</v>
      </c>
    </row>
    <row r="13" spans="1:12" s="139" customFormat="1" ht="19.5" customHeight="1">
      <c r="A13" s="1333"/>
      <c r="B13" s="411" t="s">
        <v>746</v>
      </c>
      <c r="C13" s="375"/>
      <c r="D13" s="375"/>
      <c r="E13" s="1120"/>
      <c r="F13" s="1084"/>
      <c r="G13" s="1084"/>
      <c r="H13" s="3" t="s">
        <v>250</v>
      </c>
      <c r="I13" s="360" t="s">
        <v>166</v>
      </c>
    </row>
    <row r="14" spans="1:12" ht="19.5" customHeight="1" thickBot="1">
      <c r="A14" s="1335"/>
      <c r="B14" s="349" t="s">
        <v>1069</v>
      </c>
      <c r="C14" s="435"/>
      <c r="D14" s="435"/>
      <c r="E14" s="1113"/>
      <c r="F14" s="1118"/>
      <c r="G14" s="1118"/>
      <c r="H14" s="3" t="s">
        <v>916</v>
      </c>
      <c r="I14" s="360" t="s">
        <v>166</v>
      </c>
    </row>
    <row r="15" spans="1:12" ht="19.5" customHeight="1">
      <c r="A15" s="1335"/>
      <c r="B15" s="430" t="s">
        <v>1583</v>
      </c>
      <c r="C15" s="374">
        <f>SUM(C12:C14)</f>
        <v>0</v>
      </c>
      <c r="D15" s="374">
        <f>SUM(D12:D14)</f>
        <v>0</v>
      </c>
      <c r="E15" s="658">
        <f>SUM(E12:E14)</f>
        <v>0</v>
      </c>
      <c r="F15" s="658">
        <f t="shared" ref="F15:G15" si="0">SUM(F12:F14)</f>
        <v>0</v>
      </c>
      <c r="G15" s="658">
        <f t="shared" si="0"/>
        <v>0</v>
      </c>
      <c r="H15" s="3" t="s">
        <v>251</v>
      </c>
      <c r="I15" s="399" t="s">
        <v>157</v>
      </c>
    </row>
    <row r="16" spans="1:12" ht="19.5" customHeight="1">
      <c r="A16" s="1335"/>
      <c r="B16" s="430" t="s">
        <v>493</v>
      </c>
      <c r="C16" s="771"/>
      <c r="D16" s="771"/>
      <c r="E16" s="1121"/>
      <c r="F16" s="1121"/>
      <c r="G16" s="1121"/>
      <c r="H16" s="3" t="s">
        <v>252</v>
      </c>
      <c r="I16" s="399" t="s">
        <v>157</v>
      </c>
    </row>
    <row r="17" spans="1:15" s="376" customFormat="1" ht="19.5" customHeight="1">
      <c r="A17" s="1335"/>
      <c r="B17" s="481" t="s">
        <v>1427</v>
      </c>
      <c r="C17" s="1516"/>
      <c r="D17" s="1251"/>
      <c r="E17" s="1251"/>
      <c r="F17" s="1516"/>
      <c r="G17" s="1516"/>
      <c r="H17" s="3" t="s">
        <v>1426</v>
      </c>
      <c r="I17" s="360" t="s">
        <v>166</v>
      </c>
    </row>
    <row r="18" spans="1:15" s="1086" customFormat="1" ht="19.5" customHeight="1">
      <c r="A18" s="1335"/>
      <c r="B18" s="1302" t="s">
        <v>1447</v>
      </c>
      <c r="C18" s="1189"/>
      <c r="D18" s="1189"/>
      <c r="E18" s="1189"/>
      <c r="F18" s="1297"/>
      <c r="G18" s="1297"/>
      <c r="H18" s="1188" t="s">
        <v>1071</v>
      </c>
      <c r="I18" s="360" t="s">
        <v>166</v>
      </c>
    </row>
    <row r="19" spans="1:15" ht="19.5" customHeight="1">
      <c r="A19" s="1335"/>
      <c r="B19" s="411" t="s">
        <v>792</v>
      </c>
      <c r="C19" s="763"/>
      <c r="D19" s="168"/>
      <c r="E19" s="1189"/>
      <c r="F19" s="1072"/>
      <c r="G19" s="1118"/>
      <c r="H19" s="3" t="s">
        <v>8</v>
      </c>
      <c r="I19" s="399" t="s">
        <v>85</v>
      </c>
      <c r="J19" s="110"/>
    </row>
    <row r="20" spans="1:15" ht="19.5" customHeight="1">
      <c r="A20" s="1335"/>
      <c r="B20" s="411" t="s">
        <v>793</v>
      </c>
      <c r="C20" s="763"/>
      <c r="D20" s="763"/>
      <c r="E20" s="1120"/>
      <c r="F20" s="1116"/>
      <c r="G20" s="1116"/>
      <c r="H20" s="3" t="s">
        <v>868</v>
      </c>
      <c r="I20" s="399" t="s">
        <v>157</v>
      </c>
    </row>
    <row r="21" spans="1:15" ht="19.5" customHeight="1">
      <c r="A21" s="1335"/>
      <c r="B21" s="411" t="s">
        <v>365</v>
      </c>
      <c r="C21" s="168"/>
      <c r="D21" s="763"/>
      <c r="E21" s="1113"/>
      <c r="F21" s="1118"/>
      <c r="G21" s="1118"/>
      <c r="H21" s="3" t="s">
        <v>253</v>
      </c>
      <c r="I21" s="360" t="s">
        <v>166</v>
      </c>
    </row>
    <row r="22" spans="1:15" s="1086" customFormat="1" ht="19.5" customHeight="1">
      <c r="A22" s="1335"/>
      <c r="B22" s="1390" t="s">
        <v>1450</v>
      </c>
      <c r="C22" s="1189"/>
      <c r="D22" s="1189"/>
      <c r="E22" s="1189"/>
      <c r="F22" s="1189"/>
      <c r="G22" s="1189"/>
      <c r="H22" s="1188" t="s">
        <v>1397</v>
      </c>
      <c r="I22" s="1267" t="s">
        <v>157</v>
      </c>
    </row>
    <row r="23" spans="1:15" s="376" customFormat="1" ht="19.5" customHeight="1">
      <c r="A23" s="1335"/>
      <c r="B23" s="412" t="s">
        <v>1451</v>
      </c>
      <c r="C23" s="763"/>
      <c r="D23" s="940"/>
      <c r="E23" s="1120"/>
      <c r="F23" s="1116"/>
      <c r="G23" s="1516"/>
      <c r="H23" s="3" t="s">
        <v>977</v>
      </c>
      <c r="I23" s="360" t="s">
        <v>38</v>
      </c>
    </row>
    <row r="24" spans="1:15" s="1086" customFormat="1" ht="41.25" customHeight="1">
      <c r="A24" s="1335"/>
      <c r="B24" s="1391" t="s">
        <v>1298</v>
      </c>
      <c r="C24" s="1073"/>
      <c r="D24" s="1073"/>
      <c r="E24" s="1146"/>
      <c r="F24" s="1073"/>
      <c r="G24" s="1516"/>
      <c r="H24" s="1145" t="s">
        <v>1297</v>
      </c>
      <c r="I24" s="360" t="s">
        <v>166</v>
      </c>
    </row>
    <row r="25" spans="1:15" ht="19.5" customHeight="1">
      <c r="A25" s="1335"/>
      <c r="B25" s="411" t="s">
        <v>284</v>
      </c>
      <c r="C25" s="435"/>
      <c r="D25" s="980"/>
      <c r="E25" s="1113"/>
      <c r="F25" s="1118"/>
      <c r="G25" s="1118"/>
      <c r="H25" s="3" t="s">
        <v>254</v>
      </c>
      <c r="I25" s="399" t="s">
        <v>38</v>
      </c>
      <c r="O25" s="934"/>
    </row>
    <row r="26" spans="1:15" ht="19.5" customHeight="1">
      <c r="A26" s="1335"/>
      <c r="B26" s="411" t="s">
        <v>794</v>
      </c>
      <c r="C26" s="435"/>
      <c r="D26" s="980"/>
      <c r="E26" s="1113"/>
      <c r="F26" s="1118"/>
      <c r="G26" s="1118"/>
      <c r="H26" s="3" t="s">
        <v>869</v>
      </c>
      <c r="I26" s="399" t="s">
        <v>157</v>
      </c>
    </row>
    <row r="27" spans="1:15" s="913" customFormat="1" ht="19.5" customHeight="1">
      <c r="A27" s="1335"/>
      <c r="B27" s="955" t="s">
        <v>1279</v>
      </c>
      <c r="C27" s="940"/>
      <c r="D27" s="989"/>
      <c r="E27" s="1113"/>
      <c r="F27" s="1072"/>
      <c r="G27" s="1118"/>
      <c r="H27" s="925" t="s">
        <v>1227</v>
      </c>
      <c r="I27" s="360" t="s">
        <v>166</v>
      </c>
    </row>
    <row r="28" spans="1:15" ht="29.25" customHeight="1">
      <c r="A28" s="1335"/>
      <c r="B28" s="359" t="s">
        <v>1092</v>
      </c>
      <c r="C28" s="763"/>
      <c r="D28" s="168"/>
      <c r="E28" s="1113"/>
      <c r="F28" s="1072"/>
      <c r="G28" s="1118"/>
      <c r="H28" s="3" t="s">
        <v>255</v>
      </c>
      <c r="I28" s="399" t="s">
        <v>38</v>
      </c>
    </row>
    <row r="29" spans="1:15" ht="19.5" customHeight="1">
      <c r="A29" s="1335"/>
      <c r="B29" s="402" t="s">
        <v>588</v>
      </c>
      <c r="C29" s="763"/>
      <c r="D29" s="763"/>
      <c r="E29" s="1120"/>
      <c r="F29" s="1116"/>
      <c r="G29" s="1116"/>
      <c r="H29" s="3" t="s">
        <v>870</v>
      </c>
      <c r="I29" s="399" t="s">
        <v>38</v>
      </c>
    </row>
    <row r="30" spans="1:15" ht="19.5" customHeight="1" thickBot="1">
      <c r="A30" s="1335"/>
      <c r="B30" s="411" t="s">
        <v>1696</v>
      </c>
      <c r="C30" s="168"/>
      <c r="D30" s="763"/>
      <c r="E30" s="1113"/>
      <c r="F30" s="1118"/>
      <c r="G30" s="1118"/>
      <c r="H30" s="3" t="s">
        <v>256</v>
      </c>
      <c r="I30" s="360" t="s">
        <v>166</v>
      </c>
    </row>
    <row r="31" spans="1:15" ht="19.5" customHeight="1">
      <c r="A31" s="1335"/>
      <c r="B31" s="430" t="s">
        <v>1584</v>
      </c>
      <c r="C31" s="374">
        <f>SUM(C15:C30)</f>
        <v>0</v>
      </c>
      <c r="D31" s="374">
        <f>SUM(D15:D30)</f>
        <v>0</v>
      </c>
      <c r="E31" s="658">
        <f>SUM(E15:E30)</f>
        <v>0</v>
      </c>
      <c r="F31" s="658">
        <f t="shared" ref="F31:G31" si="1">SUM(F15:F30)</f>
        <v>0</v>
      </c>
      <c r="G31" s="658">
        <f t="shared" si="1"/>
        <v>0</v>
      </c>
      <c r="H31" s="3" t="s">
        <v>257</v>
      </c>
      <c r="I31" s="399" t="s">
        <v>157</v>
      </c>
    </row>
    <row r="32" spans="1:15">
      <c r="A32" s="1335"/>
      <c r="B32" s="55"/>
      <c r="C32" s="79"/>
      <c r="D32" s="33"/>
      <c r="E32" s="33"/>
      <c r="F32" s="1092"/>
      <c r="G32" s="1092"/>
      <c r="H32" s="33"/>
      <c r="I32" s="33"/>
      <c r="J32" s="64"/>
      <c r="K32" s="33"/>
      <c r="L32" s="33"/>
    </row>
    <row r="33" spans="1:12" s="376" customFormat="1">
      <c r="A33" s="1335"/>
      <c r="B33" s="380"/>
      <c r="C33" s="386"/>
      <c r="D33" s="377"/>
      <c r="E33" s="377"/>
      <c r="F33" s="1092"/>
      <c r="G33" s="1092"/>
      <c r="H33" s="1537" t="s">
        <v>1526</v>
      </c>
      <c r="I33" s="1537">
        <v>2</v>
      </c>
      <c r="J33" s="382"/>
      <c r="K33" s="377"/>
      <c r="L33" s="377"/>
    </row>
    <row r="34" spans="1:12">
      <c r="A34" s="1335">
        <v>2</v>
      </c>
      <c r="B34" s="372"/>
      <c r="C34" s="1290" t="s">
        <v>428</v>
      </c>
      <c r="D34" s="1290" t="s">
        <v>429</v>
      </c>
      <c r="E34" s="1290" t="s">
        <v>430</v>
      </c>
      <c r="F34" s="1290" t="s">
        <v>1277</v>
      </c>
      <c r="G34" s="1290" t="s">
        <v>1278</v>
      </c>
      <c r="H34" s="1530" t="s">
        <v>82</v>
      </c>
      <c r="I34" s="1473"/>
    </row>
    <row r="35" spans="1:12" ht="56.25">
      <c r="A35" s="1335"/>
      <c r="B35" s="371" t="s">
        <v>1585</v>
      </c>
      <c r="C35" s="385" t="s">
        <v>202</v>
      </c>
      <c r="D35" s="385" t="s">
        <v>458</v>
      </c>
      <c r="E35" s="385" t="s">
        <v>203</v>
      </c>
      <c r="F35" s="1111" t="s">
        <v>1276</v>
      </c>
      <c r="G35" s="1111" t="s">
        <v>1275</v>
      </c>
      <c r="H35" s="385"/>
      <c r="I35" s="370"/>
    </row>
    <row r="36" spans="1:12">
      <c r="A36" s="1335"/>
      <c r="B36" s="371"/>
      <c r="C36" s="385" t="s">
        <v>979</v>
      </c>
      <c r="D36" s="385" t="s">
        <v>979</v>
      </c>
      <c r="E36" s="385" t="s">
        <v>979</v>
      </c>
      <c r="F36" s="1098" t="s">
        <v>979</v>
      </c>
      <c r="G36" s="1098" t="s">
        <v>979</v>
      </c>
      <c r="H36" s="385"/>
      <c r="I36" s="370" t="s">
        <v>120</v>
      </c>
    </row>
    <row r="37" spans="1:12">
      <c r="A37" s="1335"/>
      <c r="B37" s="433"/>
      <c r="C37" s="428" t="s">
        <v>84</v>
      </c>
      <c r="D37" s="428" t="s">
        <v>84</v>
      </c>
      <c r="E37" s="428" t="s">
        <v>84</v>
      </c>
      <c r="F37" s="1095" t="s">
        <v>84</v>
      </c>
      <c r="G37" s="1095" t="s">
        <v>84</v>
      </c>
      <c r="H37" s="3" t="s">
        <v>83</v>
      </c>
      <c r="I37" s="381" t="s">
        <v>121</v>
      </c>
    </row>
    <row r="38" spans="1:12" ht="18.75" customHeight="1">
      <c r="A38" s="1335"/>
      <c r="B38" s="434" t="s">
        <v>1586</v>
      </c>
      <c r="C38" s="306"/>
      <c r="D38" s="306"/>
      <c r="E38" s="306"/>
      <c r="F38" s="1084"/>
      <c r="G38" s="1084"/>
      <c r="H38" s="278" t="s">
        <v>268</v>
      </c>
      <c r="I38" s="409" t="s">
        <v>85</v>
      </c>
    </row>
    <row r="39" spans="1:12" s="376" customFormat="1" ht="18.75" customHeight="1">
      <c r="A39" s="1335"/>
      <c r="B39" s="411" t="s">
        <v>746</v>
      </c>
      <c r="C39" s="340"/>
      <c r="D39" s="340"/>
      <c r="E39" s="340"/>
      <c r="F39" s="340"/>
      <c r="G39" s="340"/>
      <c r="H39" s="3" t="s">
        <v>269</v>
      </c>
      <c r="I39" s="360" t="s">
        <v>166</v>
      </c>
    </row>
    <row r="40" spans="1:12" s="376" customFormat="1" ht="18.75" customHeight="1" thickBot="1">
      <c r="A40" s="1335"/>
      <c r="B40" s="963" t="s">
        <v>1069</v>
      </c>
      <c r="C40" s="989"/>
      <c r="D40" s="989"/>
      <c r="E40" s="989"/>
      <c r="F40" s="991"/>
      <c r="G40" s="991"/>
      <c r="H40" s="758" t="s">
        <v>1084</v>
      </c>
      <c r="I40" s="360" t="s">
        <v>166</v>
      </c>
    </row>
    <row r="41" spans="1:12" s="376" customFormat="1" ht="18.75" customHeight="1">
      <c r="A41" s="1335"/>
      <c r="B41" s="964" t="s">
        <v>1587</v>
      </c>
      <c r="C41" s="374">
        <f>C38+C39+C40</f>
        <v>0</v>
      </c>
      <c r="D41" s="374">
        <f t="shared" ref="D41:G41" si="2">D38+D39+D40</f>
        <v>0</v>
      </c>
      <c r="E41" s="374">
        <f t="shared" si="2"/>
        <v>0</v>
      </c>
      <c r="F41" s="1539">
        <f>F38+F39+F40</f>
        <v>0</v>
      </c>
      <c r="G41" s="1539">
        <f t="shared" si="2"/>
        <v>0</v>
      </c>
      <c r="H41" s="3" t="s">
        <v>15</v>
      </c>
      <c r="I41" s="360" t="s">
        <v>166</v>
      </c>
    </row>
    <row r="42" spans="1:12" ht="18.75" customHeight="1">
      <c r="A42" s="1335"/>
      <c r="B42" s="430" t="s">
        <v>493</v>
      </c>
      <c r="C42" s="771"/>
      <c r="D42" s="771"/>
      <c r="E42" s="1122"/>
      <c r="F42" s="1122"/>
      <c r="G42" s="1122"/>
      <c r="H42" s="3" t="s">
        <v>270</v>
      </c>
      <c r="I42" s="399" t="s">
        <v>85</v>
      </c>
    </row>
    <row r="43" spans="1:12" s="376" customFormat="1" ht="18.75" customHeight="1">
      <c r="A43" s="1335"/>
      <c r="B43" s="481" t="s">
        <v>1091</v>
      </c>
      <c r="C43" s="981"/>
      <c r="D43" s="981"/>
      <c r="E43" s="981"/>
      <c r="F43" s="1084"/>
      <c r="G43" s="1084"/>
      <c r="H43" s="758" t="s">
        <v>1070</v>
      </c>
      <c r="I43" s="360" t="s">
        <v>166</v>
      </c>
    </row>
    <row r="44" spans="1:12" ht="18.75" customHeight="1">
      <c r="A44" s="1335"/>
      <c r="B44" s="411" t="s">
        <v>792</v>
      </c>
      <c r="C44" s="340"/>
      <c r="D44" s="989"/>
      <c r="E44" s="1180"/>
      <c r="F44" s="1057"/>
      <c r="G44" s="991"/>
      <c r="H44" s="3" t="s">
        <v>271</v>
      </c>
      <c r="I44" s="399" t="s">
        <v>85</v>
      </c>
    </row>
    <row r="45" spans="1:12" ht="18.75" customHeight="1">
      <c r="A45" s="1335"/>
      <c r="B45" s="411" t="s">
        <v>793</v>
      </c>
      <c r="C45" s="340"/>
      <c r="D45" s="340"/>
      <c r="E45" s="340"/>
      <c r="F45" s="1115"/>
      <c r="G45" s="1115"/>
      <c r="H45" s="3" t="s">
        <v>841</v>
      </c>
      <c r="I45" s="399" t="s">
        <v>157</v>
      </c>
    </row>
    <row r="46" spans="1:12" ht="18.75" customHeight="1">
      <c r="A46" s="1335"/>
      <c r="B46" s="411" t="s">
        <v>365</v>
      </c>
      <c r="C46" s="168"/>
      <c r="D46" s="340"/>
      <c r="E46" s="168"/>
      <c r="F46" s="991"/>
      <c r="G46" s="991"/>
      <c r="H46" s="3" t="s">
        <v>464</v>
      </c>
      <c r="I46" s="360" t="s">
        <v>166</v>
      </c>
    </row>
    <row r="47" spans="1:12" s="376" customFormat="1" ht="18.75" customHeight="1">
      <c r="A47" s="1335"/>
      <c r="B47" s="481" t="s">
        <v>1127</v>
      </c>
      <c r="C47" s="340"/>
      <c r="D47" s="938"/>
      <c r="E47" s="938"/>
      <c r="F47" s="1115"/>
      <c r="G47" s="1517"/>
      <c r="H47" s="3" t="s">
        <v>861</v>
      </c>
      <c r="I47" s="399" t="s">
        <v>157</v>
      </c>
    </row>
    <row r="48" spans="1:12" s="1086" customFormat="1" ht="43.5" customHeight="1">
      <c r="A48" s="1335"/>
      <c r="B48" s="1392" t="s">
        <v>1298</v>
      </c>
      <c r="C48" s="1073"/>
      <c r="D48" s="1073"/>
      <c r="E48" s="1148"/>
      <c r="F48" s="1073"/>
      <c r="G48" s="1517"/>
      <c r="H48" s="1145" t="s">
        <v>862</v>
      </c>
      <c r="I48" s="1147" t="s">
        <v>166</v>
      </c>
    </row>
    <row r="49" spans="1:12" ht="18.75" customHeight="1">
      <c r="A49" s="1335"/>
      <c r="B49" s="411" t="s">
        <v>284</v>
      </c>
      <c r="C49" s="435"/>
      <c r="D49" s="981"/>
      <c r="E49" s="1113"/>
      <c r="F49" s="1118"/>
      <c r="G49" s="1118"/>
      <c r="H49" s="3" t="s">
        <v>465</v>
      </c>
      <c r="I49" s="399" t="s">
        <v>38</v>
      </c>
    </row>
    <row r="50" spans="1:12" ht="18.75" customHeight="1">
      <c r="A50" s="1333"/>
      <c r="B50" s="411" t="s">
        <v>794</v>
      </c>
      <c r="C50" s="435"/>
      <c r="D50" s="981"/>
      <c r="E50" s="1113"/>
      <c r="F50" s="1118"/>
      <c r="G50" s="1118"/>
      <c r="H50" s="3" t="s">
        <v>842</v>
      </c>
      <c r="I50" s="399" t="s">
        <v>157</v>
      </c>
    </row>
    <row r="51" spans="1:12" s="913" customFormat="1" ht="18.75" customHeight="1">
      <c r="A51" s="1333"/>
      <c r="B51" s="955" t="s">
        <v>1279</v>
      </c>
      <c r="C51" s="938"/>
      <c r="D51" s="989"/>
      <c r="E51" s="1113"/>
      <c r="F51" s="1057"/>
      <c r="G51" s="1118"/>
      <c r="H51" s="925" t="s">
        <v>1226</v>
      </c>
      <c r="I51" s="360" t="s">
        <v>166</v>
      </c>
    </row>
    <row r="52" spans="1:12" ht="30.75" customHeight="1">
      <c r="A52" s="1333"/>
      <c r="B52" s="359" t="s">
        <v>1092</v>
      </c>
      <c r="C52" s="340"/>
      <c r="D52" s="168"/>
      <c r="E52" s="1113"/>
      <c r="F52" s="1057"/>
      <c r="G52" s="1118"/>
      <c r="H52" s="3" t="s">
        <v>524</v>
      </c>
      <c r="I52" s="399" t="s">
        <v>38</v>
      </c>
    </row>
    <row r="53" spans="1:12" ht="18.75" customHeight="1">
      <c r="A53" s="1333"/>
      <c r="B53" s="402" t="s">
        <v>588</v>
      </c>
      <c r="C53" s="340"/>
      <c r="D53" s="340"/>
      <c r="E53" s="340"/>
      <c r="F53" s="1115"/>
      <c r="G53" s="1115"/>
      <c r="H53" s="3" t="s">
        <v>1151</v>
      </c>
      <c r="I53" s="399" t="s">
        <v>38</v>
      </c>
    </row>
    <row r="54" spans="1:12" ht="18.75" customHeight="1" thickBot="1">
      <c r="A54" s="1333"/>
      <c r="B54" s="411" t="s">
        <v>1696</v>
      </c>
      <c r="C54" s="168"/>
      <c r="D54" s="340"/>
      <c r="E54" s="168"/>
      <c r="F54" s="991"/>
      <c r="G54" s="991"/>
      <c r="H54" s="3" t="s">
        <v>491</v>
      </c>
      <c r="I54" s="360" t="s">
        <v>166</v>
      </c>
    </row>
    <row r="55" spans="1:12" ht="18.75" customHeight="1">
      <c r="A55" s="1333"/>
      <c r="B55" s="430" t="s">
        <v>1588</v>
      </c>
      <c r="C55" s="374">
        <f>SUM(C41:C54)</f>
        <v>0</v>
      </c>
      <c r="D55" s="374">
        <f t="shared" ref="D55:G55" si="3">SUM(D41:D54)</f>
        <v>0</v>
      </c>
      <c r="E55" s="374">
        <f t="shared" si="3"/>
        <v>0</v>
      </c>
      <c r="F55" s="1539">
        <f>SUM(F41:F54)</f>
        <v>0</v>
      </c>
      <c r="G55" s="1539">
        <f t="shared" si="3"/>
        <v>0</v>
      </c>
      <c r="H55" s="3" t="s">
        <v>525</v>
      </c>
      <c r="I55" s="399" t="s">
        <v>157</v>
      </c>
    </row>
    <row r="56" spans="1:12">
      <c r="A56" s="1333"/>
      <c r="B56" s="55"/>
      <c r="C56" s="79"/>
      <c r="D56" s="33"/>
      <c r="E56" s="33"/>
      <c r="F56" s="1092"/>
      <c r="G56" s="1092"/>
      <c r="H56" s="33"/>
      <c r="I56" s="33"/>
      <c r="J56" s="64"/>
      <c r="K56" s="33"/>
      <c r="L56" s="33"/>
    </row>
    <row r="57" spans="1:12">
      <c r="A57" s="1333"/>
      <c r="B57" s="55"/>
      <c r="C57" s="79"/>
      <c r="D57" s="33"/>
      <c r="E57" s="1537" t="s">
        <v>1526</v>
      </c>
      <c r="F57" s="1537">
        <v>3</v>
      </c>
      <c r="G57" s="1092"/>
      <c r="H57" s="33"/>
      <c r="I57" s="33"/>
      <c r="J57" s="64"/>
      <c r="K57" s="33"/>
      <c r="L57" s="33"/>
    </row>
    <row r="58" spans="1:12">
      <c r="A58" s="1333">
        <v>3</v>
      </c>
      <c r="B58" s="410"/>
      <c r="C58" s="338" t="s">
        <v>431</v>
      </c>
      <c r="D58" s="1290" t="s">
        <v>432</v>
      </c>
      <c r="E58" s="1515" t="s">
        <v>82</v>
      </c>
      <c r="F58" s="1472"/>
      <c r="I58" s="33"/>
      <c r="J58" s="64"/>
      <c r="K58" s="33"/>
      <c r="L58" s="33"/>
    </row>
    <row r="59" spans="1:12">
      <c r="A59" s="1333"/>
      <c r="B59" s="371" t="s">
        <v>762</v>
      </c>
      <c r="C59" s="385" t="s">
        <v>1051</v>
      </c>
      <c r="D59" s="385" t="s">
        <v>979</v>
      </c>
      <c r="E59" s="385"/>
      <c r="F59" s="405" t="s">
        <v>120</v>
      </c>
      <c r="I59" s="33"/>
      <c r="J59" s="64"/>
      <c r="K59" s="33"/>
      <c r="L59" s="33"/>
    </row>
    <row r="60" spans="1:12">
      <c r="A60" s="1333"/>
      <c r="B60" s="354"/>
      <c r="C60" s="382" t="s">
        <v>84</v>
      </c>
      <c r="D60" s="390" t="s">
        <v>84</v>
      </c>
      <c r="E60" s="3" t="s">
        <v>83</v>
      </c>
      <c r="F60" s="405" t="s">
        <v>121</v>
      </c>
      <c r="I60" s="33"/>
      <c r="J60" s="64"/>
      <c r="K60" s="33"/>
      <c r="L60" s="33"/>
    </row>
    <row r="61" spans="1:12" ht="42" customHeight="1">
      <c r="A61" s="1333"/>
      <c r="B61" s="348" t="s">
        <v>462</v>
      </c>
      <c r="C61" s="763"/>
      <c r="D61" s="340"/>
      <c r="E61" s="3">
        <v>100</v>
      </c>
      <c r="F61" s="366" t="s">
        <v>85</v>
      </c>
      <c r="I61" s="33"/>
      <c r="J61" s="64"/>
      <c r="K61" s="33"/>
      <c r="L61" s="33"/>
    </row>
    <row r="62" spans="1:12" ht="40.5" customHeight="1" thickBot="1">
      <c r="A62" s="1333"/>
      <c r="B62" s="359" t="s">
        <v>519</v>
      </c>
      <c r="C62" s="763"/>
      <c r="D62" s="340"/>
      <c r="E62" s="3" t="s">
        <v>238</v>
      </c>
      <c r="F62" s="424" t="s">
        <v>85</v>
      </c>
      <c r="I62" s="33"/>
      <c r="J62" s="64"/>
      <c r="K62" s="33"/>
      <c r="L62" s="33"/>
    </row>
    <row r="63" spans="1:12" ht="25.5" customHeight="1">
      <c r="A63" s="1333"/>
      <c r="B63" s="347" t="s">
        <v>33</v>
      </c>
      <c r="C63" s="374">
        <f>SUM(C61:C62)</f>
        <v>0</v>
      </c>
      <c r="D63" s="374">
        <f>SUM(D61:D62)</f>
        <v>0</v>
      </c>
      <c r="E63" s="3" t="s">
        <v>26</v>
      </c>
      <c r="F63" s="418" t="s">
        <v>85</v>
      </c>
      <c r="I63" s="33"/>
      <c r="J63" s="33"/>
      <c r="K63" s="33"/>
      <c r="L63" s="33"/>
    </row>
    <row r="64" spans="1:12">
      <c r="A64" s="1333"/>
      <c r="B64" s="33"/>
      <c r="C64" s="33"/>
      <c r="D64" s="33"/>
      <c r="E64" s="33"/>
      <c r="F64" s="33"/>
      <c r="I64" s="33"/>
      <c r="J64" s="33"/>
      <c r="K64" s="33"/>
      <c r="L64" s="33"/>
    </row>
    <row r="65" spans="1:12">
      <c r="A65" s="1333"/>
      <c r="B65" s="33"/>
      <c r="C65" s="33"/>
      <c r="D65" s="33"/>
      <c r="E65" s="1535" t="s">
        <v>1526</v>
      </c>
      <c r="F65" s="1535">
        <v>4</v>
      </c>
      <c r="I65" s="33"/>
      <c r="J65" s="33"/>
      <c r="K65" s="33"/>
      <c r="L65" s="33"/>
    </row>
    <row r="66" spans="1:12">
      <c r="A66" s="1333">
        <v>4</v>
      </c>
      <c r="B66" s="410"/>
      <c r="C66" s="338" t="s">
        <v>433</v>
      </c>
      <c r="D66" s="1290" t="s">
        <v>459</v>
      </c>
      <c r="E66" s="1515" t="s">
        <v>82</v>
      </c>
      <c r="F66" s="1472"/>
      <c r="I66" s="33"/>
      <c r="J66" s="33"/>
      <c r="K66" s="33"/>
      <c r="L66" s="33"/>
    </row>
    <row r="67" spans="1:12">
      <c r="A67" s="1333"/>
      <c r="B67" s="371" t="s">
        <v>763</v>
      </c>
      <c r="C67" s="385" t="s">
        <v>1051</v>
      </c>
      <c r="D67" s="385" t="s">
        <v>979</v>
      </c>
      <c r="E67" s="385"/>
      <c r="F67" s="405" t="s">
        <v>120</v>
      </c>
      <c r="I67" s="33"/>
      <c r="J67" s="33"/>
      <c r="K67" s="33"/>
      <c r="L67" s="33"/>
    </row>
    <row r="68" spans="1:12">
      <c r="A68" s="1333"/>
      <c r="B68" s="354"/>
      <c r="C68" s="382" t="s">
        <v>84</v>
      </c>
      <c r="D68" s="390" t="s">
        <v>84</v>
      </c>
      <c r="E68" s="344" t="s">
        <v>83</v>
      </c>
      <c r="F68" s="405" t="s">
        <v>121</v>
      </c>
      <c r="I68" s="33"/>
      <c r="J68" s="33"/>
      <c r="K68" s="33"/>
      <c r="L68" s="33"/>
    </row>
    <row r="69" spans="1:12" ht="25.5" customHeight="1">
      <c r="A69" s="1333"/>
      <c r="B69" s="369" t="s">
        <v>516</v>
      </c>
      <c r="C69" s="375"/>
      <c r="D69" s="340"/>
      <c r="E69" s="3" t="s">
        <v>12</v>
      </c>
      <c r="F69" s="414" t="s">
        <v>85</v>
      </c>
      <c r="I69" s="33"/>
      <c r="J69" s="33"/>
      <c r="K69" s="33"/>
      <c r="L69" s="33"/>
    </row>
    <row r="70" spans="1:12">
      <c r="A70" s="1333"/>
      <c r="B70" s="33"/>
      <c r="C70" s="33"/>
      <c r="D70" s="33"/>
      <c r="E70" s="33"/>
      <c r="F70" s="1092"/>
      <c r="G70" s="1092"/>
      <c r="H70" s="33"/>
      <c r="I70" s="33"/>
      <c r="J70" s="33"/>
      <c r="K70" s="33"/>
      <c r="L70" s="33"/>
    </row>
    <row r="71" spans="1:12">
      <c r="A71" s="1334"/>
      <c r="B71" s="36"/>
      <c r="C71" s="33"/>
      <c r="D71" s="33"/>
      <c r="E71" s="1537" t="s">
        <v>1526</v>
      </c>
      <c r="F71" s="1537">
        <v>7</v>
      </c>
      <c r="G71" s="1092"/>
      <c r="H71" s="33"/>
      <c r="I71" s="33"/>
      <c r="J71" s="33"/>
      <c r="K71" s="33"/>
      <c r="L71" s="33"/>
    </row>
    <row r="72" spans="1:12">
      <c r="A72" s="1334">
        <v>7</v>
      </c>
      <c r="B72" s="773"/>
      <c r="C72" s="696" t="s">
        <v>460</v>
      </c>
      <c r="D72" s="1290" t="s">
        <v>461</v>
      </c>
      <c r="E72" s="696" t="s">
        <v>82</v>
      </c>
      <c r="F72" s="774"/>
      <c r="I72" s="33"/>
      <c r="J72" s="33"/>
      <c r="K72" s="33"/>
    </row>
    <row r="73" spans="1:12" ht="38.25">
      <c r="A73" s="1334"/>
      <c r="B73" s="371" t="s">
        <v>1534</v>
      </c>
      <c r="C73" s="385" t="s">
        <v>1589</v>
      </c>
      <c r="D73" s="385" t="s">
        <v>1590</v>
      </c>
      <c r="E73" s="385"/>
      <c r="F73" s="405" t="s">
        <v>120</v>
      </c>
      <c r="I73" s="33"/>
      <c r="J73" s="33"/>
      <c r="K73" s="33"/>
    </row>
    <row r="74" spans="1:12">
      <c r="A74" s="1334"/>
      <c r="B74" s="433"/>
      <c r="C74" s="308" t="s">
        <v>84</v>
      </c>
      <c r="D74" s="308" t="s">
        <v>84</v>
      </c>
      <c r="E74" s="758" t="s">
        <v>83</v>
      </c>
      <c r="F74" s="420" t="s">
        <v>121</v>
      </c>
      <c r="I74" s="33"/>
      <c r="J74" s="33"/>
      <c r="K74" s="33"/>
    </row>
    <row r="75" spans="1:12" ht="18.75" customHeight="1">
      <c r="A75" s="1334"/>
      <c r="B75" s="634" t="s">
        <v>366</v>
      </c>
      <c r="C75" s="373"/>
      <c r="D75" s="772"/>
      <c r="E75" s="278">
        <v>100</v>
      </c>
      <c r="F75" s="409" t="s">
        <v>85</v>
      </c>
      <c r="I75" s="33"/>
      <c r="J75" s="33"/>
      <c r="K75" s="33"/>
    </row>
    <row r="76" spans="1:12" ht="18.75" customHeight="1" thickBot="1">
      <c r="A76" s="1334"/>
      <c r="B76" s="775" t="s">
        <v>368</v>
      </c>
      <c r="C76" s="763"/>
      <c r="D76" s="772"/>
      <c r="E76" s="758">
        <v>105</v>
      </c>
      <c r="F76" s="764" t="s">
        <v>85</v>
      </c>
      <c r="I76" s="33"/>
      <c r="J76" s="33"/>
      <c r="K76" s="33"/>
    </row>
    <row r="77" spans="1:12" ht="18.75" customHeight="1">
      <c r="A77" s="1334"/>
      <c r="B77" s="776" t="s">
        <v>370</v>
      </c>
      <c r="C77" s="374">
        <f>SUM(C75:C76)</f>
        <v>0</v>
      </c>
      <c r="D77" s="374">
        <f>SUM(D75:D76)</f>
        <v>0</v>
      </c>
      <c r="E77" s="758" t="s">
        <v>26</v>
      </c>
      <c r="F77" s="764" t="s">
        <v>157</v>
      </c>
      <c r="I77" s="33"/>
      <c r="J77" s="33"/>
      <c r="K77" s="33"/>
    </row>
    <row r="78" spans="1:12" ht="18.75" customHeight="1">
      <c r="A78" s="1334"/>
      <c r="B78" s="737"/>
      <c r="C78" s="777"/>
      <c r="D78" s="769"/>
      <c r="E78" s="778"/>
      <c r="F78" s="779"/>
      <c r="I78" s="33"/>
      <c r="J78" s="33"/>
      <c r="K78" s="33"/>
    </row>
    <row r="79" spans="1:12" ht="18.75" customHeight="1">
      <c r="A79" s="1334"/>
      <c r="B79" s="775" t="s">
        <v>233</v>
      </c>
      <c r="C79" s="763"/>
      <c r="D79" s="772"/>
      <c r="E79" s="758" t="s">
        <v>239</v>
      </c>
      <c r="F79" s="764" t="s">
        <v>38</v>
      </c>
      <c r="I79" s="33"/>
      <c r="J79" s="33"/>
      <c r="K79" s="33"/>
    </row>
    <row r="80" spans="1:12" ht="18.75" customHeight="1" thickBot="1">
      <c r="A80" s="1334"/>
      <c r="B80" s="775" t="s">
        <v>367</v>
      </c>
      <c r="C80" s="763"/>
      <c r="D80" s="772"/>
      <c r="E80" s="758">
        <v>120</v>
      </c>
      <c r="F80" s="764" t="s">
        <v>38</v>
      </c>
      <c r="I80" s="33"/>
      <c r="J80" s="33"/>
      <c r="K80" s="33"/>
    </row>
    <row r="81" spans="1:11" ht="18.75" customHeight="1">
      <c r="A81" s="1334"/>
      <c r="B81" s="776" t="s">
        <v>369</v>
      </c>
      <c r="C81" s="374">
        <f>SUM(C79:C80)</f>
        <v>0</v>
      </c>
      <c r="D81" s="374">
        <f>SUM(D79:D80)</f>
        <v>0</v>
      </c>
      <c r="E81" s="758" t="s">
        <v>240</v>
      </c>
      <c r="F81" s="764" t="s">
        <v>38</v>
      </c>
      <c r="I81" s="33"/>
      <c r="J81" s="33"/>
      <c r="K81" s="33"/>
    </row>
    <row r="82" spans="1:11" ht="18.75" customHeight="1">
      <c r="A82" s="1334"/>
      <c r="B82" s="737"/>
      <c r="C82" s="777"/>
      <c r="D82" s="769"/>
      <c r="E82" s="778"/>
      <c r="F82" s="779"/>
      <c r="I82" s="33"/>
      <c r="J82" s="33"/>
      <c r="K82" s="33"/>
    </row>
    <row r="83" spans="1:11" ht="18.75" customHeight="1">
      <c r="A83" s="1334"/>
      <c r="B83" s="775" t="s">
        <v>371</v>
      </c>
      <c r="C83" s="763"/>
      <c r="D83" s="772"/>
      <c r="E83" s="758" t="s">
        <v>3</v>
      </c>
      <c r="F83" s="764" t="s">
        <v>157</v>
      </c>
      <c r="I83" s="33"/>
      <c r="J83" s="33"/>
      <c r="K83" s="33"/>
    </row>
    <row r="84" spans="1:11" ht="18.75" customHeight="1" thickBot="1">
      <c r="A84" s="1334"/>
      <c r="B84" s="775" t="s">
        <v>372</v>
      </c>
      <c r="C84" s="763"/>
      <c r="D84" s="772"/>
      <c r="E84" s="758" t="s">
        <v>241</v>
      </c>
      <c r="F84" s="764" t="s">
        <v>38</v>
      </c>
      <c r="I84" s="33"/>
      <c r="J84" s="33"/>
      <c r="K84" s="33"/>
    </row>
    <row r="85" spans="1:11" ht="18.75" customHeight="1">
      <c r="A85" s="1334"/>
      <c r="B85" s="776" t="s">
        <v>373</v>
      </c>
      <c r="C85" s="374">
        <f>SUM(C83:C84)</f>
        <v>0</v>
      </c>
      <c r="D85" s="374">
        <f>SUM(D83:D84)</f>
        <v>0</v>
      </c>
      <c r="E85" s="758" t="s">
        <v>4</v>
      </c>
      <c r="F85" s="780" t="s">
        <v>166</v>
      </c>
      <c r="I85" s="33"/>
      <c r="J85" s="33"/>
      <c r="K85" s="33"/>
    </row>
    <row r="86" spans="1:11" ht="18.75" customHeight="1">
      <c r="A86" s="1334"/>
      <c r="B86" s="36"/>
      <c r="C86" s="33"/>
      <c r="D86" s="33"/>
      <c r="E86" s="33"/>
      <c r="F86" s="1092"/>
      <c r="G86" s="1092"/>
      <c r="H86" s="33"/>
      <c r="I86" s="33"/>
      <c r="J86" s="33"/>
      <c r="K86" s="33"/>
    </row>
    <row r="87" spans="1:11" ht="18.75" customHeight="1">
      <c r="A87" s="1334"/>
      <c r="B87" s="174"/>
      <c r="C87" s="33"/>
      <c r="D87" s="33"/>
      <c r="E87" s="33"/>
      <c r="F87" s="1092"/>
      <c r="G87" s="1092"/>
      <c r="H87" s="33"/>
      <c r="I87" s="33"/>
      <c r="J87" s="33"/>
      <c r="K87" s="33"/>
    </row>
    <row r="88" spans="1:11" ht="18.75" customHeight="1">
      <c r="A88" s="1334"/>
      <c r="B88" s="36"/>
      <c r="C88" s="33"/>
      <c r="D88" s="33"/>
      <c r="E88" s="33"/>
      <c r="F88" s="1092"/>
      <c r="G88" s="1092"/>
      <c r="H88" s="33"/>
      <c r="I88" s="33"/>
      <c r="J88" s="33"/>
      <c r="K88" s="33"/>
    </row>
  </sheetData>
  <sheetProtection password="B5A2" sheet="1" objects="1" scenarios="1"/>
  <customSheetViews>
    <customSheetView guid="{E4F26FFA-5313-49C9-9365-CBA576C57791}" scale="85" showGridLines="0" fitToPage="1" showRuler="0">
      <selection activeCell="B31" sqref="B31"/>
      <pageMargins left="0.74803149606299213" right="0.31"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51" fitToHeight="2" orientation="portrait" horizontalDpi="300" verticalDpi="300" r:id="rId2"/>
  <headerFooter alignWithMargins="0"/>
  <ignoredErrors>
    <ignoredError sqref="E62:E63 E77:E85 H28:H31 E69 H52 H54:H55 H25:H26 H49:H50 C68:D68 C37:E37 C60:D60 C11:E11 C74:D74 H23 H38:H47 H19:H21 H12:H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F101"/>
  <sheetViews>
    <sheetView showGridLines="0" zoomScale="80" zoomScaleNormal="80" workbookViewId="0">
      <selection activeCell="B4" sqref="B4"/>
    </sheetView>
  </sheetViews>
  <sheetFormatPr defaultColWidth="10.7109375" defaultRowHeight="12.75"/>
  <cols>
    <col min="1" max="1" width="5.28515625" style="1337" customWidth="1"/>
    <col min="2" max="2" width="51.85546875" style="19" customWidth="1"/>
    <col min="3" max="3" width="12" style="17" bestFit="1" customWidth="1"/>
    <col min="4" max="4" width="13.140625" style="1086" customWidth="1"/>
    <col min="5" max="16384" width="10.7109375" style="17"/>
  </cols>
  <sheetData>
    <row r="1" spans="1:6" ht="15.75">
      <c r="A1" s="1334"/>
      <c r="B1" s="1351" t="s">
        <v>1446</v>
      </c>
      <c r="C1" s="33"/>
    </row>
    <row r="2" spans="1:6">
      <c r="A2" s="1334"/>
      <c r="B2" s="41"/>
      <c r="C2" s="33"/>
    </row>
    <row r="3" spans="1:6">
      <c r="A3" s="1339"/>
      <c r="B3" s="42" t="s">
        <v>1541</v>
      </c>
      <c r="C3" s="34"/>
    </row>
    <row r="4" spans="1:6">
      <c r="A4" s="1333"/>
      <c r="B4" s="95" t="s">
        <v>601</v>
      </c>
      <c r="C4" s="34"/>
    </row>
    <row r="5" spans="1:6">
      <c r="A5" s="1335"/>
      <c r="B5"/>
      <c r="C5" s="34"/>
      <c r="D5" s="1062"/>
      <c r="E5"/>
      <c r="F5"/>
    </row>
    <row r="6" spans="1:6">
      <c r="A6" s="1335"/>
      <c r="B6" s="42" t="s">
        <v>43</v>
      </c>
      <c r="C6" s="33"/>
    </row>
    <row r="7" spans="1:6" s="143" customFormat="1">
      <c r="A7" s="1335"/>
      <c r="B7" s="131"/>
      <c r="C7" s="129"/>
      <c r="D7" s="1541" t="s">
        <v>1526</v>
      </c>
      <c r="E7" s="1541">
        <v>1</v>
      </c>
    </row>
    <row r="8" spans="1:6" ht="14.25" customHeight="1">
      <c r="A8" s="1335">
        <v>1</v>
      </c>
      <c r="B8" s="629"/>
      <c r="C8" s="1307" t="s">
        <v>435</v>
      </c>
      <c r="D8" s="1447" t="s">
        <v>82</v>
      </c>
      <c r="E8" s="1174"/>
    </row>
    <row r="9" spans="1:6" ht="46.5" customHeight="1">
      <c r="A9" s="1335"/>
      <c r="B9" s="371" t="s">
        <v>1592</v>
      </c>
      <c r="C9" s="385" t="s">
        <v>28</v>
      </c>
      <c r="D9" s="626"/>
      <c r="E9" s="405" t="s">
        <v>120</v>
      </c>
    </row>
    <row r="10" spans="1:6">
      <c r="A10" s="1335"/>
      <c r="B10" s="354"/>
      <c r="C10" s="382" t="s">
        <v>84</v>
      </c>
      <c r="D10" s="1049" t="s">
        <v>83</v>
      </c>
      <c r="E10" s="405" t="s">
        <v>121</v>
      </c>
    </row>
    <row r="11" spans="1:6" ht="35.25" customHeight="1">
      <c r="A11" s="1335"/>
      <c r="B11" s="635" t="s">
        <v>1593</v>
      </c>
      <c r="C11" s="939">
        <f>C40</f>
        <v>0</v>
      </c>
      <c r="D11" s="1049">
        <v>100</v>
      </c>
      <c r="E11" s="520" t="s">
        <v>85</v>
      </c>
    </row>
    <row r="12" spans="1:6" s="139" customFormat="1" ht="19.5" customHeight="1">
      <c r="A12" s="1335"/>
      <c r="B12" s="634" t="s">
        <v>746</v>
      </c>
      <c r="C12" s="1448"/>
      <c r="D12" s="1049" t="s">
        <v>238</v>
      </c>
      <c r="E12" s="284" t="s">
        <v>166</v>
      </c>
    </row>
    <row r="13" spans="1:6" ht="19.5" customHeight="1" thickBot="1">
      <c r="A13" s="1335"/>
      <c r="B13" s="624" t="s">
        <v>1069</v>
      </c>
      <c r="C13" s="1448"/>
      <c r="D13" s="1049" t="s">
        <v>935</v>
      </c>
      <c r="E13" s="632" t="s">
        <v>166</v>
      </c>
    </row>
    <row r="14" spans="1:6" ht="35.25" customHeight="1">
      <c r="A14" s="1335"/>
      <c r="B14" s="633" t="s">
        <v>1594</v>
      </c>
      <c r="C14" s="374">
        <f>SUM(C11:C13)</f>
        <v>0</v>
      </c>
      <c r="D14" s="1049" t="s">
        <v>26</v>
      </c>
      <c r="E14" s="284" t="s">
        <v>157</v>
      </c>
    </row>
    <row r="15" spans="1:6" s="100" customFormat="1" ht="18.75" customHeight="1">
      <c r="A15" s="1335"/>
      <c r="B15" s="630" t="s">
        <v>493</v>
      </c>
      <c r="C15" s="1446"/>
      <c r="D15" s="1049" t="s">
        <v>239</v>
      </c>
      <c r="E15" s="284" t="s">
        <v>157</v>
      </c>
    </row>
    <row r="16" spans="1:6" s="100" customFormat="1" ht="18.75" customHeight="1">
      <c r="A16" s="1335"/>
      <c r="B16" s="481" t="s">
        <v>1427</v>
      </c>
      <c r="C16" s="1448"/>
      <c r="D16" s="1049" t="s">
        <v>1426</v>
      </c>
      <c r="E16" s="632" t="s">
        <v>166</v>
      </c>
    </row>
    <row r="17" spans="1:6" s="100" customFormat="1" ht="18.75" customHeight="1">
      <c r="A17" s="1335"/>
      <c r="B17" s="1302" t="s">
        <v>1447</v>
      </c>
      <c r="C17" s="1448"/>
      <c r="D17" s="1049" t="s">
        <v>856</v>
      </c>
      <c r="E17" s="919" t="s">
        <v>166</v>
      </c>
    </row>
    <row r="18" spans="1:6" ht="18.75" customHeight="1">
      <c r="A18" s="1335"/>
      <c r="B18" s="461" t="s">
        <v>1595</v>
      </c>
      <c r="C18" s="1448"/>
      <c r="D18" s="1049" t="s">
        <v>27</v>
      </c>
      <c r="E18" s="284" t="s">
        <v>85</v>
      </c>
    </row>
    <row r="19" spans="1:6" ht="18.75" customHeight="1">
      <c r="A19" s="1335"/>
      <c r="B19" s="461" t="s">
        <v>1596</v>
      </c>
      <c r="C19" s="1448"/>
      <c r="D19" s="1049" t="s">
        <v>240</v>
      </c>
      <c r="E19" s="284" t="s">
        <v>38</v>
      </c>
    </row>
    <row r="20" spans="1:6" ht="18.75" customHeight="1">
      <c r="A20" s="1335"/>
      <c r="B20" s="461" t="s">
        <v>1597</v>
      </c>
      <c r="C20" s="1448"/>
      <c r="D20" s="1049" t="s">
        <v>3</v>
      </c>
      <c r="E20" s="284" t="s">
        <v>38</v>
      </c>
    </row>
    <row r="21" spans="1:6" ht="18.75" customHeight="1">
      <c r="A21" s="1335"/>
      <c r="B21" s="461" t="s">
        <v>1598</v>
      </c>
      <c r="C21" s="1448"/>
      <c r="D21" s="1049" t="s">
        <v>241</v>
      </c>
      <c r="E21" s="284" t="s">
        <v>85</v>
      </c>
    </row>
    <row r="22" spans="1:6" ht="32.25" customHeight="1" thickBot="1">
      <c r="A22" s="1335"/>
      <c r="B22" s="631" t="s">
        <v>1599</v>
      </c>
      <c r="C22" s="1448"/>
      <c r="D22" s="1049" t="s">
        <v>4</v>
      </c>
      <c r="E22" s="284" t="s">
        <v>38</v>
      </c>
    </row>
    <row r="23" spans="1:6" ht="37.5" customHeight="1">
      <c r="A23" s="1335"/>
      <c r="B23" s="858" t="s">
        <v>1600</v>
      </c>
      <c r="C23" s="374">
        <f>SUM(C14:C22)</f>
        <v>0</v>
      </c>
      <c r="D23" s="1049" t="s">
        <v>242</v>
      </c>
      <c r="E23" s="418" t="s">
        <v>85</v>
      </c>
    </row>
    <row r="24" spans="1:6">
      <c r="A24" s="1335"/>
      <c r="B24" s="54"/>
      <c r="C24" s="34"/>
      <c r="D24" s="1092"/>
      <c r="E24" s="33"/>
      <c r="F24" s="34"/>
    </row>
    <row r="25" spans="1:6" s="376" customFormat="1">
      <c r="A25" s="1335"/>
      <c r="B25" s="54"/>
      <c r="C25" s="378"/>
      <c r="D25" s="1541" t="s">
        <v>1526</v>
      </c>
      <c r="E25" s="1541">
        <v>2</v>
      </c>
    </row>
    <row r="26" spans="1:6" ht="14.25" customHeight="1">
      <c r="A26" s="1335">
        <v>2</v>
      </c>
      <c r="B26" s="629"/>
      <c r="C26" s="1312" t="s">
        <v>435</v>
      </c>
      <c r="D26" s="1312" t="s">
        <v>82</v>
      </c>
      <c r="E26" s="614"/>
    </row>
    <row r="27" spans="1:6" ht="48.75" customHeight="1">
      <c r="A27" s="1335"/>
      <c r="B27" s="371" t="s">
        <v>1601</v>
      </c>
      <c r="C27" s="385" t="s">
        <v>28</v>
      </c>
      <c r="D27" s="626"/>
      <c r="E27" s="405" t="s">
        <v>120</v>
      </c>
    </row>
    <row r="28" spans="1:6">
      <c r="A28" s="1335"/>
      <c r="B28" s="354"/>
      <c r="C28" s="382" t="s">
        <v>84</v>
      </c>
      <c r="D28" s="1049" t="s">
        <v>83</v>
      </c>
      <c r="E28" s="405" t="s">
        <v>121</v>
      </c>
    </row>
    <row r="29" spans="1:6" ht="35.25" customHeight="1">
      <c r="A29" s="1335"/>
      <c r="B29" s="637" t="s">
        <v>1602</v>
      </c>
      <c r="C29" s="1443"/>
      <c r="D29" s="1049" t="s">
        <v>249</v>
      </c>
      <c r="E29" s="520" t="s">
        <v>85</v>
      </c>
    </row>
    <row r="30" spans="1:6" s="376" customFormat="1" ht="18.75" customHeight="1">
      <c r="A30" s="1335"/>
      <c r="B30" s="634" t="s">
        <v>746</v>
      </c>
      <c r="C30" s="1443"/>
      <c r="D30" s="1049" t="s">
        <v>1100</v>
      </c>
      <c r="E30" s="632" t="s">
        <v>166</v>
      </c>
    </row>
    <row r="31" spans="1:6" s="376" customFormat="1" ht="18.75" customHeight="1" thickBot="1">
      <c r="A31" s="1335"/>
      <c r="B31" s="637" t="s">
        <v>1069</v>
      </c>
      <c r="C31" s="1443"/>
      <c r="D31" s="1049" t="s">
        <v>916</v>
      </c>
      <c r="E31" s="632" t="s">
        <v>166</v>
      </c>
    </row>
    <row r="32" spans="1:6" s="376" customFormat="1" ht="35.25" customHeight="1">
      <c r="A32" s="1335"/>
      <c r="B32" s="633" t="s">
        <v>1594</v>
      </c>
      <c r="C32" s="374">
        <f>SUM(C29:C31)</f>
        <v>0</v>
      </c>
      <c r="D32" s="1049" t="s">
        <v>878</v>
      </c>
      <c r="E32" s="632" t="s">
        <v>166</v>
      </c>
    </row>
    <row r="33" spans="1:5" s="100" customFormat="1" ht="18.75" customHeight="1">
      <c r="A33" s="1335"/>
      <c r="B33" s="630" t="s">
        <v>493</v>
      </c>
      <c r="C33" s="1446"/>
      <c r="D33" s="1049" t="s">
        <v>250</v>
      </c>
      <c r="E33" s="284" t="s">
        <v>157</v>
      </c>
    </row>
    <row r="34" spans="1:5" ht="18.75" customHeight="1">
      <c r="A34" s="1335"/>
      <c r="B34" s="461" t="s">
        <v>1595</v>
      </c>
      <c r="C34" s="1443"/>
      <c r="D34" s="1049" t="s">
        <v>251</v>
      </c>
      <c r="E34" s="284" t="s">
        <v>85</v>
      </c>
    </row>
    <row r="35" spans="1:5" s="376" customFormat="1" ht="18.75" customHeight="1">
      <c r="A35" s="1335"/>
      <c r="B35" s="481" t="s">
        <v>1091</v>
      </c>
      <c r="C35" s="1443"/>
      <c r="D35" s="1049" t="s">
        <v>1071</v>
      </c>
      <c r="E35" s="632" t="s">
        <v>166</v>
      </c>
    </row>
    <row r="36" spans="1:5" ht="18.75" customHeight="1">
      <c r="A36" s="1335"/>
      <c r="B36" s="461" t="s">
        <v>1596</v>
      </c>
      <c r="C36" s="1443"/>
      <c r="D36" s="1049" t="s">
        <v>252</v>
      </c>
      <c r="E36" s="284" t="s">
        <v>38</v>
      </c>
    </row>
    <row r="37" spans="1:5" ht="18.75" customHeight="1">
      <c r="A37" s="1335"/>
      <c r="B37" s="461" t="s">
        <v>1597</v>
      </c>
      <c r="C37" s="1443"/>
      <c r="D37" s="1049" t="s">
        <v>8</v>
      </c>
      <c r="E37" s="284" t="s">
        <v>38</v>
      </c>
    </row>
    <row r="38" spans="1:5" ht="18.75" customHeight="1">
      <c r="A38" s="1335"/>
      <c r="B38" s="461" t="s">
        <v>1598</v>
      </c>
      <c r="C38" s="1443"/>
      <c r="D38" s="1049" t="s">
        <v>253</v>
      </c>
      <c r="E38" s="284" t="s">
        <v>85</v>
      </c>
    </row>
    <row r="39" spans="1:5" ht="33" customHeight="1" thickBot="1">
      <c r="A39" s="1335"/>
      <c r="B39" s="631" t="s">
        <v>1599</v>
      </c>
      <c r="C39" s="1443"/>
      <c r="D39" s="1049" t="s">
        <v>254</v>
      </c>
      <c r="E39" s="284" t="s">
        <v>38</v>
      </c>
    </row>
    <row r="40" spans="1:5" ht="31.5" customHeight="1">
      <c r="A40" s="1335"/>
      <c r="B40" s="1594" t="s">
        <v>1603</v>
      </c>
      <c r="C40" s="374">
        <f>SUM(C32:C39)</f>
        <v>0</v>
      </c>
      <c r="D40" s="1049" t="s">
        <v>255</v>
      </c>
      <c r="E40" s="418" t="s">
        <v>85</v>
      </c>
    </row>
    <row r="41" spans="1:5">
      <c r="A41" s="1335"/>
      <c r="B41" s="54"/>
      <c r="C41" s="34"/>
    </row>
    <row r="42" spans="1:5">
      <c r="A42" s="1335"/>
      <c r="B42" s="916"/>
      <c r="C42"/>
      <c r="D42" s="1541" t="s">
        <v>1526</v>
      </c>
      <c r="E42" s="1541">
        <v>3</v>
      </c>
    </row>
    <row r="43" spans="1:5">
      <c r="A43" s="1335">
        <v>3</v>
      </c>
      <c r="B43" s="629"/>
      <c r="C43" s="1307" t="s">
        <v>435</v>
      </c>
      <c r="D43" s="1307" t="s">
        <v>82</v>
      </c>
      <c r="E43" s="614"/>
    </row>
    <row r="44" spans="1:5" ht="45.75" customHeight="1">
      <c r="A44" s="1335"/>
      <c r="B44" s="371" t="s">
        <v>1604</v>
      </c>
      <c r="C44" s="385" t="s">
        <v>28</v>
      </c>
      <c r="D44" s="626"/>
      <c r="E44" s="405" t="s">
        <v>120</v>
      </c>
    </row>
    <row r="45" spans="1:5" ht="13.5" thickBot="1">
      <c r="A45" s="1335"/>
      <c r="B45" s="289"/>
      <c r="C45" s="383" t="s">
        <v>84</v>
      </c>
      <c r="D45" s="1049" t="s">
        <v>83</v>
      </c>
      <c r="E45" s="421" t="s">
        <v>121</v>
      </c>
    </row>
    <row r="46" spans="1:5" ht="19.5" customHeight="1">
      <c r="A46" s="1335"/>
      <c r="B46" s="967" t="s">
        <v>1041</v>
      </c>
      <c r="C46" s="1125"/>
      <c r="D46" s="1126"/>
      <c r="E46" s="284"/>
    </row>
    <row r="47" spans="1:5" ht="19.5" customHeight="1">
      <c r="A47" s="1335"/>
      <c r="B47" s="411" t="s">
        <v>212</v>
      </c>
      <c r="C47" s="1448"/>
      <c r="D47" s="1049" t="s">
        <v>268</v>
      </c>
      <c r="E47" s="284" t="s">
        <v>157</v>
      </c>
    </row>
    <row r="48" spans="1:5" ht="19.5" customHeight="1">
      <c r="A48" s="1335"/>
      <c r="B48" s="411" t="s">
        <v>210</v>
      </c>
      <c r="C48" s="1448"/>
      <c r="D48" s="1049" t="s">
        <v>269</v>
      </c>
      <c r="E48" s="284" t="s">
        <v>157</v>
      </c>
    </row>
    <row r="49" spans="1:5" s="143" customFormat="1" ht="19.5" customHeight="1" thickBot="1">
      <c r="A49" s="1335"/>
      <c r="B49" s="411" t="s">
        <v>50</v>
      </c>
      <c r="C49" s="1448"/>
      <c r="D49" s="1049" t="s">
        <v>15</v>
      </c>
      <c r="E49" s="418" t="s">
        <v>157</v>
      </c>
    </row>
    <row r="50" spans="1:5" ht="19.5" customHeight="1">
      <c r="A50" s="1335"/>
      <c r="B50" s="434" t="s">
        <v>103</v>
      </c>
      <c r="C50" s="374">
        <f>SUM(C47:C49)</f>
        <v>0</v>
      </c>
      <c r="D50" s="1049" t="s">
        <v>271</v>
      </c>
      <c r="E50" s="418" t="s">
        <v>157</v>
      </c>
    </row>
    <row r="51" spans="1:5">
      <c r="A51" s="1335"/>
      <c r="B51" s="961"/>
    </row>
    <row r="52" spans="1:5" s="376" customFormat="1">
      <c r="A52" s="1335"/>
      <c r="B52" s="961"/>
      <c r="D52" s="1541" t="s">
        <v>1526</v>
      </c>
      <c r="E52" s="1541">
        <v>4</v>
      </c>
    </row>
    <row r="53" spans="1:5">
      <c r="A53" s="1335">
        <v>4</v>
      </c>
      <c r="B53" s="629"/>
      <c r="C53" s="1312" t="s">
        <v>435</v>
      </c>
      <c r="D53" s="1312" t="s">
        <v>82</v>
      </c>
      <c r="E53" s="614"/>
    </row>
    <row r="54" spans="1:5" ht="47.25" customHeight="1">
      <c r="A54" s="1335"/>
      <c r="B54" s="371" t="s">
        <v>1605</v>
      </c>
      <c r="C54" s="385" t="s">
        <v>28</v>
      </c>
      <c r="D54" s="626"/>
      <c r="E54" s="405" t="s">
        <v>120</v>
      </c>
    </row>
    <row r="55" spans="1:5" ht="13.5" thickBot="1">
      <c r="A55" s="1335"/>
      <c r="B55" s="289"/>
      <c r="C55" s="383" t="s">
        <v>84</v>
      </c>
      <c r="D55" s="1049" t="s">
        <v>83</v>
      </c>
      <c r="E55" s="421" t="s">
        <v>121</v>
      </c>
    </row>
    <row r="56" spans="1:5" ht="18.75" customHeight="1">
      <c r="A56" s="1335"/>
      <c r="B56" s="967" t="s">
        <v>1041</v>
      </c>
      <c r="C56" s="627"/>
      <c r="D56" s="628"/>
      <c r="E56" s="284"/>
    </row>
    <row r="57" spans="1:5" ht="19.5" customHeight="1">
      <c r="A57" s="1335"/>
      <c r="B57" s="411" t="s">
        <v>212</v>
      </c>
      <c r="C57" s="1443"/>
      <c r="D57" s="1049" t="s">
        <v>741</v>
      </c>
      <c r="E57" s="284" t="s">
        <v>157</v>
      </c>
    </row>
    <row r="58" spans="1:5" ht="19.5" customHeight="1">
      <c r="A58" s="1335"/>
      <c r="B58" s="411" t="s">
        <v>210</v>
      </c>
      <c r="C58" s="1443"/>
      <c r="D58" s="1049" t="s">
        <v>742</v>
      </c>
      <c r="E58" s="284" t="s">
        <v>157</v>
      </c>
    </row>
    <row r="59" spans="1:5" ht="19.5" customHeight="1" thickBot="1">
      <c r="A59" s="1335"/>
      <c r="B59" s="411" t="s">
        <v>50</v>
      </c>
      <c r="C59" s="1443"/>
      <c r="D59" s="1049" t="s">
        <v>765</v>
      </c>
      <c r="E59" s="418" t="s">
        <v>157</v>
      </c>
    </row>
    <row r="60" spans="1:5" ht="19.5" customHeight="1">
      <c r="A60" s="1335"/>
      <c r="B60" s="434" t="s">
        <v>103</v>
      </c>
      <c r="C60" s="374">
        <f>SUM(C57:C59)</f>
        <v>0</v>
      </c>
      <c r="D60" s="1049" t="s">
        <v>960</v>
      </c>
      <c r="E60" s="418" t="s">
        <v>157</v>
      </c>
    </row>
    <row r="61" spans="1:5">
      <c r="A61" s="1335"/>
    </row>
    <row r="62" spans="1:5">
      <c r="A62" s="1335"/>
    </row>
    <row r="63" spans="1:5">
      <c r="A63" s="1335"/>
    </row>
    <row r="64" spans="1:5">
      <c r="A64" s="1335"/>
    </row>
    <row r="65" spans="1:1">
      <c r="A65" s="1335"/>
    </row>
    <row r="66" spans="1:1">
      <c r="A66" s="1335"/>
    </row>
    <row r="67" spans="1:1">
      <c r="A67" s="1335"/>
    </row>
    <row r="68" spans="1:1">
      <c r="A68" s="1335"/>
    </row>
    <row r="69" spans="1:1">
      <c r="A69" s="1335"/>
    </row>
    <row r="70" spans="1:1">
      <c r="A70" s="1335"/>
    </row>
    <row r="71" spans="1:1">
      <c r="A71" s="1335"/>
    </row>
    <row r="72" spans="1:1">
      <c r="A72" s="1335"/>
    </row>
    <row r="73" spans="1:1">
      <c r="A73" s="1335"/>
    </row>
    <row r="74" spans="1:1">
      <c r="A74" s="1335"/>
    </row>
    <row r="75" spans="1:1">
      <c r="A75" s="1335"/>
    </row>
    <row r="76" spans="1:1">
      <c r="A76" s="1335"/>
    </row>
    <row r="77" spans="1:1">
      <c r="A77" s="1335"/>
    </row>
    <row r="78" spans="1:1">
      <c r="A78" s="1335"/>
    </row>
    <row r="79" spans="1:1">
      <c r="A79" s="1335"/>
    </row>
    <row r="80" spans="1:1">
      <c r="A80" s="1335"/>
    </row>
    <row r="81" spans="1:1">
      <c r="A81" s="1335"/>
    </row>
    <row r="82" spans="1:1">
      <c r="A82" s="1335"/>
    </row>
    <row r="83" spans="1:1">
      <c r="A83" s="1335"/>
    </row>
    <row r="84" spans="1:1">
      <c r="A84" s="1335"/>
    </row>
    <row r="85" spans="1:1">
      <c r="A85" s="1335"/>
    </row>
    <row r="86" spans="1:1">
      <c r="A86" s="1335"/>
    </row>
    <row r="87" spans="1:1">
      <c r="A87" s="1335"/>
    </row>
    <row r="88" spans="1:1">
      <c r="A88" s="1335"/>
    </row>
    <row r="89" spans="1:1">
      <c r="A89" s="1335"/>
    </row>
    <row r="90" spans="1:1">
      <c r="A90" s="1335"/>
    </row>
    <row r="91" spans="1:1">
      <c r="A91" s="1335"/>
    </row>
    <row r="92" spans="1:1">
      <c r="A92" s="1335"/>
    </row>
    <row r="93" spans="1:1">
      <c r="A93" s="1335"/>
    </row>
    <row r="94" spans="1:1">
      <c r="A94" s="1335"/>
    </row>
    <row r="95" spans="1:1">
      <c r="A95" s="1335"/>
    </row>
    <row r="96" spans="1:1">
      <c r="A96" s="1335"/>
    </row>
    <row r="97" spans="1:1">
      <c r="A97" s="1335"/>
    </row>
    <row r="98" spans="1:1">
      <c r="A98" s="1335"/>
    </row>
    <row r="99" spans="1:1">
      <c r="A99" s="1335"/>
    </row>
    <row r="100" spans="1:1">
      <c r="A100" s="1335"/>
    </row>
    <row r="101" spans="1:1">
      <c r="A101" s="1335"/>
    </row>
  </sheetData>
  <sheetProtection password="B5A2" sheet="1" objects="1" scenarios="1"/>
  <printOptions gridLinesSet="0"/>
  <pageMargins left="0.35433070866141736" right="0.35433070866141736" top="0.35433070866141736" bottom="0.39370078740157483" header="0.19685039370078741" footer="0.19685039370078741"/>
  <pageSetup paperSize="9" scale="42" orientation="landscape" horizontalDpi="300" verticalDpi="300" r:id="rId1"/>
  <headerFooter alignWithMargins="0"/>
  <ignoredErrors>
    <ignoredError sqref="C28 C55 C45 E51" numberStoredAsText="1"/>
    <ignoredError sqref="C10" numberStoredAsText="1" formulaRange="1"/>
    <ignoredError sqref="C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4"/>
  <sheetViews>
    <sheetView showGridLines="0" zoomScale="80" zoomScaleNormal="80" workbookViewId="0">
      <selection activeCell="B4" sqref="B4"/>
    </sheetView>
  </sheetViews>
  <sheetFormatPr defaultColWidth="10.7109375" defaultRowHeight="12.75"/>
  <cols>
    <col min="1" max="1" width="6.85546875" style="1337" customWidth="1"/>
    <col min="2" max="2" width="50.5703125" style="19" customWidth="1"/>
    <col min="3" max="4" width="13" style="17" customWidth="1"/>
    <col min="5" max="5" width="13" style="913" customWidth="1"/>
    <col min="6" max="7" width="13" style="17" customWidth="1"/>
    <col min="8" max="8" width="18.85546875" style="17" customWidth="1"/>
    <col min="9" max="16384" width="10.7109375" style="17"/>
  </cols>
  <sheetData>
    <row r="1" spans="1:8" ht="15.75">
      <c r="A1" s="1334"/>
      <c r="B1" s="1351" t="s">
        <v>1446</v>
      </c>
      <c r="C1" s="33"/>
      <c r="D1" s="33"/>
      <c r="E1" s="915"/>
      <c r="F1" s="33"/>
      <c r="G1" s="33"/>
      <c r="H1" s="33"/>
    </row>
    <row r="2" spans="1:8">
      <c r="A2" s="1334"/>
      <c r="B2" s="41"/>
      <c r="C2" s="33"/>
      <c r="D2" s="33"/>
      <c r="E2" s="915"/>
      <c r="F2" s="33"/>
      <c r="G2" s="33"/>
      <c r="H2" s="33"/>
    </row>
    <row r="3" spans="1:8">
      <c r="A3" s="1334"/>
      <c r="B3" s="42" t="s">
        <v>1541</v>
      </c>
      <c r="C3" s="33"/>
      <c r="D3" s="33"/>
      <c r="E3" s="915"/>
      <c r="F3" s="33"/>
      <c r="G3" s="33"/>
      <c r="H3" s="33"/>
    </row>
    <row r="4" spans="1:8">
      <c r="A4" s="1334"/>
      <c r="B4" s="95" t="s">
        <v>751</v>
      </c>
      <c r="C4" s="33"/>
      <c r="D4" s="33"/>
      <c r="E4" s="915"/>
      <c r="F4" s="33"/>
      <c r="G4" s="33"/>
      <c r="H4" s="33"/>
    </row>
    <row r="5" spans="1:8">
      <c r="A5" s="1334"/>
      <c r="B5" s="33"/>
      <c r="C5" s="33"/>
      <c r="D5" s="33"/>
      <c r="E5" s="915"/>
      <c r="F5" s="33"/>
      <c r="G5" s="33"/>
      <c r="H5" s="33"/>
    </row>
    <row r="6" spans="1:8">
      <c r="A6" s="1334"/>
      <c r="B6" s="42" t="s">
        <v>43</v>
      </c>
      <c r="C6" s="33"/>
      <c r="D6" s="33"/>
      <c r="E6" s="915"/>
      <c r="F6" s="33"/>
      <c r="G6" s="33"/>
      <c r="H6" s="33"/>
    </row>
    <row r="7" spans="1:8">
      <c r="A7" s="1334"/>
      <c r="B7" s="36"/>
      <c r="C7" s="33"/>
      <c r="D7" s="33"/>
      <c r="E7" s="915"/>
      <c r="F7" s="1537" t="s">
        <v>1526</v>
      </c>
      <c r="G7" s="1537">
        <v>1</v>
      </c>
      <c r="H7" s="33"/>
    </row>
    <row r="8" spans="1:8">
      <c r="A8" s="1334">
        <v>1</v>
      </c>
      <c r="B8" s="425"/>
      <c r="C8" s="1307" t="s">
        <v>436</v>
      </c>
      <c r="D8" s="1312" t="s">
        <v>437</v>
      </c>
      <c r="E8" s="1313" t="s">
        <v>1233</v>
      </c>
      <c r="F8" s="1515" t="s">
        <v>82</v>
      </c>
      <c r="G8" s="1472"/>
      <c r="H8" s="33"/>
    </row>
    <row r="9" spans="1:8">
      <c r="A9" s="1334"/>
      <c r="B9" s="365" t="s">
        <v>616</v>
      </c>
      <c r="C9" s="391" t="s">
        <v>1606</v>
      </c>
      <c r="D9" s="391" t="s">
        <v>1542</v>
      </c>
      <c r="E9" s="391" t="s">
        <v>1543</v>
      </c>
      <c r="F9" s="395"/>
      <c r="G9" s="405" t="s">
        <v>120</v>
      </c>
      <c r="H9" s="33"/>
    </row>
    <row r="10" spans="1:8">
      <c r="A10" s="1334"/>
      <c r="B10" s="354"/>
      <c r="C10" s="428" t="s">
        <v>84</v>
      </c>
      <c r="D10" s="428" t="s">
        <v>84</v>
      </c>
      <c r="E10" s="390" t="s">
        <v>84</v>
      </c>
      <c r="F10" s="1049" t="s">
        <v>83</v>
      </c>
      <c r="G10" s="405" t="s">
        <v>121</v>
      </c>
      <c r="H10" s="33"/>
    </row>
    <row r="11" spans="1:8" ht="19.5" customHeight="1">
      <c r="A11" s="1334"/>
      <c r="B11" s="342" t="s">
        <v>1103</v>
      </c>
      <c r="C11" s="763"/>
      <c r="D11" s="772"/>
      <c r="E11" s="1001"/>
      <c r="F11" s="1049" t="s">
        <v>26</v>
      </c>
      <c r="G11" s="399" t="s">
        <v>85</v>
      </c>
      <c r="H11" s="174" t="s">
        <v>1104</v>
      </c>
    </row>
    <row r="12" spans="1:8" ht="19.5" customHeight="1" thickBot="1">
      <c r="A12" s="1334"/>
      <c r="B12" s="343" t="s">
        <v>206</v>
      </c>
      <c r="C12" s="763"/>
      <c r="D12" s="772"/>
      <c r="E12" s="1001"/>
      <c r="F12" s="1049" t="s">
        <v>27</v>
      </c>
      <c r="G12" s="399" t="s">
        <v>85</v>
      </c>
      <c r="H12" s="33"/>
    </row>
    <row r="13" spans="1:8" ht="19.5" customHeight="1">
      <c r="A13" s="1334"/>
      <c r="B13" s="347" t="s">
        <v>28</v>
      </c>
      <c r="C13" s="374">
        <f>SUM(C11:C12)</f>
        <v>0</v>
      </c>
      <c r="D13" s="374">
        <f>SUM(D11:D12)</f>
        <v>0</v>
      </c>
      <c r="E13" s="374">
        <f>SUM(E11:E12)</f>
        <v>0</v>
      </c>
      <c r="F13" s="1049" t="s">
        <v>3</v>
      </c>
      <c r="G13" s="399" t="s">
        <v>85</v>
      </c>
      <c r="H13" s="33"/>
    </row>
    <row r="14" spans="1:8">
      <c r="A14" s="1334"/>
      <c r="B14" s="36"/>
      <c r="C14" s="33"/>
      <c r="D14" s="33"/>
      <c r="E14" s="915"/>
      <c r="F14" s="33"/>
      <c r="G14" s="33"/>
      <c r="H14" s="33"/>
    </row>
    <row r="15" spans="1:8">
      <c r="A15" s="1334"/>
      <c r="B15" s="36"/>
      <c r="C15" s="33"/>
      <c r="D15" s="33"/>
      <c r="E15" s="915"/>
      <c r="F15" s="1537" t="s">
        <v>1526</v>
      </c>
      <c r="G15" s="1537">
        <v>2</v>
      </c>
      <c r="H15" s="33"/>
    </row>
    <row r="16" spans="1:8">
      <c r="A16" s="1334">
        <v>2</v>
      </c>
      <c r="B16" s="403"/>
      <c r="C16" s="1307" t="s">
        <v>690</v>
      </c>
      <c r="D16" s="1312" t="s">
        <v>691</v>
      </c>
      <c r="E16" s="1313" t="s">
        <v>1234</v>
      </c>
      <c r="F16" s="1307" t="s">
        <v>82</v>
      </c>
      <c r="G16" s="404" t="s">
        <v>120</v>
      </c>
      <c r="H16" s="33"/>
    </row>
    <row r="17" spans="1:8">
      <c r="A17" s="1334"/>
      <c r="B17" s="368" t="s">
        <v>617</v>
      </c>
      <c r="C17" s="1591" t="s">
        <v>1606</v>
      </c>
      <c r="D17" s="1591" t="s">
        <v>1542</v>
      </c>
      <c r="E17" s="1591" t="s">
        <v>1543</v>
      </c>
      <c r="F17" s="387"/>
      <c r="G17" s="364"/>
      <c r="H17" s="33"/>
    </row>
    <row r="18" spans="1:8">
      <c r="A18" s="1334"/>
      <c r="B18" s="423"/>
      <c r="C18" s="422" t="s">
        <v>537</v>
      </c>
      <c r="D18" s="422" t="s">
        <v>537</v>
      </c>
      <c r="E18" s="1406" t="s">
        <v>84</v>
      </c>
      <c r="F18" s="1049" t="s">
        <v>83</v>
      </c>
      <c r="G18" s="358" t="s">
        <v>121</v>
      </c>
      <c r="H18" s="33"/>
    </row>
    <row r="19" spans="1:8" ht="18.75" customHeight="1">
      <c r="A19" s="1334"/>
      <c r="B19" s="352" t="s">
        <v>342</v>
      </c>
      <c r="C19" s="392"/>
      <c r="D19" s="392"/>
      <c r="E19" s="392"/>
      <c r="F19" s="392"/>
      <c r="G19" s="394"/>
      <c r="H19" s="33"/>
    </row>
    <row r="20" spans="1:8" ht="18.75" customHeight="1">
      <c r="A20" s="1334"/>
      <c r="B20" s="398" t="s">
        <v>1078</v>
      </c>
      <c r="C20" s="763"/>
      <c r="D20" s="772"/>
      <c r="E20" s="1001"/>
      <c r="F20" s="1049" t="s">
        <v>238</v>
      </c>
      <c r="G20" s="360" t="s">
        <v>157</v>
      </c>
      <c r="H20" s="33"/>
    </row>
    <row r="21" spans="1:8" ht="18.75" customHeight="1">
      <c r="A21" s="1334"/>
      <c r="B21" s="398" t="s">
        <v>1079</v>
      </c>
      <c r="C21" s="763"/>
      <c r="D21" s="772"/>
      <c r="E21" s="1001"/>
      <c r="F21" s="1049" t="s">
        <v>853</v>
      </c>
      <c r="G21" s="360" t="s">
        <v>157</v>
      </c>
      <c r="H21" s="33"/>
    </row>
    <row r="22" spans="1:8" ht="18.75" customHeight="1">
      <c r="A22" s="1334"/>
      <c r="B22" s="412" t="s">
        <v>224</v>
      </c>
      <c r="C22" s="763"/>
      <c r="D22" s="772"/>
      <c r="E22" s="1001"/>
      <c r="F22" s="1049" t="s">
        <v>26</v>
      </c>
      <c r="G22" s="360" t="s">
        <v>157</v>
      </c>
      <c r="H22" s="33"/>
    </row>
    <row r="23" spans="1:8" ht="18.75" customHeight="1">
      <c r="B23" s="412" t="s">
        <v>225</v>
      </c>
      <c r="C23" s="763"/>
      <c r="D23" s="772"/>
      <c r="E23" s="1001"/>
      <c r="F23" s="1049" t="s">
        <v>239</v>
      </c>
      <c r="G23" s="360" t="s">
        <v>157</v>
      </c>
    </row>
    <row r="24" spans="1:8" ht="18.75" customHeight="1">
      <c r="B24" s="412" t="s">
        <v>226</v>
      </c>
      <c r="C24" s="763"/>
      <c r="D24" s="772"/>
      <c r="E24" s="1001"/>
      <c r="F24" s="1049" t="s">
        <v>27</v>
      </c>
      <c r="G24" s="360" t="s">
        <v>157</v>
      </c>
    </row>
    <row r="25" spans="1:8" s="1086" customFormat="1" ht="18.75" customHeight="1" thickBot="1">
      <c r="A25" s="1337"/>
      <c r="B25" s="1127" t="s">
        <v>1280</v>
      </c>
      <c r="C25" s="763"/>
      <c r="D25" s="772"/>
      <c r="E25" s="1001"/>
      <c r="F25" s="1049" t="s">
        <v>1046</v>
      </c>
      <c r="G25" s="360" t="s">
        <v>157</v>
      </c>
    </row>
    <row r="26" spans="1:8" ht="18.75" customHeight="1">
      <c r="B26" s="401" t="s">
        <v>103</v>
      </c>
      <c r="C26" s="374">
        <f>SUM(C20:C25)</f>
        <v>0</v>
      </c>
      <c r="D26" s="374">
        <f t="shared" ref="D26:E26" si="0">SUM(D20:D25)</f>
        <v>0</v>
      </c>
      <c r="E26" s="374">
        <f t="shared" si="0"/>
        <v>0</v>
      </c>
      <c r="F26" s="1049" t="s">
        <v>240</v>
      </c>
      <c r="G26" s="360" t="s">
        <v>157</v>
      </c>
    </row>
    <row r="27" spans="1:8" ht="18.75" customHeight="1">
      <c r="B27" s="352" t="s">
        <v>334</v>
      </c>
      <c r="C27" s="388"/>
      <c r="D27" s="388"/>
      <c r="E27" s="899"/>
      <c r="F27" s="389"/>
      <c r="G27" s="357"/>
    </row>
    <row r="28" spans="1:8" ht="18.75" customHeight="1">
      <c r="B28" s="398" t="s">
        <v>1078</v>
      </c>
      <c r="C28" s="763"/>
      <c r="D28" s="772"/>
      <c r="E28" s="1001"/>
      <c r="F28" s="1049" t="s">
        <v>241</v>
      </c>
      <c r="G28" s="360" t="s">
        <v>157</v>
      </c>
    </row>
    <row r="29" spans="1:8" ht="18.75" customHeight="1">
      <c r="B29" s="398" t="s">
        <v>1079</v>
      </c>
      <c r="C29" s="763"/>
      <c r="D29" s="772"/>
      <c r="E29" s="1001"/>
      <c r="F29" s="1049" t="s">
        <v>847</v>
      </c>
      <c r="G29" s="360" t="s">
        <v>157</v>
      </c>
    </row>
    <row r="30" spans="1:8" ht="18.75" customHeight="1">
      <c r="B30" s="412" t="s">
        <v>224</v>
      </c>
      <c r="C30" s="763"/>
      <c r="D30" s="772"/>
      <c r="E30" s="1001"/>
      <c r="F30" s="1049" t="s">
        <v>4</v>
      </c>
      <c r="G30" s="360" t="s">
        <v>157</v>
      </c>
    </row>
    <row r="31" spans="1:8" ht="18.75" customHeight="1">
      <c r="B31" s="412" t="s">
        <v>225</v>
      </c>
      <c r="C31" s="763"/>
      <c r="D31" s="772"/>
      <c r="E31" s="1001"/>
      <c r="F31" s="1049" t="s">
        <v>242</v>
      </c>
      <c r="G31" s="360" t="s">
        <v>157</v>
      </c>
    </row>
    <row r="32" spans="1:8" ht="18.75" customHeight="1">
      <c r="B32" s="412" t="s">
        <v>226</v>
      </c>
      <c r="C32" s="763"/>
      <c r="D32" s="772"/>
      <c r="E32" s="1001"/>
      <c r="F32" s="1049" t="s">
        <v>5</v>
      </c>
      <c r="G32" s="360" t="s">
        <v>157</v>
      </c>
    </row>
    <row r="33" spans="1:7" s="1086" customFormat="1" ht="18.75" customHeight="1" thickBot="1">
      <c r="A33" s="1337"/>
      <c r="B33" s="1127" t="s">
        <v>1280</v>
      </c>
      <c r="C33" s="763"/>
      <c r="D33" s="772"/>
      <c r="E33" s="1001"/>
      <c r="F33" s="1049" t="s">
        <v>1268</v>
      </c>
      <c r="G33" s="360" t="s">
        <v>157</v>
      </c>
    </row>
    <row r="34" spans="1:7" ht="18.75" customHeight="1">
      <c r="B34" s="426" t="s">
        <v>103</v>
      </c>
      <c r="C34" s="374">
        <f>SUM(C28:C33)</f>
        <v>0</v>
      </c>
      <c r="D34" s="374">
        <f t="shared" ref="D34:E34" si="1">SUM(D28:D33)</f>
        <v>0</v>
      </c>
      <c r="E34" s="374">
        <f t="shared" si="1"/>
        <v>0</v>
      </c>
      <c r="F34" s="1049" t="s">
        <v>243</v>
      </c>
      <c r="G34" s="399" t="s">
        <v>157</v>
      </c>
    </row>
  </sheetData>
  <sheetProtection password="B5A2" sheet="1" objects="1" scenarios="1"/>
  <printOptions gridLinesSet="0"/>
  <pageMargins left="0.74803149606299213" right="0.34" top="0.36" bottom="0.38" header="0.21" footer="0.2"/>
  <pageSetup paperSize="9" scale="80" orientation="portrait" horizontalDpi="300" verticalDpi="300" r:id="rId1"/>
  <headerFooter alignWithMargins="0"/>
  <ignoredErrors>
    <ignoredError sqref="F11:F13 F34 C10:E10 E18 F26:F32 F20:F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8"/>
  <sheetViews>
    <sheetView showGridLines="0" zoomScale="80" zoomScaleNormal="80" workbookViewId="0">
      <selection activeCell="B4" sqref="B4"/>
    </sheetView>
  </sheetViews>
  <sheetFormatPr defaultColWidth="10.7109375" defaultRowHeight="12.75"/>
  <cols>
    <col min="1" max="1" width="4.85546875" style="22" customWidth="1"/>
    <col min="2" max="2" width="65.7109375" style="24" customWidth="1"/>
    <col min="3" max="3" width="14.42578125" style="24" customWidth="1"/>
    <col min="4" max="4" width="15.140625" style="22" customWidth="1"/>
    <col min="5" max="5" width="14.85546875" style="22" customWidth="1"/>
    <col min="6" max="6" width="11.42578125" style="22" customWidth="1"/>
    <col min="7" max="7" width="9.7109375" style="22" customWidth="1"/>
    <col min="8" max="8" width="2.85546875" style="22" customWidth="1"/>
    <col min="9" max="16384" width="10.7109375" style="22"/>
  </cols>
  <sheetData>
    <row r="1" spans="1:11" ht="15.75">
      <c r="A1" s="33"/>
      <c r="B1" s="1351" t="s">
        <v>1446</v>
      </c>
      <c r="C1" s="40"/>
      <c r="D1" s="33"/>
      <c r="E1" s="33"/>
      <c r="F1" s="33"/>
      <c r="G1" s="33"/>
      <c r="H1" s="33"/>
      <c r="I1" s="33"/>
      <c r="J1" s="33"/>
      <c r="K1" s="33"/>
    </row>
    <row r="2" spans="1:11">
      <c r="A2" s="33"/>
      <c r="B2" s="41"/>
      <c r="C2" s="36"/>
      <c r="D2" s="33"/>
      <c r="E2" s="33"/>
      <c r="F2" s="33"/>
      <c r="G2" s="33"/>
      <c r="H2" s="33"/>
      <c r="I2" s="33"/>
      <c r="J2" s="33"/>
      <c r="K2" s="33"/>
    </row>
    <row r="3" spans="1:11">
      <c r="A3" s="34"/>
      <c r="B3" s="37" t="s">
        <v>1541</v>
      </c>
      <c r="C3" s="37"/>
      <c r="D3" s="34"/>
      <c r="E3" s="34"/>
      <c r="F3" s="34"/>
      <c r="G3" s="34"/>
      <c r="H3" s="34"/>
      <c r="I3" s="33"/>
      <c r="J3" s="33"/>
      <c r="K3" s="33"/>
    </row>
    <row r="4" spans="1:11">
      <c r="A4" s="34"/>
      <c r="B4" s="95" t="s">
        <v>593</v>
      </c>
      <c r="C4" s="38"/>
      <c r="D4" s="34"/>
      <c r="E4" s="34"/>
      <c r="F4" s="34"/>
      <c r="G4" s="34"/>
      <c r="H4" s="34"/>
      <c r="I4" s="33"/>
      <c r="J4" s="33"/>
      <c r="K4" s="33"/>
    </row>
    <row r="5" spans="1:11">
      <c r="A5" s="34"/>
      <c r="B5" s="34"/>
      <c r="C5" s="34"/>
      <c r="D5" s="34"/>
      <c r="E5" s="34"/>
      <c r="F5" s="34"/>
      <c r="G5" s="34"/>
      <c r="H5" s="34"/>
      <c r="I5" s="33"/>
      <c r="J5" s="33"/>
      <c r="K5" s="33"/>
    </row>
    <row r="6" spans="1:11">
      <c r="A6" s="34"/>
      <c r="B6" s="42" t="s">
        <v>144</v>
      </c>
      <c r="C6" s="42"/>
      <c r="D6" s="34"/>
      <c r="E6" s="34"/>
      <c r="F6" s="34"/>
      <c r="G6" s="34"/>
      <c r="H6" s="34"/>
      <c r="I6" s="33"/>
      <c r="J6" s="33"/>
      <c r="K6" s="33"/>
    </row>
    <row r="7" spans="1:11">
      <c r="A7" s="34"/>
      <c r="B7" s="39"/>
      <c r="C7" s="39"/>
      <c r="D7" s="34"/>
      <c r="E7" s="34"/>
      <c r="F7" s="1531" t="s">
        <v>1526</v>
      </c>
      <c r="G7" s="1531">
        <v>1</v>
      </c>
      <c r="H7" s="34"/>
      <c r="I7" s="33"/>
      <c r="J7" s="33"/>
      <c r="K7" s="33"/>
    </row>
    <row r="8" spans="1:11">
      <c r="A8" s="1333">
        <v>1</v>
      </c>
      <c r="B8" s="662"/>
      <c r="C8" s="663"/>
      <c r="D8" s="671" t="s">
        <v>389</v>
      </c>
      <c r="E8" s="1289" t="s">
        <v>390</v>
      </c>
      <c r="F8" s="1447" t="s">
        <v>82</v>
      </c>
      <c r="G8" s="1288"/>
      <c r="H8" s="34"/>
      <c r="I8" s="33"/>
      <c r="J8" s="33"/>
      <c r="K8" s="33"/>
    </row>
    <row r="9" spans="1:11">
      <c r="A9" s="34"/>
      <c r="B9" s="361" t="s">
        <v>235</v>
      </c>
      <c r="C9" s="43"/>
      <c r="D9" s="652" t="s">
        <v>1051</v>
      </c>
      <c r="E9" s="652" t="s">
        <v>979</v>
      </c>
      <c r="F9" s="555"/>
      <c r="G9" s="405" t="s">
        <v>120</v>
      </c>
      <c r="H9" s="34"/>
      <c r="I9" s="33"/>
      <c r="J9" s="33"/>
      <c r="K9" s="33"/>
    </row>
    <row r="10" spans="1:11">
      <c r="A10" s="34"/>
      <c r="B10" s="479"/>
      <c r="C10" s="655" t="s">
        <v>731</v>
      </c>
      <c r="D10" s="308" t="s">
        <v>84</v>
      </c>
      <c r="E10" s="454" t="s">
        <v>84</v>
      </c>
      <c r="F10" s="1188" t="s">
        <v>83</v>
      </c>
      <c r="G10" s="405" t="s">
        <v>121</v>
      </c>
      <c r="H10" s="34"/>
      <c r="I10" s="33"/>
      <c r="J10" s="33"/>
      <c r="K10" s="33"/>
    </row>
    <row r="11" spans="1:11" ht="18.75" customHeight="1">
      <c r="A11" s="34"/>
      <c r="B11" s="596" t="s">
        <v>544</v>
      </c>
      <c r="C11" s="154">
        <v>2</v>
      </c>
      <c r="D11" s="929">
        <f>'6. Op Inc (type)'!C67</f>
        <v>0</v>
      </c>
      <c r="E11" s="929">
        <f>'6. Op Inc (type)'!D67</f>
        <v>0</v>
      </c>
      <c r="F11" s="1188">
        <v>100</v>
      </c>
      <c r="G11" s="399" t="s">
        <v>85</v>
      </c>
      <c r="H11" s="34"/>
      <c r="I11" s="33"/>
      <c r="J11" s="33"/>
      <c r="K11" s="33"/>
    </row>
    <row r="12" spans="1:11" ht="18.75" customHeight="1" thickBot="1">
      <c r="A12" s="34"/>
      <c r="B12" s="484" t="s">
        <v>545</v>
      </c>
      <c r="C12" s="44">
        <v>3</v>
      </c>
      <c r="D12" s="929">
        <f>-'7. Op Exp'!C81</f>
        <v>0</v>
      </c>
      <c r="E12" s="929">
        <f>-'7. Op Exp'!D81</f>
        <v>0</v>
      </c>
      <c r="F12" s="1188" t="s">
        <v>238</v>
      </c>
      <c r="G12" s="399" t="s">
        <v>38</v>
      </c>
      <c r="H12" s="34"/>
      <c r="I12" s="33"/>
      <c r="J12" s="33"/>
      <c r="K12" s="33"/>
    </row>
    <row r="13" spans="1:11" ht="25.5" customHeight="1">
      <c r="A13" s="34"/>
      <c r="B13" s="665" t="s">
        <v>546</v>
      </c>
      <c r="C13" s="44"/>
      <c r="D13" s="374">
        <f>SUM(D11:D12)</f>
        <v>0</v>
      </c>
      <c r="E13" s="374">
        <f>SUM(E11:E12)</f>
        <v>0</v>
      </c>
      <c r="F13" s="1188" t="s">
        <v>26</v>
      </c>
      <c r="G13" s="399" t="s">
        <v>87</v>
      </c>
      <c r="H13" s="34"/>
      <c r="I13" s="33"/>
      <c r="J13" s="33"/>
      <c r="K13" s="33"/>
    </row>
    <row r="14" spans="1:11">
      <c r="A14" s="34"/>
      <c r="B14" s="666" t="s">
        <v>547</v>
      </c>
      <c r="C14" s="44"/>
      <c r="D14" s="49"/>
      <c r="E14" s="49"/>
      <c r="F14" s="667"/>
      <c r="G14" s="399"/>
      <c r="H14" s="34"/>
      <c r="I14" s="33"/>
      <c r="J14" s="33"/>
      <c r="K14" s="33"/>
    </row>
    <row r="15" spans="1:11" s="23" customFormat="1" ht="18.75" customHeight="1">
      <c r="A15" s="39"/>
      <c r="B15" s="484" t="s">
        <v>548</v>
      </c>
      <c r="C15" s="44">
        <v>8</v>
      </c>
      <c r="D15" s="929">
        <f>'11. Finance'!C23</f>
        <v>0</v>
      </c>
      <c r="E15" s="929">
        <f>'11. Finance'!D23</f>
        <v>0</v>
      </c>
      <c r="F15" s="1188" t="s">
        <v>239</v>
      </c>
      <c r="G15" s="399" t="s">
        <v>85</v>
      </c>
      <c r="H15" s="39"/>
      <c r="I15" s="53"/>
      <c r="J15" s="53"/>
      <c r="K15" s="53"/>
    </row>
    <row r="16" spans="1:11" s="23" customFormat="1" ht="18.75" customHeight="1">
      <c r="A16" s="39"/>
      <c r="B16" s="484" t="s">
        <v>549</v>
      </c>
      <c r="C16" s="44">
        <v>9</v>
      </c>
      <c r="D16" s="929">
        <f>-'11. Finance'!C49</f>
        <v>0</v>
      </c>
      <c r="E16" s="929">
        <f>-'11. Finance'!D49</f>
        <v>0</v>
      </c>
      <c r="F16" s="1188">
        <v>120</v>
      </c>
      <c r="G16" s="399" t="s">
        <v>38</v>
      </c>
      <c r="H16" s="39"/>
      <c r="I16" s="53"/>
      <c r="J16" s="53"/>
      <c r="K16" s="53"/>
    </row>
    <row r="17" spans="1:11" s="23" customFormat="1" ht="18.75" customHeight="1">
      <c r="A17" s="39"/>
      <c r="B17" s="484" t="s">
        <v>550</v>
      </c>
      <c r="C17" s="44"/>
      <c r="D17" s="929">
        <f>-'25. Provisions and CL'!C41</f>
        <v>0</v>
      </c>
      <c r="E17" s="929">
        <f>-'25. Provisions and CL'!C67</f>
        <v>0</v>
      </c>
      <c r="F17" s="1188">
        <v>125</v>
      </c>
      <c r="G17" s="399" t="s">
        <v>38</v>
      </c>
      <c r="H17" s="39"/>
      <c r="I17" s="53"/>
      <c r="J17" s="53"/>
      <c r="K17" s="53"/>
    </row>
    <row r="18" spans="1:11" s="23" customFormat="1" ht="18.75" customHeight="1" thickBot="1">
      <c r="A18" s="39"/>
      <c r="B18" s="484" t="s">
        <v>551</v>
      </c>
      <c r="C18" s="44"/>
      <c r="D18" s="912"/>
      <c r="E18" s="909"/>
      <c r="F18" s="1188">
        <v>130</v>
      </c>
      <c r="G18" s="399" t="s">
        <v>38</v>
      </c>
      <c r="H18" s="39"/>
      <c r="I18" s="53"/>
      <c r="J18" s="53"/>
      <c r="K18" s="53"/>
    </row>
    <row r="19" spans="1:11" ht="25.5" customHeight="1">
      <c r="A19" s="34"/>
      <c r="B19" s="666" t="s">
        <v>552</v>
      </c>
      <c r="C19" s="44"/>
      <c r="D19" s="374">
        <f>SUM(D15:D18)</f>
        <v>0</v>
      </c>
      <c r="E19" s="374">
        <f>SUM(E15:E18)</f>
        <v>0</v>
      </c>
      <c r="F19" s="1188">
        <v>135</v>
      </c>
      <c r="G19" s="399" t="s">
        <v>87</v>
      </c>
      <c r="H19" s="34"/>
      <c r="I19" s="33"/>
      <c r="J19" s="33"/>
      <c r="K19" s="33"/>
    </row>
    <row r="20" spans="1:11" s="23" customFormat="1" ht="31.5" customHeight="1">
      <c r="A20" s="39"/>
      <c r="B20" s="484" t="s">
        <v>172</v>
      </c>
      <c r="C20" s="44"/>
      <c r="D20" s="912"/>
      <c r="E20" s="909"/>
      <c r="F20" s="1188">
        <v>140</v>
      </c>
      <c r="G20" s="399" t="s">
        <v>87</v>
      </c>
      <c r="H20" s="39"/>
      <c r="I20" s="53"/>
      <c r="J20" s="53"/>
      <c r="K20" s="53"/>
    </row>
    <row r="21" spans="1:11" s="23" customFormat="1" ht="18.75" customHeight="1">
      <c r="A21" s="39"/>
      <c r="B21" s="1043" t="s">
        <v>1126</v>
      </c>
      <c r="C21" s="44"/>
      <c r="D21" s="912"/>
      <c r="E21" s="909"/>
      <c r="F21" s="1188" t="s">
        <v>1096</v>
      </c>
      <c r="G21" s="399" t="s">
        <v>87</v>
      </c>
      <c r="H21" s="174"/>
      <c r="I21" s="53"/>
      <c r="J21" s="53"/>
      <c r="K21" s="53"/>
    </row>
    <row r="22" spans="1:11" s="23" customFormat="1" ht="18.75" customHeight="1">
      <c r="A22" s="39"/>
      <c r="B22" s="596" t="s">
        <v>1168</v>
      </c>
      <c r="C22" s="44">
        <v>16</v>
      </c>
      <c r="D22" s="929">
        <f>SUM('16. Investments'!C23:G23)+SUM('16. Investments'!C22:G22)</f>
        <v>0</v>
      </c>
      <c r="E22" s="929">
        <f>SUM('16. Investments'!C47:G47)</f>
        <v>0</v>
      </c>
      <c r="F22" s="1188" t="s">
        <v>873</v>
      </c>
      <c r="G22" s="399" t="s">
        <v>87</v>
      </c>
      <c r="H22" s="174"/>
      <c r="I22" s="53"/>
      <c r="J22" s="53"/>
      <c r="K22" s="53"/>
    </row>
    <row r="23" spans="1:11" s="23" customFormat="1" ht="18.75" customHeight="1" thickBot="1">
      <c r="A23" s="39"/>
      <c r="B23" s="484" t="s">
        <v>173</v>
      </c>
      <c r="C23" s="44"/>
      <c r="D23" s="929">
        <f>-'10. Corp Tax'!C18</f>
        <v>0</v>
      </c>
      <c r="E23" s="929">
        <f>-'10. Corp Tax'!D18</f>
        <v>0</v>
      </c>
      <c r="F23" s="1188">
        <v>145</v>
      </c>
      <c r="G23" s="399" t="s">
        <v>38</v>
      </c>
      <c r="H23" s="39"/>
      <c r="I23" s="53"/>
      <c r="J23" s="53"/>
      <c r="K23" s="53"/>
    </row>
    <row r="24" spans="1:11" ht="22.5" customHeight="1">
      <c r="A24" s="39"/>
      <c r="B24" s="666" t="s">
        <v>174</v>
      </c>
      <c r="C24" s="44"/>
      <c r="D24" s="374">
        <f>D13+D19+SUM(D20:D23)</f>
        <v>0</v>
      </c>
      <c r="E24" s="374">
        <f>E13+E19+SUM(E20:E23)</f>
        <v>0</v>
      </c>
      <c r="F24" s="1188">
        <v>150</v>
      </c>
      <c r="G24" s="399" t="s">
        <v>87</v>
      </c>
      <c r="H24" s="34"/>
      <c r="I24" s="33"/>
      <c r="J24" s="33"/>
      <c r="K24" s="33"/>
    </row>
    <row r="25" spans="1:11" s="23" customFormat="1" ht="33" customHeight="1" thickBot="1">
      <c r="A25" s="39"/>
      <c r="B25" s="484" t="s">
        <v>175</v>
      </c>
      <c r="C25" s="44">
        <v>6</v>
      </c>
      <c r="D25" s="929">
        <f>'9. Op Misc'!C88</f>
        <v>0</v>
      </c>
      <c r="E25" s="929">
        <f>'9. Op Misc'!D88</f>
        <v>0</v>
      </c>
      <c r="F25" s="1188">
        <v>155</v>
      </c>
      <c r="G25" s="399" t="s">
        <v>87</v>
      </c>
      <c r="H25" s="39"/>
      <c r="I25" s="53"/>
      <c r="J25" s="53"/>
      <c r="K25" s="53"/>
    </row>
    <row r="26" spans="1:11" ht="25.5" customHeight="1">
      <c r="A26" s="34"/>
      <c r="B26" s="665" t="s">
        <v>176</v>
      </c>
      <c r="C26" s="44"/>
      <c r="D26" s="374">
        <f>D24+D25</f>
        <v>0</v>
      </c>
      <c r="E26" s="374">
        <f>E24+E25</f>
        <v>0</v>
      </c>
      <c r="F26" s="1188">
        <v>160</v>
      </c>
      <c r="G26" s="1260" t="s">
        <v>87</v>
      </c>
      <c r="H26" s="34"/>
      <c r="I26" s="33"/>
      <c r="J26" s="33"/>
      <c r="K26" s="33"/>
    </row>
    <row r="27" spans="1:11" ht="19.5" customHeight="1">
      <c r="A27" s="34"/>
      <c r="B27" s="1261" t="s">
        <v>567</v>
      </c>
      <c r="C27" s="44"/>
      <c r="D27" s="49"/>
      <c r="E27" s="49"/>
      <c r="F27" s="1258"/>
      <c r="G27" s="1260"/>
      <c r="H27" s="34"/>
      <c r="I27" s="33"/>
      <c r="J27" s="33"/>
      <c r="K27" s="33"/>
    </row>
    <row r="28" spans="1:11" s="1089" customFormat="1" ht="26.25" customHeight="1">
      <c r="A28" s="1093"/>
      <c r="B28" s="1162" t="s">
        <v>1387</v>
      </c>
      <c r="C28" s="1067"/>
      <c r="D28" s="49"/>
      <c r="E28" s="49"/>
      <c r="F28" s="1259"/>
      <c r="G28" s="1254"/>
      <c r="H28" s="1093"/>
      <c r="I28" s="1092"/>
      <c r="J28" s="1092"/>
      <c r="K28" s="1092"/>
    </row>
    <row r="29" spans="1:11" s="1063" customFormat="1" ht="21.75" customHeight="1">
      <c r="A29" s="1066"/>
      <c r="B29" s="1158" t="s">
        <v>1251</v>
      </c>
      <c r="C29" s="1067"/>
      <c r="D29" s="1285">
        <f>'3. SOCIE'!C18</f>
        <v>0</v>
      </c>
      <c r="E29" s="1060"/>
      <c r="F29" s="1188" t="s">
        <v>1147</v>
      </c>
      <c r="G29" s="1254" t="s">
        <v>87</v>
      </c>
      <c r="H29" s="1066"/>
      <c r="I29" s="1065"/>
      <c r="J29" s="1065"/>
      <c r="K29" s="1065"/>
    </row>
    <row r="30" spans="1:11" s="23" customFormat="1" ht="19.5" customHeight="1">
      <c r="A30" s="39"/>
      <c r="B30" s="484" t="s">
        <v>1089</v>
      </c>
      <c r="C30" s="44"/>
      <c r="D30" s="929">
        <f>'3. SOCIE'!C25</f>
        <v>0</v>
      </c>
      <c r="E30" s="929">
        <f>'3. SOCIE'!C59</f>
        <v>0</v>
      </c>
      <c r="F30" s="1188" t="s">
        <v>244</v>
      </c>
      <c r="G30" s="360" t="s">
        <v>38</v>
      </c>
      <c r="H30" s="378"/>
      <c r="I30" s="53"/>
      <c r="J30" s="53"/>
      <c r="K30" s="53"/>
    </row>
    <row r="31" spans="1:11" s="23" customFormat="1" ht="19.5" customHeight="1">
      <c r="A31" s="39"/>
      <c r="B31" s="484" t="s">
        <v>1090</v>
      </c>
      <c r="C31" s="44"/>
      <c r="D31" s="929">
        <f>SUM('3. SOCIE'!C26:C29)</f>
        <v>0</v>
      </c>
      <c r="E31" s="929">
        <f>SUM('3. SOCIE'!C60:C63)</f>
        <v>0</v>
      </c>
      <c r="F31" s="1188">
        <v>170</v>
      </c>
      <c r="G31" s="399" t="s">
        <v>87</v>
      </c>
      <c r="H31" s="378"/>
      <c r="I31" s="53"/>
      <c r="J31" s="53"/>
      <c r="K31" s="53"/>
    </row>
    <row r="32" spans="1:11" s="23" customFormat="1" ht="19.5" customHeight="1">
      <c r="A32" s="39"/>
      <c r="B32" s="596" t="s">
        <v>514</v>
      </c>
      <c r="C32" s="44"/>
      <c r="D32" s="929">
        <f>'3. SOCIE'!C31</f>
        <v>0</v>
      </c>
      <c r="E32" s="929">
        <f>'3. SOCIE'!C65</f>
        <v>0</v>
      </c>
      <c r="F32" s="1188">
        <v>190</v>
      </c>
      <c r="G32" s="399" t="s">
        <v>87</v>
      </c>
      <c r="H32" s="39"/>
      <c r="I32" s="53"/>
      <c r="J32" s="53"/>
      <c r="K32" s="53"/>
    </row>
    <row r="33" spans="1:11" s="23" customFormat="1" ht="19.5" customHeight="1">
      <c r="A33" s="39"/>
      <c r="B33" s="596" t="s">
        <v>515</v>
      </c>
      <c r="C33" s="44"/>
      <c r="D33" s="929">
        <f>'3. SOCIE'!C34</f>
        <v>0</v>
      </c>
      <c r="E33" s="929">
        <f>'3. SOCIE'!C68</f>
        <v>0</v>
      </c>
      <c r="F33" s="1188">
        <v>210</v>
      </c>
      <c r="G33" s="399" t="s">
        <v>87</v>
      </c>
      <c r="H33" s="39"/>
      <c r="I33" s="53"/>
      <c r="J33" s="53"/>
      <c r="K33" s="53"/>
    </row>
    <row r="34" spans="1:11" s="23" customFormat="1" ht="19.5" customHeight="1">
      <c r="A34" s="39"/>
      <c r="B34" s="1043" t="s">
        <v>1322</v>
      </c>
      <c r="C34" s="44"/>
      <c r="D34" s="929">
        <f>'3. SOCIE'!C35</f>
        <v>0</v>
      </c>
      <c r="E34" s="929">
        <f>'3. SOCIE'!C69</f>
        <v>0</v>
      </c>
      <c r="F34" s="1188">
        <v>220</v>
      </c>
      <c r="G34" s="399" t="s">
        <v>87</v>
      </c>
      <c r="H34" s="39"/>
      <c r="I34" s="53"/>
      <c r="J34" s="53"/>
      <c r="K34" s="53"/>
    </row>
    <row r="35" spans="1:11" s="23" customFormat="1" ht="19.5" customHeight="1">
      <c r="A35" s="39"/>
      <c r="B35" s="596" t="s">
        <v>589</v>
      </c>
      <c r="C35" s="44"/>
      <c r="D35" s="1262">
        <f>SUM('3. SOCIE'!C42:C43)</f>
        <v>0</v>
      </c>
      <c r="E35" s="1262">
        <f>SUM('3. SOCIE'!C75:C76)</f>
        <v>0</v>
      </c>
      <c r="F35" s="1188" t="s">
        <v>254</v>
      </c>
      <c r="G35" s="399" t="s">
        <v>87</v>
      </c>
      <c r="H35" s="39"/>
      <c r="I35" s="53"/>
      <c r="J35" s="53"/>
      <c r="K35" s="53"/>
    </row>
    <row r="36" spans="1:11" s="1090" customFormat="1" ht="27.75" customHeight="1">
      <c r="A36" s="1094"/>
      <c r="B36" s="1263" t="s">
        <v>1388</v>
      </c>
      <c r="C36" s="1067"/>
      <c r="D36" s="1171"/>
      <c r="E36" s="1171"/>
      <c r="F36" s="1225"/>
      <c r="G36" s="1202"/>
      <c r="H36" s="1094"/>
      <c r="I36" s="53"/>
      <c r="J36" s="53"/>
      <c r="K36" s="53"/>
    </row>
    <row r="37" spans="1:11" s="23" customFormat="1" ht="19.5" customHeight="1">
      <c r="A37" s="39"/>
      <c r="B37" s="596" t="s">
        <v>177</v>
      </c>
      <c r="C37" s="44"/>
      <c r="D37" s="929">
        <f>'3. SOCIE'!C32</f>
        <v>0</v>
      </c>
      <c r="E37" s="929">
        <f>'3. SOCIE'!C66</f>
        <v>0</v>
      </c>
      <c r="F37" s="1188">
        <v>200</v>
      </c>
      <c r="G37" s="399" t="s">
        <v>87</v>
      </c>
      <c r="H37" s="39"/>
      <c r="I37" s="53"/>
      <c r="J37" s="53"/>
      <c r="K37" s="53"/>
    </row>
    <row r="38" spans="1:11" s="23" customFormat="1" ht="30" customHeight="1" thickBot="1">
      <c r="A38" s="39"/>
      <c r="B38" s="484" t="s">
        <v>178</v>
      </c>
      <c r="C38" s="44"/>
      <c r="D38" s="929">
        <f>'3. SOCIE'!C33</f>
        <v>0</v>
      </c>
      <c r="E38" s="929">
        <f>'3. SOCIE'!C67</f>
        <v>0</v>
      </c>
      <c r="F38" s="1188">
        <v>205</v>
      </c>
      <c r="G38" s="399" t="s">
        <v>87</v>
      </c>
      <c r="H38" s="39"/>
      <c r="I38" s="53"/>
      <c r="J38" s="53"/>
      <c r="K38" s="53"/>
    </row>
    <row r="39" spans="1:11" ht="25.5" customHeight="1">
      <c r="A39" s="34"/>
      <c r="B39" s="1634" t="s">
        <v>449</v>
      </c>
      <c r="C39" s="1635"/>
      <c r="D39" s="374">
        <f>SUM(D29:D38)+D26</f>
        <v>0</v>
      </c>
      <c r="E39" s="374">
        <f>SUM(E29:E38)+E26</f>
        <v>0</v>
      </c>
      <c r="F39" s="1188" t="s">
        <v>255</v>
      </c>
      <c r="G39" s="399" t="s">
        <v>87</v>
      </c>
      <c r="H39" s="34"/>
      <c r="I39" s="33"/>
      <c r="J39" s="33"/>
      <c r="K39" s="33"/>
    </row>
    <row r="40" spans="1:11" ht="18.75" customHeight="1">
      <c r="A40" s="130"/>
      <c r="B40" s="484" t="s">
        <v>761</v>
      </c>
      <c r="C40" s="44"/>
      <c r="D40" s="912"/>
      <c r="E40" s="909"/>
      <c r="F40" s="1188" t="s">
        <v>256</v>
      </c>
      <c r="G40" s="399" t="s">
        <v>87</v>
      </c>
      <c r="H40" s="130"/>
      <c r="I40" s="129"/>
      <c r="J40" s="129"/>
      <c r="K40" s="129"/>
    </row>
    <row r="41" spans="1:11" ht="18.75" customHeight="1" thickBot="1">
      <c r="A41" s="34"/>
      <c r="B41" s="484" t="s">
        <v>1069</v>
      </c>
      <c r="C41" s="44"/>
      <c r="D41" s="1308"/>
      <c r="E41" s="1308"/>
      <c r="F41" s="1188" t="s">
        <v>946</v>
      </c>
      <c r="G41" s="399" t="s">
        <v>87</v>
      </c>
      <c r="H41" s="34"/>
      <c r="I41" s="111"/>
      <c r="J41" s="33"/>
      <c r="K41" s="33"/>
    </row>
    <row r="42" spans="1:11" ht="22.5" customHeight="1">
      <c r="A42" s="33"/>
      <c r="B42" s="669" t="s">
        <v>448</v>
      </c>
      <c r="C42" s="670"/>
      <c r="D42" s="374">
        <f>SUM(D39:D41)</f>
        <v>0</v>
      </c>
      <c r="E42" s="374">
        <f>SUM(E39:E41)</f>
        <v>0</v>
      </c>
      <c r="F42" s="1188" t="s">
        <v>257</v>
      </c>
      <c r="G42" s="399" t="s">
        <v>87</v>
      </c>
      <c r="H42" s="33"/>
      <c r="I42" s="33"/>
      <c r="J42" s="33"/>
      <c r="K42" s="33"/>
    </row>
    <row r="43" spans="1:11">
      <c r="A43" s="33"/>
      <c r="B43" s="672"/>
      <c r="C43" s="672"/>
      <c r="D43" s="673"/>
      <c r="E43" s="673"/>
      <c r="F43" s="674"/>
      <c r="G43" s="121"/>
      <c r="H43" s="33"/>
      <c r="I43" s="33"/>
      <c r="J43" s="33"/>
      <c r="K43" s="33"/>
    </row>
    <row r="44" spans="1:11">
      <c r="A44" s="377"/>
      <c r="B44" s="672"/>
      <c r="C44" s="672"/>
      <c r="D44" s="673"/>
      <c r="E44" s="673"/>
      <c r="F44" s="1531" t="s">
        <v>1526</v>
      </c>
      <c r="G44" s="1531">
        <v>2</v>
      </c>
      <c r="H44" s="377"/>
      <c r="I44" s="377"/>
      <c r="J44" s="377"/>
      <c r="K44" s="377"/>
    </row>
    <row r="45" spans="1:11">
      <c r="A45" s="1334">
        <v>2</v>
      </c>
      <c r="B45" s="675"/>
      <c r="C45" s="676"/>
      <c r="D45" s="677" t="s">
        <v>553</v>
      </c>
      <c r="E45" s="1289" t="s">
        <v>554</v>
      </c>
      <c r="F45" s="516" t="s">
        <v>82</v>
      </c>
      <c r="G45" s="664"/>
      <c r="H45" s="33"/>
      <c r="I45" s="33"/>
      <c r="J45" s="33"/>
      <c r="K45" s="33"/>
    </row>
    <row r="46" spans="1:11">
      <c r="A46" s="33"/>
      <c r="B46" s="665" t="s">
        <v>555</v>
      </c>
      <c r="C46" s="657"/>
      <c r="D46" s="652" t="s">
        <v>1051</v>
      </c>
      <c r="E46" s="678" t="s">
        <v>979</v>
      </c>
      <c r="F46" s="679"/>
      <c r="G46" s="405" t="s">
        <v>120</v>
      </c>
      <c r="H46" s="33"/>
      <c r="I46" s="33"/>
      <c r="J46" s="33"/>
      <c r="K46" s="33"/>
    </row>
    <row r="47" spans="1:11">
      <c r="A47" s="34"/>
      <c r="B47" s="680"/>
      <c r="C47" s="681"/>
      <c r="D47" s="308" t="s">
        <v>84</v>
      </c>
      <c r="E47" s="454" t="s">
        <v>84</v>
      </c>
      <c r="F47" s="1188" t="s">
        <v>83</v>
      </c>
      <c r="G47" s="405" t="s">
        <v>121</v>
      </c>
      <c r="H47" s="34"/>
      <c r="I47" s="33"/>
      <c r="J47" s="33"/>
      <c r="K47" s="33"/>
    </row>
    <row r="48" spans="1:11" ht="18.75" customHeight="1">
      <c r="A48" s="34"/>
      <c r="B48" s="666" t="s">
        <v>556</v>
      </c>
      <c r="C48" s="45"/>
      <c r="D48" s="49"/>
      <c r="E48" s="49"/>
      <c r="F48" s="667"/>
      <c r="G48" s="466"/>
      <c r="H48" s="34"/>
      <c r="I48" s="33"/>
      <c r="J48" s="33"/>
      <c r="K48" s="33"/>
    </row>
    <row r="49" spans="1:11" ht="18.75" customHeight="1">
      <c r="A49" s="34"/>
      <c r="B49" s="484" t="s">
        <v>179</v>
      </c>
      <c r="C49" s="46"/>
      <c r="D49" s="912"/>
      <c r="E49" s="909"/>
      <c r="F49" s="1188" t="s">
        <v>12</v>
      </c>
      <c r="G49" s="399" t="s">
        <v>87</v>
      </c>
      <c r="H49" s="34"/>
      <c r="I49" s="33"/>
      <c r="J49" s="33"/>
      <c r="K49" s="33"/>
    </row>
    <row r="50" spans="1:11" ht="18.75" customHeight="1" thickBot="1">
      <c r="A50" s="34"/>
      <c r="B50" s="484" t="s">
        <v>180</v>
      </c>
      <c r="C50" s="47"/>
      <c r="D50" s="929">
        <f>D51-D49</f>
        <v>0</v>
      </c>
      <c r="E50" s="929">
        <f>E51-E49</f>
        <v>0</v>
      </c>
      <c r="F50" s="1188" t="s">
        <v>238</v>
      </c>
      <c r="G50" s="399" t="s">
        <v>87</v>
      </c>
      <c r="H50" s="34"/>
      <c r="I50" s="33"/>
      <c r="J50" s="33"/>
      <c r="K50" s="33"/>
    </row>
    <row r="51" spans="1:11" ht="18.75" customHeight="1">
      <c r="A51" s="34"/>
      <c r="B51" s="665" t="s">
        <v>33</v>
      </c>
      <c r="C51" s="45"/>
      <c r="D51" s="374">
        <f>D26</f>
        <v>0</v>
      </c>
      <c r="E51" s="374">
        <f>E26</f>
        <v>0</v>
      </c>
      <c r="F51" s="1188" t="s">
        <v>26</v>
      </c>
      <c r="G51" s="399" t="s">
        <v>87</v>
      </c>
      <c r="H51" s="34"/>
      <c r="I51" s="33"/>
      <c r="J51" s="33"/>
      <c r="K51" s="33"/>
    </row>
    <row r="52" spans="1:11" ht="25.5">
      <c r="A52" s="34"/>
      <c r="B52" s="665" t="s">
        <v>557</v>
      </c>
      <c r="C52" s="45"/>
      <c r="D52" s="49"/>
      <c r="E52" s="49"/>
      <c r="F52" s="667"/>
      <c r="G52" s="399"/>
      <c r="H52" s="34"/>
      <c r="I52" s="33"/>
      <c r="J52" s="33"/>
      <c r="K52" s="33"/>
    </row>
    <row r="53" spans="1:11" ht="18.75" customHeight="1">
      <c r="A53" s="33"/>
      <c r="B53" s="484" t="s">
        <v>179</v>
      </c>
      <c r="C53" s="46"/>
      <c r="D53" s="912"/>
      <c r="E53" s="909"/>
      <c r="F53" s="1188" t="s">
        <v>239</v>
      </c>
      <c r="G53" s="399" t="s">
        <v>87</v>
      </c>
      <c r="H53" s="52"/>
      <c r="I53" s="33"/>
      <c r="J53" s="33"/>
      <c r="K53" s="33"/>
    </row>
    <row r="54" spans="1:11" ht="18.75" customHeight="1" thickBot="1">
      <c r="A54" s="33"/>
      <c r="B54" s="484" t="s">
        <v>180</v>
      </c>
      <c r="C54" s="47"/>
      <c r="D54" s="929">
        <f>D55-D53</f>
        <v>0</v>
      </c>
      <c r="E54" s="929">
        <f>E55-E53</f>
        <v>0</v>
      </c>
      <c r="F54" s="1188" t="s">
        <v>27</v>
      </c>
      <c r="G54" s="399" t="s">
        <v>87</v>
      </c>
      <c r="H54" s="33"/>
      <c r="I54" s="33"/>
      <c r="J54" s="33"/>
      <c r="K54" s="33"/>
    </row>
    <row r="55" spans="1:11" ht="18.75" customHeight="1">
      <c r="A55" s="33"/>
      <c r="B55" s="680" t="s">
        <v>33</v>
      </c>
      <c r="C55" s="682"/>
      <c r="D55" s="374">
        <f>D42</f>
        <v>0</v>
      </c>
      <c r="E55" s="374">
        <f>E42</f>
        <v>0</v>
      </c>
      <c r="F55" s="1188" t="s">
        <v>240</v>
      </c>
      <c r="G55" s="399" t="s">
        <v>87</v>
      </c>
      <c r="H55" s="33"/>
      <c r="I55" s="33"/>
      <c r="J55" s="33"/>
      <c r="K55" s="33"/>
    </row>
    <row r="56" spans="1:11">
      <c r="A56" s="33"/>
      <c r="B56" s="36"/>
      <c r="C56" s="36"/>
      <c r="D56" s="33"/>
      <c r="E56" s="33"/>
      <c r="F56" s="33"/>
      <c r="G56" s="33"/>
      <c r="H56" s="33"/>
      <c r="I56" s="33"/>
      <c r="J56" s="33"/>
      <c r="K56" s="33"/>
    </row>
    <row r="57" spans="1:11">
      <c r="A57" s="33"/>
      <c r="B57" s="32"/>
      <c r="C57" s="48"/>
      <c r="D57" s="33"/>
      <c r="E57" s="33"/>
      <c r="F57" s="33"/>
      <c r="G57" s="33"/>
      <c r="H57" s="33"/>
      <c r="I57" s="33"/>
      <c r="J57" s="33"/>
      <c r="K57" s="33"/>
    </row>
    <row r="58" spans="1:11">
      <c r="A58" s="33"/>
      <c r="B58" s="32"/>
      <c r="C58" s="36"/>
      <c r="D58" s="33"/>
      <c r="E58" s="33"/>
      <c r="F58" s="33"/>
      <c r="G58" s="33"/>
      <c r="H58" s="33"/>
      <c r="I58" s="33"/>
      <c r="J58" s="33"/>
      <c r="K58" s="33"/>
    </row>
  </sheetData>
  <sheetProtection password="B5A2" sheet="1" objects="1" scenarios="1"/>
  <sortState ref="B43:B44">
    <sortCondition ref="B43:B44"/>
  </sortState>
  <dataConsolidate/>
  <customSheetViews>
    <customSheetView guid="{E4F26FFA-5313-49C9-9365-CBA576C57791}" showGridLines="0" fitToPage="1" showRuler="0">
      <selection activeCell="B8" sqref="B8"/>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1">
    <mergeCell ref="B39:C39"/>
  </mergeCells>
  <phoneticPr fontId="0" type="noConversion"/>
  <printOptions gridLinesSet="0"/>
  <pageMargins left="0.74803149606299213" right="0.34" top="0.36" bottom="0.38" header="0.21" footer="0.2"/>
  <pageSetup paperSize="9" scale="71" orientation="portrait" r:id="rId2"/>
  <headerFooter alignWithMargins="0"/>
  <cellWatches>
    <cellWatch r="E42"/>
  </cellWatches>
  <ignoredErrors>
    <ignoredError sqref="F12:F15 F39:F42 F49:F55 F30 D10:E10 D47:E47 F21:F22 F35"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P69"/>
  <sheetViews>
    <sheetView showGridLines="0" zoomScale="80" zoomScaleNormal="80" workbookViewId="0">
      <selection activeCell="B4" sqref="B4"/>
    </sheetView>
  </sheetViews>
  <sheetFormatPr defaultColWidth="10.7109375" defaultRowHeight="12.75"/>
  <cols>
    <col min="1" max="1" width="4.7109375" style="1337" customWidth="1"/>
    <col min="2" max="2" width="46" style="19" customWidth="1"/>
    <col min="3" max="5" width="12.85546875" style="17" customWidth="1"/>
    <col min="6" max="6" width="14.140625" style="17" customWidth="1"/>
    <col min="7" max="7" width="12.85546875" style="17" customWidth="1"/>
    <col min="8" max="8" width="13.42578125" style="143" customWidth="1"/>
    <col min="9" max="9" width="12.85546875" style="17" customWidth="1"/>
    <col min="10" max="10" width="12.85546875" style="1086" customWidth="1"/>
    <col min="11" max="12" width="14.28515625" style="143" customWidth="1"/>
    <col min="13" max="15" width="14.140625" style="17" customWidth="1"/>
    <col min="16" max="16384" width="10.7109375" style="17"/>
  </cols>
  <sheetData>
    <row r="1" spans="1:14" ht="15.75">
      <c r="A1" s="1334"/>
      <c r="B1" s="1351" t="s">
        <v>1446</v>
      </c>
      <c r="C1" s="33"/>
      <c r="D1" s="33"/>
      <c r="E1" s="33"/>
      <c r="F1" s="33"/>
      <c r="G1" s="33"/>
      <c r="H1" s="129"/>
      <c r="I1" s="33"/>
      <c r="J1" s="1092"/>
      <c r="K1" s="129"/>
      <c r="L1" s="129"/>
      <c r="M1" s="33"/>
      <c r="N1" s="33"/>
    </row>
    <row r="2" spans="1:14">
      <c r="A2" s="1334"/>
      <c r="B2" s="41"/>
      <c r="C2" s="33"/>
      <c r="D2" s="33"/>
      <c r="E2" s="33"/>
      <c r="F2" s="33"/>
      <c r="G2" s="33"/>
      <c r="H2" s="129"/>
      <c r="I2" s="33"/>
      <c r="J2" s="1092"/>
      <c r="K2" s="129"/>
      <c r="L2" s="129"/>
      <c r="M2" s="33"/>
      <c r="N2" s="33"/>
    </row>
    <row r="3" spans="1:14">
      <c r="A3" s="1333"/>
      <c r="B3" s="42" t="s">
        <v>1541</v>
      </c>
      <c r="C3" s="34"/>
      <c r="D3" s="33"/>
      <c r="E3" s="33"/>
      <c r="F3" s="33"/>
      <c r="G3" s="33"/>
      <c r="H3" s="129"/>
      <c r="I3" s="34"/>
      <c r="J3" s="1093"/>
      <c r="K3" s="144"/>
      <c r="L3" s="144"/>
      <c r="M3" s="33"/>
      <c r="N3" s="33"/>
    </row>
    <row r="4" spans="1:14">
      <c r="A4" s="1333"/>
      <c r="B4" s="95" t="s">
        <v>628</v>
      </c>
      <c r="C4" s="34"/>
      <c r="D4" s="33"/>
      <c r="E4" s="33"/>
      <c r="F4" s="33"/>
      <c r="G4" s="33"/>
      <c r="H4" s="129"/>
      <c r="I4" s="34"/>
      <c r="J4" s="1093"/>
      <c r="K4" s="144"/>
      <c r="L4" s="144"/>
      <c r="M4" s="33"/>
      <c r="N4" s="33"/>
    </row>
    <row r="5" spans="1:14">
      <c r="A5" s="1333"/>
      <c r="B5" s="34"/>
      <c r="C5" s="34"/>
      <c r="D5" s="33"/>
      <c r="E5" s="33"/>
      <c r="F5" s="33"/>
      <c r="G5" s="33"/>
      <c r="H5" s="129"/>
      <c r="I5" s="34"/>
      <c r="J5" s="1093"/>
      <c r="K5" s="144"/>
      <c r="L5" s="144"/>
      <c r="M5" s="33"/>
      <c r="N5" s="33"/>
    </row>
    <row r="6" spans="1:14">
      <c r="A6" s="1333"/>
      <c r="B6" s="42" t="s">
        <v>43</v>
      </c>
      <c r="C6" s="34"/>
      <c r="D6" s="33"/>
      <c r="E6" s="33"/>
      <c r="F6" s="33"/>
      <c r="G6" s="33"/>
      <c r="H6" s="129"/>
      <c r="I6" s="33"/>
      <c r="J6" s="1092"/>
      <c r="K6" s="129"/>
      <c r="L6" s="129"/>
      <c r="M6" s="33"/>
      <c r="N6" s="33"/>
    </row>
    <row r="7" spans="1:14" s="1086" customFormat="1">
      <c r="A7" s="1333"/>
      <c r="B7" s="1021"/>
      <c r="C7" s="1093"/>
      <c r="D7" s="1092"/>
      <c r="E7" s="1092"/>
      <c r="F7" s="1092"/>
      <c r="G7" s="1092"/>
      <c r="H7" s="1092"/>
      <c r="I7" s="1092"/>
      <c r="J7" s="1092"/>
      <c r="K7" s="1092"/>
      <c r="L7" s="1092"/>
      <c r="M7" s="1092"/>
      <c r="N7" s="1092"/>
    </row>
    <row r="8" spans="1:14" s="1086" customFormat="1">
      <c r="A8" s="1333"/>
      <c r="B8" s="78" t="s">
        <v>1482</v>
      </c>
      <c r="C8" s="1093"/>
      <c r="D8" s="1092"/>
      <c r="E8" s="1092"/>
      <c r="F8" s="1092"/>
      <c r="G8" s="1092"/>
      <c r="H8" s="1092"/>
      <c r="I8" s="1092"/>
      <c r="J8" s="1092"/>
      <c r="K8" s="1092"/>
      <c r="L8" s="1092"/>
      <c r="M8" s="1092"/>
      <c r="N8" s="1092"/>
    </row>
    <row r="9" spans="1:14" s="1086" customFormat="1">
      <c r="A9" s="1333"/>
      <c r="B9" s="78" t="s">
        <v>1057</v>
      </c>
      <c r="C9" s="1093"/>
      <c r="D9" s="1092"/>
      <c r="E9" s="1092"/>
      <c r="F9" s="1092"/>
      <c r="G9" s="1092"/>
      <c r="H9" s="1092"/>
      <c r="I9" s="1092"/>
      <c r="J9" s="1092"/>
      <c r="K9" s="1092"/>
      <c r="L9" s="1092"/>
      <c r="M9" s="1092"/>
      <c r="N9" s="1092"/>
    </row>
    <row r="10" spans="1:14">
      <c r="A10" s="1335"/>
      <c r="B10"/>
      <c r="C10"/>
      <c r="D10"/>
      <c r="E10"/>
      <c r="F10"/>
      <c r="G10"/>
      <c r="H10"/>
      <c r="I10"/>
      <c r="J10" s="1046"/>
      <c r="K10" s="1537" t="s">
        <v>1526</v>
      </c>
      <c r="L10" s="1537">
        <v>1</v>
      </c>
    </row>
    <row r="11" spans="1:14">
      <c r="A11" s="1337">
        <v>1</v>
      </c>
      <c r="B11" s="959"/>
      <c r="C11" s="1307" t="s">
        <v>1114</v>
      </c>
      <c r="D11" s="1307" t="s">
        <v>1115</v>
      </c>
      <c r="E11" s="1307" t="s">
        <v>1116</v>
      </c>
      <c r="F11" s="1307" t="s">
        <v>1117</v>
      </c>
      <c r="G11" s="1307" t="s">
        <v>926</v>
      </c>
      <c r="H11" s="1307" t="s">
        <v>927</v>
      </c>
      <c r="I11" s="1307" t="s">
        <v>1118</v>
      </c>
      <c r="J11" s="1307" t="s">
        <v>1273</v>
      </c>
      <c r="K11" s="1307" t="s">
        <v>82</v>
      </c>
      <c r="L11" s="599"/>
    </row>
    <row r="12" spans="1:14" ht="49.5" customHeight="1">
      <c r="B12" s="371" t="s">
        <v>1607</v>
      </c>
      <c r="C12" s="385" t="s">
        <v>103</v>
      </c>
      <c r="D12" s="385" t="s">
        <v>1107</v>
      </c>
      <c r="E12" s="385" t="s">
        <v>1108</v>
      </c>
      <c r="F12" s="385" t="s">
        <v>1109</v>
      </c>
      <c r="G12" s="385" t="s">
        <v>1110</v>
      </c>
      <c r="H12" s="385" t="s">
        <v>1111</v>
      </c>
      <c r="I12" s="385" t="s">
        <v>50</v>
      </c>
      <c r="J12" s="1110" t="s">
        <v>1271</v>
      </c>
      <c r="K12" s="385"/>
      <c r="L12" s="239"/>
    </row>
    <row r="13" spans="1:14">
      <c r="B13" s="960"/>
      <c r="C13" s="385" t="s">
        <v>1051</v>
      </c>
      <c r="D13" s="385" t="s">
        <v>1051</v>
      </c>
      <c r="E13" s="385" t="s">
        <v>1051</v>
      </c>
      <c r="F13" s="385" t="s">
        <v>1051</v>
      </c>
      <c r="G13" s="385" t="s">
        <v>1051</v>
      </c>
      <c r="H13" s="385" t="s">
        <v>1051</v>
      </c>
      <c r="I13" s="385" t="s">
        <v>1051</v>
      </c>
      <c r="J13" s="1098" t="s">
        <v>1051</v>
      </c>
      <c r="K13" s="385"/>
      <c r="L13" s="239" t="s">
        <v>120</v>
      </c>
    </row>
    <row r="14" spans="1:14">
      <c r="B14" s="354"/>
      <c r="C14" s="638" t="str">
        <f>"£000"</f>
        <v>£000</v>
      </c>
      <c r="D14" s="903" t="str">
        <f t="shared" ref="D14:I14" si="0">"£000"</f>
        <v>£000</v>
      </c>
      <c r="E14" s="903" t="str">
        <f t="shared" si="0"/>
        <v>£000</v>
      </c>
      <c r="F14" s="903" t="str">
        <f t="shared" si="0"/>
        <v>£000</v>
      </c>
      <c r="G14" s="903" t="str">
        <f t="shared" si="0"/>
        <v>£000</v>
      </c>
      <c r="H14" s="903" t="str">
        <f t="shared" si="0"/>
        <v>£000</v>
      </c>
      <c r="I14" s="903" t="str">
        <f t="shared" si="0"/>
        <v>£000</v>
      </c>
      <c r="J14" s="1107" t="s">
        <v>30</v>
      </c>
      <c r="K14" s="1049" t="s">
        <v>83</v>
      </c>
      <c r="L14" s="239" t="s">
        <v>121</v>
      </c>
    </row>
    <row r="15" spans="1:14" ht="18.75" customHeight="1">
      <c r="B15" s="430" t="s">
        <v>1608</v>
      </c>
      <c r="C15" s="768">
        <f>SUM(D15:J15)</f>
        <v>0</v>
      </c>
      <c r="D15" s="334">
        <f t="shared" ref="D15:I15" si="1">D55</f>
        <v>0</v>
      </c>
      <c r="E15" s="334">
        <f t="shared" si="1"/>
        <v>0</v>
      </c>
      <c r="F15" s="334">
        <f t="shared" si="1"/>
        <v>0</v>
      </c>
      <c r="G15" s="334">
        <f t="shared" si="1"/>
        <v>0</v>
      </c>
      <c r="H15" s="334">
        <f t="shared" si="1"/>
        <v>0</v>
      </c>
      <c r="I15" s="334">
        <f t="shared" si="1"/>
        <v>0</v>
      </c>
      <c r="J15" s="1071">
        <f>J55</f>
        <v>0</v>
      </c>
      <c r="K15" s="1049" t="s">
        <v>249</v>
      </c>
      <c r="L15" s="399" t="s">
        <v>85</v>
      </c>
    </row>
    <row r="16" spans="1:14" ht="18.75" customHeight="1">
      <c r="B16" s="505" t="s">
        <v>761</v>
      </c>
      <c r="C16" s="768">
        <f t="shared" ref="C16:C31" si="2">SUM(D16:J16)</f>
        <v>0</v>
      </c>
      <c r="D16" s="763"/>
      <c r="E16" s="763"/>
      <c r="F16" s="763"/>
      <c r="G16" s="763"/>
      <c r="H16" s="763"/>
      <c r="I16" s="763"/>
      <c r="J16" s="1084"/>
      <c r="K16" s="1049" t="s">
        <v>250</v>
      </c>
      <c r="L16" s="360" t="s">
        <v>166</v>
      </c>
    </row>
    <row r="17" spans="1:13" ht="18.75" customHeight="1" thickBot="1">
      <c r="B17" s="624" t="s">
        <v>1069</v>
      </c>
      <c r="C17" s="768">
        <f t="shared" si="2"/>
        <v>0</v>
      </c>
      <c r="D17" s="435"/>
      <c r="E17" s="435"/>
      <c r="F17" s="435"/>
      <c r="G17" s="435"/>
      <c r="H17" s="435"/>
      <c r="I17" s="435"/>
      <c r="J17" s="991"/>
      <c r="K17" s="1049" t="s">
        <v>1073</v>
      </c>
      <c r="L17" s="360" t="s">
        <v>166</v>
      </c>
    </row>
    <row r="18" spans="1:13" ht="18.75" customHeight="1">
      <c r="B18" s="430" t="s">
        <v>1609</v>
      </c>
      <c r="C18" s="374">
        <f t="shared" si="2"/>
        <v>0</v>
      </c>
      <c r="D18" s="374">
        <f t="shared" ref="D18:J18" si="3">SUM(D15:D17)</f>
        <v>0</v>
      </c>
      <c r="E18" s="374">
        <f t="shared" si="3"/>
        <v>0</v>
      </c>
      <c r="F18" s="374">
        <f t="shared" si="3"/>
        <v>0</v>
      </c>
      <c r="G18" s="374">
        <f t="shared" si="3"/>
        <v>0</v>
      </c>
      <c r="H18" s="374">
        <f t="shared" si="3"/>
        <v>0</v>
      </c>
      <c r="I18" s="374">
        <f t="shared" si="3"/>
        <v>0</v>
      </c>
      <c r="J18" s="374">
        <f t="shared" si="3"/>
        <v>0</v>
      </c>
      <c r="K18" s="1049" t="s">
        <v>251</v>
      </c>
      <c r="L18" s="399" t="s">
        <v>157</v>
      </c>
    </row>
    <row r="19" spans="1:13" ht="18.75" customHeight="1">
      <c r="B19" s="430" t="s">
        <v>493</v>
      </c>
      <c r="C19" s="929">
        <f t="shared" si="2"/>
        <v>0</v>
      </c>
      <c r="D19" s="1114"/>
      <c r="E19" s="1114"/>
      <c r="F19" s="1114"/>
      <c r="G19" s="1114"/>
      <c r="H19" s="1114"/>
      <c r="I19" s="1114"/>
      <c r="J19" s="1114"/>
      <c r="K19" s="1049" t="s">
        <v>252</v>
      </c>
      <c r="L19" s="399" t="s">
        <v>157</v>
      </c>
    </row>
    <row r="20" spans="1:13" s="143" customFormat="1" ht="18.75" customHeight="1">
      <c r="A20" s="1337"/>
      <c r="B20" s="481" t="s">
        <v>1427</v>
      </c>
      <c r="C20" s="768">
        <f t="shared" si="2"/>
        <v>0</v>
      </c>
      <c r="D20" s="1304"/>
      <c r="E20" s="1304"/>
      <c r="F20" s="1304"/>
      <c r="G20" s="1304"/>
      <c r="H20" s="1304"/>
      <c r="I20" s="1304"/>
      <c r="J20" s="1304"/>
      <c r="K20" s="1049" t="s">
        <v>1426</v>
      </c>
      <c r="L20" s="360" t="s">
        <v>166</v>
      </c>
    </row>
    <row r="21" spans="1:13" s="1086" customFormat="1" ht="18.75" customHeight="1">
      <c r="A21" s="1337"/>
      <c r="B21" s="1302" t="s">
        <v>1447</v>
      </c>
      <c r="C21" s="768">
        <f t="shared" si="2"/>
        <v>0</v>
      </c>
      <c r="D21" s="1304"/>
      <c r="E21" s="1304"/>
      <c r="F21" s="1304"/>
      <c r="G21" s="1304"/>
      <c r="H21" s="1304"/>
      <c r="I21" s="1304"/>
      <c r="J21" s="1297"/>
      <c r="K21" s="1049" t="s">
        <v>1071</v>
      </c>
      <c r="L21" s="360" t="s">
        <v>166</v>
      </c>
    </row>
    <row r="22" spans="1:13" ht="18.75" customHeight="1">
      <c r="B22" s="411" t="s">
        <v>928</v>
      </c>
      <c r="C22" s="768">
        <f t="shared" si="2"/>
        <v>0</v>
      </c>
      <c r="D22" s="763"/>
      <c r="E22" s="763"/>
      <c r="F22" s="763"/>
      <c r="G22" s="763"/>
      <c r="H22" s="763"/>
      <c r="I22" s="763"/>
      <c r="J22" s="1084"/>
      <c r="K22" s="1049" t="s">
        <v>8</v>
      </c>
      <c r="L22" s="399" t="s">
        <v>85</v>
      </c>
    </row>
    <row r="23" spans="1:13" ht="18.75" customHeight="1">
      <c r="B23" s="549" t="s">
        <v>1311</v>
      </c>
      <c r="C23" s="768">
        <f t="shared" si="2"/>
        <v>0</v>
      </c>
      <c r="D23" s="763"/>
      <c r="E23" s="763"/>
      <c r="F23" s="763"/>
      <c r="G23" s="763"/>
      <c r="H23" s="763"/>
      <c r="I23" s="763"/>
      <c r="J23" s="1084"/>
      <c r="K23" s="1049" t="s">
        <v>254</v>
      </c>
      <c r="L23" s="399" t="s">
        <v>38</v>
      </c>
    </row>
    <row r="24" spans="1:13" ht="28.5" customHeight="1">
      <c r="B24" s="359" t="s">
        <v>1697</v>
      </c>
      <c r="C24" s="768">
        <f t="shared" si="2"/>
        <v>0</v>
      </c>
      <c r="D24" s="763"/>
      <c r="E24" s="763"/>
      <c r="F24" s="763"/>
      <c r="G24" s="763"/>
      <c r="H24" s="763"/>
      <c r="I24" s="763"/>
      <c r="J24" s="1084"/>
      <c r="K24" s="1049" t="s">
        <v>255</v>
      </c>
      <c r="L24" s="360" t="s">
        <v>38</v>
      </c>
      <c r="M24" s="134"/>
    </row>
    <row r="25" spans="1:13" s="143" customFormat="1" ht="31.5" customHeight="1">
      <c r="A25" s="1337"/>
      <c r="B25" s="359" t="s">
        <v>333</v>
      </c>
      <c r="C25" s="768">
        <f t="shared" si="2"/>
        <v>0</v>
      </c>
      <c r="D25" s="763"/>
      <c r="E25" s="763"/>
      <c r="F25" s="763"/>
      <c r="G25" s="763"/>
      <c r="H25" s="763"/>
      <c r="I25" s="763"/>
      <c r="J25" s="1084"/>
      <c r="K25" s="1049" t="s">
        <v>1015</v>
      </c>
      <c r="L25" s="360" t="s">
        <v>157</v>
      </c>
    </row>
    <row r="26" spans="1:13" ht="18.75" customHeight="1">
      <c r="B26" s="411" t="s">
        <v>929</v>
      </c>
      <c r="C26" s="768">
        <f t="shared" si="2"/>
        <v>0</v>
      </c>
      <c r="D26" s="946"/>
      <c r="E26" s="946"/>
      <c r="F26" s="946"/>
      <c r="G26" s="946"/>
      <c r="H26" s="946"/>
      <c r="I26" s="946"/>
      <c r="J26" s="1084"/>
      <c r="K26" s="1049" t="s">
        <v>256</v>
      </c>
      <c r="L26" s="360" t="s">
        <v>166</v>
      </c>
    </row>
    <row r="27" spans="1:13" ht="18.75" customHeight="1">
      <c r="B27" s="411" t="s">
        <v>930</v>
      </c>
      <c r="C27" s="768">
        <f t="shared" si="2"/>
        <v>0</v>
      </c>
      <c r="D27" s="946"/>
      <c r="E27" s="946"/>
      <c r="F27" s="946"/>
      <c r="G27" s="946"/>
      <c r="H27" s="946"/>
      <c r="I27" s="946"/>
      <c r="J27" s="1084"/>
      <c r="K27" s="1049" t="s">
        <v>257</v>
      </c>
      <c r="L27" s="360" t="s">
        <v>166</v>
      </c>
    </row>
    <row r="28" spans="1:13" ht="18.75" customHeight="1">
      <c r="B28" s="411" t="s">
        <v>931</v>
      </c>
      <c r="C28" s="768">
        <f t="shared" si="2"/>
        <v>0</v>
      </c>
      <c r="D28" s="946"/>
      <c r="E28" s="946"/>
      <c r="F28" s="946"/>
      <c r="G28" s="946"/>
      <c r="H28" s="946"/>
      <c r="I28" s="946"/>
      <c r="J28" s="1084"/>
      <c r="K28" s="1049" t="s">
        <v>258</v>
      </c>
      <c r="L28" s="399" t="s">
        <v>38</v>
      </c>
    </row>
    <row r="29" spans="1:13" s="897" customFormat="1" ht="18.75" customHeight="1">
      <c r="A29" s="1337"/>
      <c r="B29" s="411" t="s">
        <v>1112</v>
      </c>
      <c r="C29" s="768">
        <f t="shared" si="2"/>
        <v>0</v>
      </c>
      <c r="D29" s="893"/>
      <c r="E29" s="896">
        <f>-SUM(D29,F29:I29)</f>
        <v>0</v>
      </c>
      <c r="F29" s="893"/>
      <c r="G29" s="893"/>
      <c r="H29" s="893"/>
      <c r="I29" s="893"/>
      <c r="J29" s="1084"/>
      <c r="K29" s="1049" t="s">
        <v>259</v>
      </c>
      <c r="L29" s="902" t="s">
        <v>1113</v>
      </c>
    </row>
    <row r="30" spans="1:13" ht="18.75" customHeight="1">
      <c r="B30" s="411" t="s">
        <v>50</v>
      </c>
      <c r="C30" s="768">
        <f t="shared" si="2"/>
        <v>0</v>
      </c>
      <c r="D30" s="893"/>
      <c r="E30" s="893"/>
      <c r="F30" s="893"/>
      <c r="G30" s="893"/>
      <c r="H30" s="893"/>
      <c r="I30" s="893"/>
      <c r="J30" s="1084"/>
      <c r="K30" s="1049" t="s">
        <v>260</v>
      </c>
      <c r="L30" s="360" t="s">
        <v>166</v>
      </c>
    </row>
    <row r="31" spans="1:13" s="1086" customFormat="1" ht="18.75" customHeight="1" thickBot="1">
      <c r="A31" s="1337"/>
      <c r="B31" s="1074" t="s">
        <v>1272</v>
      </c>
      <c r="C31" s="768">
        <f t="shared" si="2"/>
        <v>0</v>
      </c>
      <c r="D31" s="1084"/>
      <c r="E31" s="1084"/>
      <c r="F31" s="1084"/>
      <c r="G31" s="1084"/>
      <c r="H31" s="1084"/>
      <c r="I31" s="1084"/>
      <c r="J31" s="1448"/>
      <c r="K31" s="1049" t="s">
        <v>261</v>
      </c>
      <c r="L31" s="1105" t="s">
        <v>166</v>
      </c>
    </row>
    <row r="32" spans="1:13" ht="18.75" customHeight="1">
      <c r="B32" s="430" t="s">
        <v>1610</v>
      </c>
      <c r="C32" s="374">
        <f>SUM(C18:C31)</f>
        <v>0</v>
      </c>
      <c r="D32" s="374">
        <f t="shared" ref="D32:J32" si="4">SUM(D18:D31)</f>
        <v>0</v>
      </c>
      <c r="E32" s="374">
        <f t="shared" si="4"/>
        <v>0</v>
      </c>
      <c r="F32" s="374">
        <f t="shared" si="4"/>
        <v>0</v>
      </c>
      <c r="G32" s="374">
        <f t="shared" si="4"/>
        <v>0</v>
      </c>
      <c r="H32" s="374">
        <f t="shared" si="4"/>
        <v>0</v>
      </c>
      <c r="I32" s="374">
        <f t="shared" si="4"/>
        <v>0</v>
      </c>
      <c r="J32" s="374">
        <f t="shared" si="4"/>
        <v>0</v>
      </c>
      <c r="K32" s="1049" t="s">
        <v>268</v>
      </c>
      <c r="L32" s="399" t="s">
        <v>157</v>
      </c>
    </row>
    <row r="34" spans="1:16">
      <c r="A34" s="1335"/>
      <c r="B34"/>
      <c r="C34"/>
      <c r="D34"/>
      <c r="E34"/>
      <c r="F34"/>
      <c r="G34"/>
      <c r="H34"/>
      <c r="I34"/>
      <c r="J34" s="1046"/>
      <c r="K34" s="1537" t="s">
        <v>1526</v>
      </c>
      <c r="L34" s="1537">
        <v>3</v>
      </c>
      <c r="M34"/>
      <c r="N34"/>
      <c r="O34"/>
      <c r="P34"/>
    </row>
    <row r="35" spans="1:16" customFormat="1">
      <c r="A35" s="1335">
        <v>3</v>
      </c>
      <c r="B35" s="959"/>
      <c r="C35" s="1312" t="s">
        <v>1119</v>
      </c>
      <c r="D35" s="1312" t="s">
        <v>1120</v>
      </c>
      <c r="E35" s="1312" t="s">
        <v>1121</v>
      </c>
      <c r="F35" s="1312" t="s">
        <v>1122</v>
      </c>
      <c r="G35" s="1312" t="s">
        <v>1123</v>
      </c>
      <c r="H35" s="1312" t="s">
        <v>1124</v>
      </c>
      <c r="I35" s="1312" t="s">
        <v>1125</v>
      </c>
      <c r="J35" s="1312" t="s">
        <v>1274</v>
      </c>
      <c r="K35" s="1312" t="s">
        <v>82</v>
      </c>
      <c r="L35" s="599"/>
    </row>
    <row r="36" spans="1:16" customFormat="1" ht="45">
      <c r="A36" s="1335"/>
      <c r="B36" s="371" t="s">
        <v>1611</v>
      </c>
      <c r="C36" s="385" t="s">
        <v>103</v>
      </c>
      <c r="D36" s="900" t="s">
        <v>1107</v>
      </c>
      <c r="E36" s="900" t="s">
        <v>1108</v>
      </c>
      <c r="F36" s="900" t="s">
        <v>1109</v>
      </c>
      <c r="G36" s="900" t="s">
        <v>1110</v>
      </c>
      <c r="H36" s="900" t="s">
        <v>1111</v>
      </c>
      <c r="I36" s="900" t="s">
        <v>50</v>
      </c>
      <c r="J36" s="1111" t="s">
        <v>1271</v>
      </c>
      <c r="K36" s="900"/>
      <c r="L36" s="239"/>
    </row>
    <row r="37" spans="1:16" customFormat="1">
      <c r="A37" s="1335"/>
      <c r="B37" s="960"/>
      <c r="C37" s="385" t="s">
        <v>979</v>
      </c>
      <c r="D37" s="900" t="s">
        <v>979</v>
      </c>
      <c r="E37" s="900" t="s">
        <v>979</v>
      </c>
      <c r="F37" s="900" t="s">
        <v>979</v>
      </c>
      <c r="G37" s="900" t="s">
        <v>979</v>
      </c>
      <c r="H37" s="900" t="s">
        <v>979</v>
      </c>
      <c r="I37" s="900" t="s">
        <v>979</v>
      </c>
      <c r="J37" s="1098" t="s">
        <v>979</v>
      </c>
      <c r="K37" s="900"/>
      <c r="L37" s="239" t="s">
        <v>120</v>
      </c>
    </row>
    <row r="38" spans="1:16" customFormat="1">
      <c r="A38" s="1335"/>
      <c r="B38" s="354"/>
      <c r="C38" s="903" t="str">
        <f>"£000"</f>
        <v>£000</v>
      </c>
      <c r="D38" s="903" t="str">
        <f t="shared" ref="D38:I38" si="5">"£000"</f>
        <v>£000</v>
      </c>
      <c r="E38" s="903" t="str">
        <f t="shared" si="5"/>
        <v>£000</v>
      </c>
      <c r="F38" s="903" t="str">
        <f t="shared" si="5"/>
        <v>£000</v>
      </c>
      <c r="G38" s="903" t="str">
        <f t="shared" si="5"/>
        <v>£000</v>
      </c>
      <c r="H38" s="903" t="str">
        <f t="shared" si="5"/>
        <v>£000</v>
      </c>
      <c r="I38" s="903" t="str">
        <f t="shared" si="5"/>
        <v>£000</v>
      </c>
      <c r="J38" s="1107" t="s">
        <v>30</v>
      </c>
      <c r="K38" s="1049" t="s">
        <v>83</v>
      </c>
      <c r="L38" s="239" t="s">
        <v>121</v>
      </c>
    </row>
    <row r="39" spans="1:16" customFormat="1" ht="19.5" customHeight="1">
      <c r="A39" s="1335"/>
      <c r="B39" s="430" t="s">
        <v>1608</v>
      </c>
      <c r="C39" s="768">
        <f>SUM(D39:J39)</f>
        <v>0</v>
      </c>
      <c r="D39" s="772"/>
      <c r="E39" s="772"/>
      <c r="F39" s="772"/>
      <c r="G39" s="772"/>
      <c r="H39" s="772"/>
      <c r="I39" s="772"/>
      <c r="J39" s="1084"/>
      <c r="K39" s="1049" t="s">
        <v>249</v>
      </c>
      <c r="L39" s="399" t="s">
        <v>85</v>
      </c>
    </row>
    <row r="40" spans="1:16" customFormat="1" ht="19.5" customHeight="1">
      <c r="A40" s="1335"/>
      <c r="B40" s="505" t="s">
        <v>761</v>
      </c>
      <c r="C40" s="768">
        <f t="shared" ref="C40:C54" si="6">SUM(D40:J40)</f>
        <v>0</v>
      </c>
      <c r="D40" s="772"/>
      <c r="E40" s="772"/>
      <c r="F40" s="772"/>
      <c r="G40" s="772"/>
      <c r="H40" s="772"/>
      <c r="I40" s="772"/>
      <c r="J40" s="772"/>
      <c r="K40" s="1049" t="s">
        <v>250</v>
      </c>
      <c r="L40" s="360" t="s">
        <v>166</v>
      </c>
    </row>
    <row r="41" spans="1:16" customFormat="1" ht="19.5" customHeight="1" thickBot="1">
      <c r="A41" s="1335"/>
      <c r="B41" s="624" t="s">
        <v>1069</v>
      </c>
      <c r="C41" s="855">
        <f t="shared" si="6"/>
        <v>0</v>
      </c>
      <c r="D41" s="855"/>
      <c r="E41" s="855"/>
      <c r="F41" s="855"/>
      <c r="G41" s="855"/>
      <c r="H41" s="855"/>
      <c r="I41" s="855"/>
      <c r="J41" s="991"/>
      <c r="K41" s="1049" t="s">
        <v>1073</v>
      </c>
      <c r="L41" s="360" t="s">
        <v>166</v>
      </c>
    </row>
    <row r="42" spans="1:16" customFormat="1" ht="19.5" customHeight="1">
      <c r="A42" s="1335"/>
      <c r="B42" s="430" t="s">
        <v>1609</v>
      </c>
      <c r="C42" s="374">
        <f t="shared" si="6"/>
        <v>0</v>
      </c>
      <c r="D42" s="374">
        <f t="shared" ref="D42:J42" si="7">SUM(D39:D41)</f>
        <v>0</v>
      </c>
      <c r="E42" s="374">
        <f t="shared" si="7"/>
        <v>0</v>
      </c>
      <c r="F42" s="374">
        <f t="shared" si="7"/>
        <v>0</v>
      </c>
      <c r="G42" s="374">
        <f t="shared" si="7"/>
        <v>0</v>
      </c>
      <c r="H42" s="374">
        <f t="shared" si="7"/>
        <v>0</v>
      </c>
      <c r="I42" s="374">
        <f t="shared" si="7"/>
        <v>0</v>
      </c>
      <c r="J42" s="374">
        <f t="shared" si="7"/>
        <v>0</v>
      </c>
      <c r="K42" s="1049" t="s">
        <v>251</v>
      </c>
      <c r="L42" s="399" t="s">
        <v>157</v>
      </c>
    </row>
    <row r="43" spans="1:16" customFormat="1" ht="19.5" customHeight="1">
      <c r="A43" s="1335"/>
      <c r="B43" s="430" t="s">
        <v>493</v>
      </c>
      <c r="C43" s="929">
        <f t="shared" si="6"/>
        <v>0</v>
      </c>
      <c r="D43" s="863"/>
      <c r="E43" s="863"/>
      <c r="F43" s="863"/>
      <c r="G43" s="863"/>
      <c r="H43" s="863"/>
      <c r="I43" s="863"/>
      <c r="J43" s="863"/>
      <c r="K43" s="1049" t="s">
        <v>252</v>
      </c>
      <c r="L43" s="399" t="s">
        <v>157</v>
      </c>
    </row>
    <row r="44" spans="1:16" customFormat="1" ht="19.5" customHeight="1">
      <c r="A44" s="1335"/>
      <c r="B44" s="481" t="s">
        <v>1091</v>
      </c>
      <c r="C44" s="768">
        <f t="shared" si="6"/>
        <v>0</v>
      </c>
      <c r="D44" s="981"/>
      <c r="E44" s="981"/>
      <c r="F44" s="981"/>
      <c r="G44" s="981"/>
      <c r="H44" s="981"/>
      <c r="I44" s="981"/>
      <c r="J44" s="1084"/>
      <c r="K44" s="1049" t="s">
        <v>1071</v>
      </c>
      <c r="L44" s="360" t="s">
        <v>166</v>
      </c>
    </row>
    <row r="45" spans="1:16" customFormat="1" ht="19.5" customHeight="1">
      <c r="A45" s="1335"/>
      <c r="B45" s="411" t="s">
        <v>928</v>
      </c>
      <c r="C45" s="768">
        <f t="shared" si="6"/>
        <v>0</v>
      </c>
      <c r="D45" s="772"/>
      <c r="E45" s="772"/>
      <c r="F45" s="772"/>
      <c r="G45" s="772"/>
      <c r="H45" s="772"/>
      <c r="I45" s="772"/>
      <c r="J45" s="1084"/>
      <c r="K45" s="1049" t="s">
        <v>8</v>
      </c>
      <c r="L45" s="399" t="s">
        <v>85</v>
      </c>
    </row>
    <row r="46" spans="1:16" customFormat="1" ht="19.5" customHeight="1">
      <c r="A46" s="1335"/>
      <c r="B46" s="549" t="s">
        <v>1311</v>
      </c>
      <c r="C46" s="768">
        <f t="shared" si="6"/>
        <v>0</v>
      </c>
      <c r="D46" s="772"/>
      <c r="E46" s="772"/>
      <c r="F46" s="772"/>
      <c r="G46" s="772"/>
      <c r="H46" s="772"/>
      <c r="I46" s="772"/>
      <c r="J46" s="1084"/>
      <c r="K46" s="1049" t="s">
        <v>254</v>
      </c>
      <c r="L46" s="399" t="s">
        <v>38</v>
      </c>
    </row>
    <row r="47" spans="1:16" customFormat="1" ht="27.75" customHeight="1">
      <c r="A47" s="1335"/>
      <c r="B47" s="359" t="s">
        <v>1697</v>
      </c>
      <c r="C47" s="768">
        <f t="shared" si="6"/>
        <v>0</v>
      </c>
      <c r="D47" s="772"/>
      <c r="E47" s="772"/>
      <c r="F47" s="772"/>
      <c r="G47" s="772"/>
      <c r="H47" s="772"/>
      <c r="I47" s="1112"/>
      <c r="J47" s="1084"/>
      <c r="K47" s="1049" t="s">
        <v>255</v>
      </c>
      <c r="L47" s="360" t="s">
        <v>38</v>
      </c>
      <c r="M47" s="1277"/>
    </row>
    <row r="48" spans="1:16" customFormat="1" ht="28.5" customHeight="1">
      <c r="A48" s="1335"/>
      <c r="B48" s="359" t="s">
        <v>333</v>
      </c>
      <c r="C48" s="768">
        <f t="shared" si="6"/>
        <v>0</v>
      </c>
      <c r="D48" s="772"/>
      <c r="E48" s="772"/>
      <c r="F48" s="772"/>
      <c r="G48" s="772"/>
      <c r="H48" s="772"/>
      <c r="I48" s="1112"/>
      <c r="J48" s="1084"/>
      <c r="K48" s="1049" t="s">
        <v>1015</v>
      </c>
      <c r="L48" s="360" t="s">
        <v>157</v>
      </c>
    </row>
    <row r="49" spans="1:12" customFormat="1" ht="19.5" customHeight="1">
      <c r="A49" s="1335"/>
      <c r="B49" s="411" t="s">
        <v>929</v>
      </c>
      <c r="C49" s="855">
        <f t="shared" si="6"/>
        <v>0</v>
      </c>
      <c r="D49" s="855"/>
      <c r="E49" s="855"/>
      <c r="F49" s="855"/>
      <c r="G49" s="855"/>
      <c r="H49" s="855"/>
      <c r="I49" s="1113"/>
      <c r="J49" s="1084"/>
      <c r="K49" s="1049" t="s">
        <v>256</v>
      </c>
      <c r="L49" s="360" t="s">
        <v>166</v>
      </c>
    </row>
    <row r="50" spans="1:12" customFormat="1" ht="19.5" customHeight="1">
      <c r="A50" s="1335"/>
      <c r="B50" s="411" t="s">
        <v>930</v>
      </c>
      <c r="C50" s="908">
        <f t="shared" si="6"/>
        <v>0</v>
      </c>
      <c r="D50" s="908"/>
      <c r="E50" s="908"/>
      <c r="F50" s="908"/>
      <c r="G50" s="908"/>
      <c r="H50" s="908"/>
      <c r="I50" s="1113"/>
      <c r="J50" s="1084"/>
      <c r="K50" s="1049" t="s">
        <v>257</v>
      </c>
      <c r="L50" s="360" t="s">
        <v>166</v>
      </c>
    </row>
    <row r="51" spans="1:12" customFormat="1" ht="19.5" customHeight="1">
      <c r="A51" s="1335"/>
      <c r="B51" s="411" t="s">
        <v>931</v>
      </c>
      <c r="C51" s="855">
        <f t="shared" si="6"/>
        <v>0</v>
      </c>
      <c r="D51" s="855"/>
      <c r="E51" s="855"/>
      <c r="F51" s="855"/>
      <c r="G51" s="855"/>
      <c r="H51" s="855"/>
      <c r="I51" s="1113"/>
      <c r="J51" s="1084"/>
      <c r="K51" s="1049" t="s">
        <v>258</v>
      </c>
      <c r="L51" s="399" t="s">
        <v>38</v>
      </c>
    </row>
    <row r="52" spans="1:12" s="901" customFormat="1" ht="19.5" customHeight="1">
      <c r="A52" s="1335"/>
      <c r="B52" s="411" t="s">
        <v>1112</v>
      </c>
      <c r="C52" s="895">
        <f t="shared" si="6"/>
        <v>0</v>
      </c>
      <c r="D52" s="772"/>
      <c r="E52" s="896">
        <f>-SUM(D52,F52:I52)</f>
        <v>0</v>
      </c>
      <c r="F52" s="772"/>
      <c r="G52" s="772"/>
      <c r="H52" s="772"/>
      <c r="I52" s="1112"/>
      <c r="J52" s="1084"/>
      <c r="K52" s="1049" t="s">
        <v>259</v>
      </c>
      <c r="L52" s="902" t="s">
        <v>1113</v>
      </c>
    </row>
    <row r="53" spans="1:12" customFormat="1" ht="19.5" customHeight="1">
      <c r="A53" s="1335"/>
      <c r="B53" s="411" t="s">
        <v>50</v>
      </c>
      <c r="C53" s="768">
        <f t="shared" si="6"/>
        <v>0</v>
      </c>
      <c r="D53" s="772"/>
      <c r="E53" s="772"/>
      <c r="F53" s="772"/>
      <c r="G53" s="772"/>
      <c r="H53" s="772"/>
      <c r="I53" s="1112"/>
      <c r="J53" s="1084"/>
      <c r="K53" s="1049" t="s">
        <v>260</v>
      </c>
      <c r="L53" s="360" t="s">
        <v>166</v>
      </c>
    </row>
    <row r="54" spans="1:12" s="1046" customFormat="1" ht="19.5" customHeight="1" thickBot="1">
      <c r="A54" s="1335"/>
      <c r="B54" s="1074" t="s">
        <v>1272</v>
      </c>
      <c r="C54" s="768">
        <f t="shared" si="6"/>
        <v>0</v>
      </c>
      <c r="D54" s="1084"/>
      <c r="E54" s="1084"/>
      <c r="F54" s="1084"/>
      <c r="G54" s="1084"/>
      <c r="H54" s="1084"/>
      <c r="I54" s="1084"/>
      <c r="J54" s="1443"/>
      <c r="K54" s="1049" t="s">
        <v>266</v>
      </c>
      <c r="L54" s="360" t="s">
        <v>166</v>
      </c>
    </row>
    <row r="55" spans="1:12" customFormat="1" ht="21.75" customHeight="1">
      <c r="A55" s="1335"/>
      <c r="B55" s="430" t="s">
        <v>1612</v>
      </c>
      <c r="C55" s="374">
        <f>SUM(C42:C54)</f>
        <v>0</v>
      </c>
      <c r="D55" s="374">
        <f>SUM(D42:D54)</f>
        <v>0</v>
      </c>
      <c r="E55" s="374">
        <f t="shared" ref="E55:J55" si="8">SUM(E42:E54)</f>
        <v>0</v>
      </c>
      <c r="F55" s="374">
        <f t="shared" si="8"/>
        <v>0</v>
      </c>
      <c r="G55" s="374">
        <f t="shared" si="8"/>
        <v>0</v>
      </c>
      <c r="H55" s="374">
        <f t="shared" si="8"/>
        <v>0</v>
      </c>
      <c r="I55" s="374">
        <f t="shared" si="8"/>
        <v>0</v>
      </c>
      <c r="J55" s="374">
        <f t="shared" si="8"/>
        <v>0</v>
      </c>
      <c r="K55" s="1049" t="s">
        <v>268</v>
      </c>
      <c r="L55" s="399" t="s">
        <v>157</v>
      </c>
    </row>
    <row r="56" spans="1:12" customFormat="1">
      <c r="A56" s="1335"/>
      <c r="J56" s="1046"/>
      <c r="L56" s="897"/>
    </row>
    <row r="57" spans="1:12" customFormat="1">
      <c r="A57" s="1335"/>
      <c r="B57" s="19"/>
      <c r="J57" s="1046"/>
    </row>
    <row r="58" spans="1:12" customFormat="1">
      <c r="A58" s="1335"/>
      <c r="J58" s="1046"/>
    </row>
    <row r="59" spans="1:12">
      <c r="B59" s="17"/>
    </row>
    <row r="60" spans="1:12" ht="39" customHeight="1">
      <c r="B60" s="17"/>
    </row>
    <row r="61" spans="1:12">
      <c r="B61" s="17"/>
    </row>
    <row r="62" spans="1:12" s="1086" customFormat="1" ht="19.5" customHeight="1">
      <c r="A62" s="1337"/>
    </row>
    <row r="63" spans="1:12" s="1086" customFormat="1" ht="19.5" customHeight="1">
      <c r="A63" s="1337"/>
    </row>
    <row r="64" spans="1:12" ht="19.5" customHeight="1">
      <c r="B64" s="17"/>
    </row>
    <row r="65" spans="2:12" ht="19.5" customHeight="1">
      <c r="B65" s="17"/>
    </row>
    <row r="66" spans="2:12" ht="19.5" customHeight="1">
      <c r="B66" s="17"/>
      <c r="H66" s="17"/>
      <c r="J66" s="17"/>
      <c r="K66" s="17"/>
      <c r="L66" s="17"/>
    </row>
    <row r="67" spans="2:12" ht="19.5" customHeight="1">
      <c r="B67" s="17"/>
      <c r="H67" s="17"/>
      <c r="J67" s="17"/>
      <c r="K67" s="17"/>
      <c r="L67" s="17"/>
    </row>
    <row r="68" spans="2:12" ht="19.5" customHeight="1">
      <c r="B68" s="17"/>
      <c r="H68" s="17"/>
      <c r="J68" s="17"/>
      <c r="K68" s="17"/>
      <c r="L68" s="17"/>
    </row>
    <row r="69" spans="2:12" ht="19.5" customHeight="1">
      <c r="B69" s="17"/>
      <c r="H69" s="17"/>
      <c r="J69" s="17"/>
      <c r="K69" s="17"/>
      <c r="L69" s="17"/>
    </row>
  </sheetData>
  <sheetProtection password="B5A2" sheet="1" objects="1" scenarios="1"/>
  <printOptions gridLinesSet="0"/>
  <pageMargins left="0.74803149606299213" right="0.34" top="0.36" bottom="0.38" header="0.21" footer="0.2"/>
  <pageSetup paperSize="9" scale="52" orientation="portrait" horizontalDpi="300" verticalDpi="300" r:id="rId1"/>
  <headerFooter alignWithMargins="0"/>
  <ignoredErrors>
    <ignoredError sqref="K32 K55 K39:K53 K22:K30 K15:K19" numberStoredAsText="1"/>
  </ignoredError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T151"/>
  <sheetViews>
    <sheetView showGridLines="0" zoomScale="80" zoomScaleNormal="80" workbookViewId="0">
      <pane xSplit="3" ySplit="11" topLeftCell="D12" activePane="bottomRight" state="frozen"/>
      <selection pane="topRight" activeCell="D1" sqref="D1"/>
      <selection pane="bottomLeft" activeCell="A15" sqref="A15"/>
      <selection pane="bottomRight" activeCell="B4" sqref="B4"/>
    </sheetView>
  </sheetViews>
  <sheetFormatPr defaultColWidth="10.7109375" defaultRowHeight="12.75"/>
  <cols>
    <col min="1" max="1" width="6.85546875" style="1337" customWidth="1"/>
    <col min="2" max="2" width="50.5703125" style="19" customWidth="1"/>
    <col min="3" max="11" width="12.85546875" style="17" customWidth="1"/>
    <col min="12" max="12" width="12.85546875" style="1086" customWidth="1"/>
    <col min="13" max="16" width="12.85546875" style="17" customWidth="1"/>
    <col min="17" max="17" width="12.7109375" style="17" customWidth="1"/>
    <col min="18" max="16384" width="10.7109375" style="17"/>
  </cols>
  <sheetData>
    <row r="1" spans="1:15" ht="15.75">
      <c r="A1" s="1334"/>
      <c r="B1" s="1351" t="s">
        <v>1446</v>
      </c>
      <c r="C1" s="33"/>
      <c r="D1" s="33"/>
      <c r="E1" s="33"/>
      <c r="F1" s="33"/>
      <c r="G1" s="33"/>
      <c r="H1" s="33"/>
      <c r="I1" s="33"/>
      <c r="J1" s="33"/>
      <c r="K1" s="33"/>
      <c r="L1" s="1092"/>
      <c r="M1" s="33"/>
      <c r="N1" s="33"/>
    </row>
    <row r="2" spans="1:15">
      <c r="A2" s="1334"/>
      <c r="B2" s="41"/>
      <c r="C2" s="33"/>
      <c r="D2" s="33"/>
      <c r="E2" s="33"/>
      <c r="F2" s="33"/>
      <c r="G2" s="33"/>
      <c r="H2" s="33"/>
      <c r="I2" s="33"/>
      <c r="J2" s="33"/>
      <c r="K2" s="33"/>
      <c r="L2" s="1092"/>
      <c r="M2" s="33"/>
      <c r="N2" s="33"/>
    </row>
    <row r="3" spans="1:15">
      <c r="A3" s="1334"/>
      <c r="B3" s="42" t="s">
        <v>1541</v>
      </c>
      <c r="C3" s="33"/>
      <c r="D3" s="33"/>
      <c r="E3" s="33"/>
      <c r="F3" s="33"/>
      <c r="G3" s="33"/>
      <c r="H3" s="33"/>
      <c r="I3" s="33"/>
      <c r="J3" s="33"/>
      <c r="K3" s="33"/>
      <c r="L3" s="1092"/>
      <c r="M3" s="33"/>
      <c r="N3" s="33"/>
    </row>
    <row r="4" spans="1:15">
      <c r="A4" s="1334"/>
      <c r="B4" s="95" t="s">
        <v>629</v>
      </c>
      <c r="C4" s="33"/>
      <c r="D4" s="33"/>
      <c r="E4" s="33"/>
      <c r="F4" s="33"/>
      <c r="G4" s="33"/>
      <c r="H4" s="33"/>
      <c r="I4" s="33"/>
      <c r="J4" s="33"/>
      <c r="K4" s="33"/>
      <c r="L4" s="1092"/>
      <c r="M4" s="33"/>
      <c r="N4" s="33"/>
    </row>
    <row r="5" spans="1:15" ht="12.75" customHeight="1">
      <c r="A5" s="1334"/>
      <c r="B5" s="33"/>
      <c r="C5" s="33"/>
      <c r="D5" s="33"/>
      <c r="E5" s="33"/>
      <c r="F5" s="33"/>
      <c r="G5" s="33"/>
      <c r="H5" s="33"/>
      <c r="I5" s="33"/>
      <c r="J5" s="33"/>
      <c r="K5" s="33"/>
      <c r="L5" s="1092"/>
      <c r="M5" s="33"/>
      <c r="N5" s="33"/>
    </row>
    <row r="6" spans="1:15">
      <c r="A6" s="1334"/>
      <c r="B6" s="42" t="s">
        <v>43</v>
      </c>
      <c r="C6" s="33"/>
      <c r="D6" s="33"/>
      <c r="E6" s="33"/>
      <c r="F6" s="33"/>
      <c r="G6" s="33"/>
      <c r="H6" s="33"/>
      <c r="I6" s="33"/>
      <c r="J6" s="33"/>
      <c r="K6" s="33"/>
      <c r="L6" s="1092"/>
      <c r="M6" s="33"/>
      <c r="N6" s="33"/>
    </row>
    <row r="7" spans="1:15">
      <c r="A7" s="1335"/>
      <c r="B7" s="36"/>
      <c r="C7" s="33"/>
      <c r="D7" s="33"/>
      <c r="E7" s="51"/>
      <c r="F7" s="1537" t="s">
        <v>1526</v>
      </c>
      <c r="G7" s="1537">
        <v>1</v>
      </c>
      <c r="H7" s="33"/>
      <c r="I7" s="33"/>
      <c r="J7" s="33"/>
      <c r="K7" s="33"/>
      <c r="L7" s="1092"/>
      <c r="M7" s="33"/>
      <c r="N7" s="33"/>
    </row>
    <row r="8" spans="1:15">
      <c r="A8" s="1335">
        <v>1</v>
      </c>
      <c r="B8" s="425"/>
      <c r="C8" s="1602" t="s">
        <v>1009</v>
      </c>
      <c r="D8" s="1601" t="s">
        <v>1010</v>
      </c>
      <c r="E8" s="1600" t="s">
        <v>1235</v>
      </c>
      <c r="F8" s="1296" t="s">
        <v>82</v>
      </c>
      <c r="G8" s="1543"/>
      <c r="H8" s="1551"/>
      <c r="I8" s="1502"/>
      <c r="J8" s="1502"/>
      <c r="K8" s="1502"/>
      <c r="L8" s="1502"/>
      <c r="M8" s="1502"/>
      <c r="N8" s="1502"/>
      <c r="O8" s="1502"/>
    </row>
    <row r="9" spans="1:15">
      <c r="A9" s="1334"/>
      <c r="B9" s="355" t="s">
        <v>1535</v>
      </c>
      <c r="C9" s="1606" t="s">
        <v>1606</v>
      </c>
      <c r="D9" s="1610" t="s">
        <v>1542</v>
      </c>
      <c r="E9" s="1610" t="s">
        <v>1543</v>
      </c>
      <c r="F9" s="1604"/>
      <c r="G9" s="834"/>
      <c r="H9" s="1552"/>
      <c r="I9" s="1464"/>
      <c r="J9" s="1464"/>
      <c r="K9" s="1464"/>
      <c r="L9" s="1464"/>
      <c r="M9" s="1464"/>
      <c r="N9" s="1464"/>
      <c r="O9" s="1464"/>
    </row>
    <row r="10" spans="1:15">
      <c r="A10" s="1335"/>
      <c r="B10" s="345"/>
      <c r="C10" s="1607" t="s">
        <v>28</v>
      </c>
      <c r="D10" s="1608" t="s">
        <v>103</v>
      </c>
      <c r="E10" s="1608" t="s">
        <v>103</v>
      </c>
      <c r="F10" s="1603"/>
      <c r="G10" s="834" t="s">
        <v>120</v>
      </c>
      <c r="H10" s="1553"/>
      <c r="I10" s="1476"/>
      <c r="J10" s="1476"/>
      <c r="K10" s="1476"/>
      <c r="L10" s="1476"/>
      <c r="M10" s="1476"/>
      <c r="N10" s="1470"/>
      <c r="O10" s="1470"/>
    </row>
    <row r="11" spans="1:15">
      <c r="A11" s="1335"/>
      <c r="B11" s="433"/>
      <c r="C11" s="1609" t="str">
        <f>"£000"</f>
        <v>£000</v>
      </c>
      <c r="D11" s="1609" t="str">
        <f t="shared" ref="D11:E11" si="0">"£000"</f>
        <v>£000</v>
      </c>
      <c r="E11" s="1609" t="str">
        <f t="shared" si="0"/>
        <v>£000</v>
      </c>
      <c r="F11" s="1612" t="s">
        <v>83</v>
      </c>
      <c r="G11" s="1609" t="s">
        <v>121</v>
      </c>
      <c r="H11" s="1552"/>
      <c r="I11" s="1464"/>
      <c r="J11" s="1464"/>
      <c r="K11" s="1464"/>
      <c r="L11" s="1464"/>
      <c r="M11" s="1464"/>
      <c r="N11" s="1464"/>
      <c r="O11" s="1464"/>
    </row>
    <row r="12" spans="1:15" ht="18.75" customHeight="1">
      <c r="A12" s="1335"/>
      <c r="B12" s="361" t="s">
        <v>334</v>
      </c>
      <c r="C12" s="427"/>
      <c r="D12" s="639"/>
      <c r="E12" s="58"/>
      <c r="F12" s="150"/>
      <c r="G12" s="1544"/>
      <c r="H12" s="1554"/>
      <c r="I12" s="1463"/>
      <c r="J12" s="1463"/>
      <c r="K12" s="1463"/>
      <c r="L12" s="1463"/>
      <c r="M12" s="1463"/>
      <c r="N12" s="1463"/>
      <c r="O12" s="1463"/>
    </row>
    <row r="13" spans="1:15" ht="18.75" customHeight="1">
      <c r="A13" s="1335"/>
      <c r="B13" s="413" t="s">
        <v>795</v>
      </c>
      <c r="C13" s="1444"/>
      <c r="D13" s="1180"/>
      <c r="E13" s="1000"/>
      <c r="F13" s="1049">
        <v>100</v>
      </c>
      <c r="G13" s="1545" t="s">
        <v>85</v>
      </c>
      <c r="H13" s="1555"/>
      <c r="I13" s="1503"/>
      <c r="J13" s="1503"/>
      <c r="K13" s="1503"/>
      <c r="L13" s="1503"/>
      <c r="M13" s="1503"/>
      <c r="N13" s="1505"/>
      <c r="O13" s="1505"/>
    </row>
    <row r="14" spans="1:15" ht="18.75" customHeight="1">
      <c r="A14" s="1335"/>
      <c r="B14" s="943" t="s">
        <v>953</v>
      </c>
      <c r="C14" s="1444"/>
      <c r="D14" s="1180"/>
      <c r="E14" s="1000"/>
      <c r="F14" s="1049" t="s">
        <v>492</v>
      </c>
      <c r="G14" s="1545" t="s">
        <v>157</v>
      </c>
      <c r="H14" s="1555"/>
      <c r="I14" s="1503"/>
      <c r="J14" s="1503"/>
      <c r="K14" s="1503"/>
      <c r="L14" s="1503"/>
      <c r="M14" s="1503"/>
      <c r="N14" s="1505"/>
      <c r="O14" s="1505"/>
    </row>
    <row r="15" spans="1:15" s="913" customFormat="1" ht="18.75" customHeight="1">
      <c r="A15" s="1335"/>
      <c r="B15" s="975" t="s">
        <v>1146</v>
      </c>
      <c r="C15" s="1444"/>
      <c r="D15" s="1180"/>
      <c r="E15" s="1000"/>
      <c r="F15" s="1049" t="s">
        <v>899</v>
      </c>
      <c r="G15" s="1545" t="s">
        <v>157</v>
      </c>
      <c r="H15" s="1555"/>
      <c r="I15" s="1503"/>
      <c r="J15" s="1503"/>
      <c r="K15" s="1503"/>
      <c r="L15" s="1503"/>
      <c r="M15" s="1503"/>
      <c r="N15" s="1503"/>
      <c r="O15" s="1503"/>
    </row>
    <row r="16" spans="1:15" s="913" customFormat="1" ht="18.75" customHeight="1">
      <c r="A16" s="1335"/>
      <c r="B16" s="975" t="s">
        <v>1148</v>
      </c>
      <c r="C16" s="1444"/>
      <c r="D16" s="1180"/>
      <c r="E16" s="1000"/>
      <c r="F16" s="1049" t="s">
        <v>1044</v>
      </c>
      <c r="G16" s="1545" t="s">
        <v>157</v>
      </c>
      <c r="H16" s="1555"/>
      <c r="I16" s="1503"/>
      <c r="J16" s="1503"/>
      <c r="K16" s="1503"/>
      <c r="L16" s="1503"/>
      <c r="M16" s="1503"/>
      <c r="N16" s="1503"/>
      <c r="O16" s="1503"/>
    </row>
    <row r="17" spans="1:20" ht="18.75" customHeight="1">
      <c r="A17" s="1335"/>
      <c r="B17" s="283" t="s">
        <v>797</v>
      </c>
      <c r="C17" s="1444"/>
      <c r="D17" s="1180"/>
      <c r="E17" s="1000"/>
      <c r="F17" s="1049" t="s">
        <v>238</v>
      </c>
      <c r="G17" s="1545" t="s">
        <v>157</v>
      </c>
      <c r="H17" s="1555"/>
      <c r="I17" s="1503"/>
      <c r="J17" s="1503"/>
      <c r="K17" s="1503"/>
      <c r="L17" s="1503"/>
      <c r="M17" s="1503"/>
      <c r="N17" s="1503"/>
      <c r="O17" s="1503"/>
    </row>
    <row r="18" spans="1:20" ht="18.75" customHeight="1">
      <c r="A18" s="1335"/>
      <c r="B18" s="408" t="s">
        <v>954</v>
      </c>
      <c r="C18" s="1444"/>
      <c r="D18" s="1180"/>
      <c r="E18" s="1000"/>
      <c r="F18" s="1049" t="s">
        <v>872</v>
      </c>
      <c r="G18" s="1545" t="s">
        <v>157</v>
      </c>
      <c r="H18" s="1555"/>
      <c r="I18" s="1503"/>
      <c r="J18" s="1503"/>
      <c r="K18" s="1503"/>
      <c r="L18" s="1503"/>
      <c r="M18" s="1503"/>
      <c r="N18" s="1503"/>
      <c r="O18" s="1503"/>
    </row>
    <row r="19" spans="1:20" ht="18.75" customHeight="1">
      <c r="A19" s="1335"/>
      <c r="B19" s="408" t="s">
        <v>336</v>
      </c>
      <c r="C19" s="1444"/>
      <c r="D19" s="1180"/>
      <c r="E19" s="1000"/>
      <c r="F19" s="1049">
        <v>110</v>
      </c>
      <c r="G19" s="1545" t="s">
        <v>86</v>
      </c>
      <c r="H19" s="1555"/>
      <c r="I19" s="1503"/>
      <c r="J19" s="1503"/>
      <c r="K19" s="1503"/>
      <c r="L19" s="1503"/>
      <c r="M19" s="1503"/>
      <c r="N19" s="1503"/>
      <c r="O19" s="1503"/>
    </row>
    <row r="20" spans="1:20" s="139" customFormat="1" ht="18.75" customHeight="1">
      <c r="A20" s="1335"/>
      <c r="B20" s="408" t="s">
        <v>934</v>
      </c>
      <c r="C20" s="1444"/>
      <c r="D20" s="1180"/>
      <c r="E20" s="1000"/>
      <c r="F20" s="1049" t="s">
        <v>871</v>
      </c>
      <c r="G20" s="1545" t="s">
        <v>85</v>
      </c>
      <c r="H20" s="1555"/>
      <c r="I20" s="1503"/>
      <c r="J20" s="1503"/>
      <c r="K20" s="1503"/>
      <c r="L20" s="1503"/>
      <c r="M20" s="1503"/>
      <c r="N20" s="1503"/>
      <c r="O20" s="1503"/>
    </row>
    <row r="21" spans="1:20" ht="18.75" customHeight="1">
      <c r="A21" s="1335"/>
      <c r="B21" s="408" t="s">
        <v>932</v>
      </c>
      <c r="C21" s="1444"/>
      <c r="D21" s="1180"/>
      <c r="E21" s="1000"/>
      <c r="F21" s="1049">
        <v>115</v>
      </c>
      <c r="G21" s="1545" t="s">
        <v>85</v>
      </c>
      <c r="H21" s="1555"/>
      <c r="I21" s="1503"/>
      <c r="J21" s="1503"/>
      <c r="K21" s="1503"/>
      <c r="L21" s="1503"/>
      <c r="M21" s="1503"/>
      <c r="N21" s="1503"/>
      <c r="O21" s="1503"/>
    </row>
    <row r="22" spans="1:20" ht="18.75" customHeight="1">
      <c r="A22" s="1335"/>
      <c r="B22" s="351" t="s">
        <v>337</v>
      </c>
      <c r="C22" s="363"/>
      <c r="D22" s="640"/>
      <c r="E22" s="1268"/>
      <c r="F22" s="141"/>
      <c r="G22" s="1545"/>
      <c r="H22" s="1556"/>
      <c r="I22" s="98"/>
      <c r="J22" s="98"/>
      <c r="K22" s="98"/>
      <c r="L22" s="98"/>
      <c r="M22" s="98"/>
      <c r="N22" s="98"/>
      <c r="O22" s="98"/>
    </row>
    <row r="23" spans="1:20" ht="18.75" customHeight="1">
      <c r="A23" s="1335"/>
      <c r="B23" s="346" t="s">
        <v>338</v>
      </c>
      <c r="C23" s="1444"/>
      <c r="D23" s="1180"/>
      <c r="E23" s="1001"/>
      <c r="F23" s="1049" t="s">
        <v>27</v>
      </c>
      <c r="G23" s="1545" t="s">
        <v>85</v>
      </c>
      <c r="H23" s="1555"/>
      <c r="I23" s="1503"/>
      <c r="J23" s="1503"/>
      <c r="K23" s="1503"/>
      <c r="L23" s="1503"/>
      <c r="M23" s="1503"/>
      <c r="N23" s="1503"/>
      <c r="O23" s="1503"/>
    </row>
    <row r="24" spans="1:20" ht="18.75" customHeight="1">
      <c r="A24" s="1335"/>
      <c r="B24" s="346" t="s">
        <v>339</v>
      </c>
      <c r="C24" s="1444"/>
      <c r="D24" s="1180"/>
      <c r="E24" s="1001"/>
      <c r="F24" s="1049" t="s">
        <v>240</v>
      </c>
      <c r="G24" s="1545" t="s">
        <v>85</v>
      </c>
      <c r="H24" s="1555"/>
      <c r="I24" s="1503"/>
      <c r="J24" s="1503"/>
      <c r="K24" s="1503"/>
      <c r="L24" s="1503"/>
      <c r="M24" s="1503"/>
      <c r="N24" s="1503"/>
      <c r="O24" s="1503"/>
    </row>
    <row r="25" spans="1:20" ht="18.75" customHeight="1">
      <c r="A25" s="1335"/>
      <c r="B25" s="408" t="s">
        <v>97</v>
      </c>
      <c r="C25" s="1444"/>
      <c r="D25" s="1180"/>
      <c r="E25" s="1001"/>
      <c r="F25" s="1049" t="s">
        <v>3</v>
      </c>
      <c r="G25" s="1545" t="s">
        <v>85</v>
      </c>
      <c r="H25" s="1555"/>
      <c r="I25" s="1503"/>
      <c r="J25" s="1503"/>
      <c r="K25" s="1503"/>
      <c r="L25" s="1503"/>
      <c r="M25" s="1503"/>
      <c r="N25" s="1503"/>
      <c r="O25" s="1503"/>
    </row>
    <row r="26" spans="1:20" s="139" customFormat="1" ht="18.75" customHeight="1">
      <c r="A26" s="1335"/>
      <c r="B26" s="408" t="s">
        <v>941</v>
      </c>
      <c r="C26" s="1444"/>
      <c r="D26" s="1180"/>
      <c r="E26" s="1001"/>
      <c r="F26" s="1049" t="s">
        <v>940</v>
      </c>
      <c r="G26" s="1545" t="s">
        <v>85</v>
      </c>
      <c r="H26" s="1555"/>
      <c r="I26" s="1503"/>
      <c r="J26" s="1503"/>
      <c r="K26" s="1503"/>
      <c r="L26" s="1503"/>
      <c r="M26" s="1503"/>
      <c r="N26" s="1503"/>
      <c r="O26" s="1503"/>
    </row>
    <row r="27" spans="1:20" ht="18.75" customHeight="1">
      <c r="A27" s="1335"/>
      <c r="B27" s="408" t="s">
        <v>134</v>
      </c>
      <c r="C27" s="1444"/>
      <c r="D27" s="1180"/>
      <c r="E27" s="1001"/>
      <c r="F27" s="1049" t="s">
        <v>241</v>
      </c>
      <c r="G27" s="1545" t="s">
        <v>85</v>
      </c>
      <c r="H27" s="1557"/>
      <c r="I27" s="1505"/>
      <c r="J27" s="1505"/>
      <c r="K27" s="1505"/>
      <c r="L27" s="1505"/>
      <c r="M27" s="1503"/>
      <c r="N27" s="1505"/>
      <c r="O27" s="1505"/>
    </row>
    <row r="28" spans="1:20" ht="18.75" customHeight="1">
      <c r="A28" s="1335"/>
      <c r="B28" s="400" t="s">
        <v>223</v>
      </c>
      <c r="C28" s="1542">
        <f t="shared" ref="C28" si="1">C112+C125+C138</f>
        <v>0</v>
      </c>
      <c r="D28" s="1356"/>
      <c r="E28" s="1363"/>
      <c r="F28" s="1049" t="s">
        <v>4</v>
      </c>
      <c r="G28" s="1545" t="s">
        <v>85</v>
      </c>
      <c r="H28" s="1558"/>
      <c r="I28" s="1550"/>
      <c r="J28" s="1550"/>
      <c r="K28" s="1550"/>
      <c r="L28" s="1550"/>
      <c r="M28" s="1550"/>
      <c r="N28" s="1550"/>
      <c r="O28" s="1550"/>
      <c r="T28" s="921"/>
    </row>
    <row r="29" spans="1:20" ht="18.75" customHeight="1">
      <c r="A29" s="1335"/>
      <c r="B29" s="400" t="s">
        <v>796</v>
      </c>
      <c r="C29" s="1444"/>
      <c r="D29" s="1180"/>
      <c r="E29" s="1001"/>
      <c r="F29" s="1049" t="s">
        <v>873</v>
      </c>
      <c r="G29" s="1545" t="s">
        <v>157</v>
      </c>
      <c r="H29" s="1555"/>
      <c r="I29" s="1503"/>
      <c r="J29" s="1503"/>
      <c r="K29" s="1503"/>
      <c r="L29" s="1503"/>
      <c r="M29" s="1503"/>
      <c r="N29" s="1503"/>
      <c r="O29" s="1503"/>
    </row>
    <row r="30" spans="1:20" ht="18.75" customHeight="1">
      <c r="A30" s="1335"/>
      <c r="B30" s="341" t="s">
        <v>1008</v>
      </c>
      <c r="C30" s="1444"/>
      <c r="D30" s="1180"/>
      <c r="E30" s="1001"/>
      <c r="F30" s="1049" t="s">
        <v>242</v>
      </c>
      <c r="G30" s="1545" t="s">
        <v>85</v>
      </c>
      <c r="H30" s="1557"/>
      <c r="I30" s="1505"/>
      <c r="J30" s="1505"/>
      <c r="K30" s="1505"/>
      <c r="L30" s="1505"/>
      <c r="M30" s="1505"/>
      <c r="N30" s="1505"/>
      <c r="O30" s="1505"/>
      <c r="T30" s="947"/>
    </row>
    <row r="31" spans="1:20" ht="18.75" customHeight="1">
      <c r="A31" s="1335"/>
      <c r="B31" s="400" t="s">
        <v>933</v>
      </c>
      <c r="C31" s="1444"/>
      <c r="D31" s="1180"/>
      <c r="E31" s="1001"/>
      <c r="F31" s="1049" t="s">
        <v>874</v>
      </c>
      <c r="G31" s="1545" t="s">
        <v>157</v>
      </c>
      <c r="H31" s="1557"/>
      <c r="I31" s="1505"/>
      <c r="J31" s="1505"/>
      <c r="K31" s="1505"/>
      <c r="L31" s="1505"/>
      <c r="M31" s="1503"/>
      <c r="N31" s="1505"/>
      <c r="O31" s="1505"/>
    </row>
    <row r="32" spans="1:20" s="143" customFormat="1" ht="18.75" customHeight="1">
      <c r="A32" s="1335"/>
      <c r="B32" s="408" t="s">
        <v>1064</v>
      </c>
      <c r="C32" s="1444"/>
      <c r="D32" s="1180"/>
      <c r="E32" s="1001"/>
      <c r="F32" s="1049" t="s">
        <v>5</v>
      </c>
      <c r="G32" s="1545" t="s">
        <v>157</v>
      </c>
      <c r="H32" s="1555"/>
      <c r="I32" s="1503"/>
      <c r="J32" s="1503"/>
      <c r="K32" s="1503"/>
      <c r="L32" s="1503"/>
      <c r="M32" s="1503"/>
      <c r="N32" s="1503"/>
      <c r="O32" s="1503"/>
    </row>
    <row r="33" spans="1:15" ht="18.75" customHeight="1">
      <c r="A33" s="1335"/>
      <c r="B33" s="411" t="s">
        <v>956</v>
      </c>
      <c r="C33" s="1444"/>
      <c r="D33" s="1180"/>
      <c r="E33" s="1001"/>
      <c r="F33" s="1049" t="s">
        <v>957</v>
      </c>
      <c r="G33" s="1545" t="s">
        <v>85</v>
      </c>
      <c r="H33" s="1555"/>
      <c r="I33" s="1503"/>
      <c r="J33" s="1503"/>
      <c r="K33" s="1503"/>
      <c r="L33" s="1503"/>
      <c r="M33" s="1503"/>
      <c r="N33" s="1503"/>
      <c r="O33" s="1503"/>
    </row>
    <row r="34" spans="1:15" s="1086" customFormat="1" ht="18.75" customHeight="1" thickBot="1">
      <c r="A34" s="1335"/>
      <c r="B34" s="1074" t="s">
        <v>1269</v>
      </c>
      <c r="C34" s="1444"/>
      <c r="D34" s="1180"/>
      <c r="E34" s="1001"/>
      <c r="F34" s="1049" t="s">
        <v>1268</v>
      </c>
      <c r="G34" s="1546" t="s">
        <v>157</v>
      </c>
      <c r="H34" s="1557"/>
      <c r="I34" s="1505"/>
      <c r="J34" s="1505"/>
      <c r="K34" s="1505"/>
      <c r="L34" s="1505"/>
      <c r="M34" s="1505"/>
      <c r="N34" s="1505"/>
      <c r="O34" s="1550"/>
    </row>
    <row r="35" spans="1:15" ht="18.75" customHeight="1">
      <c r="A35" s="1335"/>
      <c r="B35" s="367" t="s">
        <v>347</v>
      </c>
      <c r="C35" s="356">
        <f>SUM(C13:C34)</f>
        <v>0</v>
      </c>
      <c r="D35" s="356">
        <f>SUM(D13:D34)</f>
        <v>0</v>
      </c>
      <c r="E35" s="356">
        <f>SUM(E13:E34)</f>
        <v>0</v>
      </c>
      <c r="F35" s="1049" t="s">
        <v>243</v>
      </c>
      <c r="G35" s="1547" t="s">
        <v>85</v>
      </c>
      <c r="H35" s="1559"/>
      <c r="I35" s="1504"/>
      <c r="J35" s="1504"/>
      <c r="K35" s="1504"/>
      <c r="L35" s="1504"/>
      <c r="M35" s="1504"/>
      <c r="N35" s="1504"/>
      <c r="O35" s="1504"/>
    </row>
    <row r="36" spans="1:15" ht="18" customHeight="1">
      <c r="A36" s="1335"/>
      <c r="B36" s="401" t="s">
        <v>335</v>
      </c>
      <c r="C36" s="427"/>
      <c r="D36" s="648"/>
      <c r="E36" s="999"/>
      <c r="F36" s="568"/>
      <c r="G36" s="1548"/>
      <c r="H36" s="1554"/>
      <c r="I36" s="1463"/>
      <c r="J36" s="1463"/>
      <c r="K36" s="1463"/>
      <c r="L36" s="1463"/>
      <c r="M36" s="1463"/>
      <c r="N36" s="1463"/>
      <c r="O36" s="1463"/>
    </row>
    <row r="37" spans="1:15" ht="18.75" customHeight="1">
      <c r="A37" s="1335"/>
      <c r="B37" s="413" t="s">
        <v>795</v>
      </c>
      <c r="C37" s="1444"/>
      <c r="D37" s="1180"/>
      <c r="E37" s="1001"/>
      <c r="F37" s="1049" t="s">
        <v>6</v>
      </c>
      <c r="G37" s="1545" t="s">
        <v>85</v>
      </c>
      <c r="H37" s="1555"/>
      <c r="I37" s="1503"/>
      <c r="J37" s="1503"/>
      <c r="K37" s="1503"/>
      <c r="L37" s="1503"/>
      <c r="M37" s="1503"/>
      <c r="N37" s="1505"/>
      <c r="O37" s="1505"/>
    </row>
    <row r="38" spans="1:15" ht="18" customHeight="1">
      <c r="A38" s="1335"/>
      <c r="B38" s="943" t="s">
        <v>953</v>
      </c>
      <c r="C38" s="1444"/>
      <c r="D38" s="1180"/>
      <c r="E38" s="1001"/>
      <c r="F38" s="1049" t="s">
        <v>875</v>
      </c>
      <c r="G38" s="1545" t="s">
        <v>157</v>
      </c>
      <c r="H38" s="1555"/>
      <c r="I38" s="1503"/>
      <c r="J38" s="1503"/>
      <c r="K38" s="1503"/>
      <c r="L38" s="1503"/>
      <c r="M38" s="1503"/>
      <c r="N38" s="1505"/>
      <c r="O38" s="1505"/>
    </row>
    <row r="39" spans="1:15" s="913" customFormat="1" ht="18" customHeight="1">
      <c r="A39" s="1335"/>
      <c r="B39" s="976" t="s">
        <v>1146</v>
      </c>
      <c r="C39" s="1444"/>
      <c r="D39" s="1180"/>
      <c r="E39" s="1001"/>
      <c r="F39" s="1049" t="s">
        <v>1147</v>
      </c>
      <c r="G39" s="1545" t="s">
        <v>157</v>
      </c>
      <c r="H39" s="1555"/>
      <c r="I39" s="1503"/>
      <c r="J39" s="1503"/>
      <c r="K39" s="1503"/>
      <c r="L39" s="1503"/>
      <c r="M39" s="1503"/>
      <c r="N39" s="1503"/>
      <c r="O39" s="1503"/>
    </row>
    <row r="40" spans="1:15" s="913" customFormat="1" ht="18" customHeight="1">
      <c r="A40" s="1335"/>
      <c r="B40" s="976" t="s">
        <v>1148</v>
      </c>
      <c r="C40" s="1444"/>
      <c r="D40" s="1180"/>
      <c r="E40" s="1001"/>
      <c r="F40" s="1049" t="s">
        <v>1149</v>
      </c>
      <c r="G40" s="1545" t="s">
        <v>157</v>
      </c>
      <c r="H40" s="1555"/>
      <c r="I40" s="1503"/>
      <c r="J40" s="1503"/>
      <c r="K40" s="1503"/>
      <c r="L40" s="1503"/>
      <c r="M40" s="1503"/>
      <c r="N40" s="1503"/>
      <c r="O40" s="1503"/>
    </row>
    <row r="41" spans="1:15" ht="18" customHeight="1">
      <c r="A41" s="1335"/>
      <c r="B41" s="944" t="s">
        <v>797</v>
      </c>
      <c r="C41" s="1444"/>
      <c r="D41" s="1180"/>
      <c r="E41" s="1001"/>
      <c r="F41" s="1049" t="s">
        <v>244</v>
      </c>
      <c r="G41" s="1545" t="s">
        <v>157</v>
      </c>
      <c r="H41" s="1555"/>
      <c r="I41" s="1503"/>
      <c r="J41" s="1503"/>
      <c r="K41" s="1503"/>
      <c r="L41" s="1503"/>
      <c r="M41" s="1503"/>
      <c r="N41" s="1503"/>
      <c r="O41" s="1503"/>
    </row>
    <row r="42" spans="1:15" ht="18" customHeight="1">
      <c r="A42" s="1335"/>
      <c r="B42" s="408" t="s">
        <v>954</v>
      </c>
      <c r="C42" s="1444"/>
      <c r="D42" s="1180"/>
      <c r="E42" s="1001"/>
      <c r="F42" s="1049" t="s">
        <v>876</v>
      </c>
      <c r="G42" s="1545" t="s">
        <v>157</v>
      </c>
      <c r="H42" s="1555"/>
      <c r="I42" s="1503"/>
      <c r="J42" s="1503"/>
      <c r="K42" s="1503"/>
      <c r="L42" s="1503"/>
      <c r="M42" s="1503"/>
      <c r="N42" s="1503"/>
      <c r="O42" s="1503"/>
    </row>
    <row r="43" spans="1:15" ht="18" customHeight="1">
      <c r="A43" s="1335"/>
      <c r="B43" s="408" t="s">
        <v>336</v>
      </c>
      <c r="C43" s="1444"/>
      <c r="D43" s="1180"/>
      <c r="E43" s="1001"/>
      <c r="F43" s="1049" t="s">
        <v>13</v>
      </c>
      <c r="G43" s="1545" t="s">
        <v>86</v>
      </c>
      <c r="H43" s="1555"/>
      <c r="I43" s="1503"/>
      <c r="J43" s="1503"/>
      <c r="K43" s="1503"/>
      <c r="L43" s="1503"/>
      <c r="M43" s="1503"/>
      <c r="N43" s="1503"/>
      <c r="O43" s="1503"/>
    </row>
    <row r="44" spans="1:15" s="139" customFormat="1" ht="18" customHeight="1">
      <c r="A44" s="1335"/>
      <c r="B44" s="408" t="s">
        <v>934</v>
      </c>
      <c r="C44" s="1444"/>
      <c r="D44" s="1180"/>
      <c r="E44" s="1001"/>
      <c r="F44" s="1049" t="s">
        <v>854</v>
      </c>
      <c r="G44" s="1545" t="s">
        <v>85</v>
      </c>
      <c r="H44" s="1555"/>
      <c r="I44" s="1503"/>
      <c r="J44" s="1503"/>
      <c r="K44" s="1503"/>
      <c r="L44" s="1503"/>
      <c r="M44" s="1503"/>
      <c r="N44" s="1503"/>
      <c r="O44" s="1503"/>
    </row>
    <row r="45" spans="1:15" ht="18" customHeight="1">
      <c r="A45" s="1335"/>
      <c r="B45" s="408" t="s">
        <v>932</v>
      </c>
      <c r="C45" s="1444"/>
      <c r="D45" s="1180"/>
      <c r="E45" s="1001"/>
      <c r="F45" s="1049" t="s">
        <v>245</v>
      </c>
      <c r="G45" s="1545" t="s">
        <v>85</v>
      </c>
      <c r="H45" s="1555"/>
      <c r="I45" s="1503"/>
      <c r="J45" s="1503"/>
      <c r="K45" s="1503"/>
      <c r="L45" s="1503"/>
      <c r="M45" s="1503"/>
      <c r="N45" s="1503"/>
      <c r="O45" s="1503"/>
    </row>
    <row r="46" spans="1:15" ht="18" customHeight="1">
      <c r="A46" s="1335"/>
      <c r="B46" s="351" t="s">
        <v>337</v>
      </c>
      <c r="C46" s="363"/>
      <c r="D46" s="643"/>
      <c r="E46" s="998"/>
      <c r="F46" s="141"/>
      <c r="G46" s="1545"/>
      <c r="H46" s="1556"/>
      <c r="I46" s="98"/>
      <c r="J46" s="98"/>
      <c r="K46" s="98"/>
      <c r="L46" s="98"/>
      <c r="M46" s="98"/>
      <c r="N46" s="98"/>
      <c r="O46" s="98"/>
    </row>
    <row r="47" spans="1:15" ht="18" customHeight="1">
      <c r="A47" s="1335"/>
      <c r="B47" s="346" t="s">
        <v>338</v>
      </c>
      <c r="C47" s="1444"/>
      <c r="D47" s="1180"/>
      <c r="E47" s="1001"/>
      <c r="F47" s="1049" t="s">
        <v>14</v>
      </c>
      <c r="G47" s="1545" t="s">
        <v>85</v>
      </c>
      <c r="H47" s="1555"/>
      <c r="I47" s="1503"/>
      <c r="J47" s="1503"/>
      <c r="K47" s="1503"/>
      <c r="L47" s="1503"/>
      <c r="M47" s="1503"/>
      <c r="N47" s="1503"/>
      <c r="O47" s="1503"/>
    </row>
    <row r="48" spans="1:15" ht="18" customHeight="1">
      <c r="A48" s="1335"/>
      <c r="B48" s="346" t="s">
        <v>339</v>
      </c>
      <c r="C48" s="1444"/>
      <c r="D48" s="1180"/>
      <c r="E48" s="1001"/>
      <c r="F48" s="1049" t="s">
        <v>246</v>
      </c>
      <c r="G48" s="1545" t="s">
        <v>85</v>
      </c>
      <c r="H48" s="1555"/>
      <c r="I48" s="1503"/>
      <c r="J48" s="1503"/>
      <c r="K48" s="1503"/>
      <c r="L48" s="1503"/>
      <c r="M48" s="1503"/>
      <c r="N48" s="1503"/>
      <c r="O48" s="1503"/>
    </row>
    <row r="49" spans="1:20" ht="18" customHeight="1">
      <c r="A49" s="1335"/>
      <c r="B49" s="408" t="s">
        <v>97</v>
      </c>
      <c r="C49" s="1444"/>
      <c r="D49" s="1180"/>
      <c r="E49" s="1001"/>
      <c r="F49" s="1049" t="s">
        <v>247</v>
      </c>
      <c r="G49" s="1545" t="s">
        <v>85</v>
      </c>
      <c r="H49" s="1555"/>
      <c r="I49" s="1503"/>
      <c r="J49" s="1503"/>
      <c r="K49" s="1503"/>
      <c r="L49" s="1503"/>
      <c r="M49" s="1503"/>
      <c r="N49" s="1503"/>
      <c r="O49" s="1503"/>
    </row>
    <row r="50" spans="1:20" s="139" customFormat="1" ht="18" customHeight="1">
      <c r="A50" s="1335"/>
      <c r="B50" s="408" t="s">
        <v>941</v>
      </c>
      <c r="C50" s="1444"/>
      <c r="D50" s="1180"/>
      <c r="E50" s="1001"/>
      <c r="F50" s="1049" t="s">
        <v>942</v>
      </c>
      <c r="G50" s="1545" t="s">
        <v>85</v>
      </c>
      <c r="H50" s="1555"/>
      <c r="I50" s="1503"/>
      <c r="J50" s="1503"/>
      <c r="K50" s="1503"/>
      <c r="L50" s="1503"/>
      <c r="M50" s="1503"/>
      <c r="N50" s="1503"/>
      <c r="O50" s="1503"/>
    </row>
    <row r="51" spans="1:20" ht="18" customHeight="1">
      <c r="A51" s="1335"/>
      <c r="B51" s="408" t="s">
        <v>134</v>
      </c>
      <c r="C51" s="1444"/>
      <c r="D51" s="1180"/>
      <c r="E51" s="1001"/>
      <c r="F51" s="1049" t="s">
        <v>248</v>
      </c>
      <c r="G51" s="1545" t="s">
        <v>85</v>
      </c>
      <c r="H51" s="1555"/>
      <c r="I51" s="1503"/>
      <c r="J51" s="1503"/>
      <c r="K51" s="1503"/>
      <c r="L51" s="1503"/>
      <c r="M51" s="1503"/>
      <c r="N51" s="1503"/>
      <c r="O51" s="1503"/>
    </row>
    <row r="52" spans="1:20" ht="18" customHeight="1">
      <c r="A52" s="1335"/>
      <c r="B52" s="400" t="s">
        <v>223</v>
      </c>
      <c r="C52" s="1542">
        <f>C113+C114+C126+C127+C139+C140</f>
        <v>0</v>
      </c>
      <c r="D52" s="1356">
        <f>D113+D114+D126+D127+D139+D140</f>
        <v>0</v>
      </c>
      <c r="E52" s="1363"/>
      <c r="F52" s="1049" t="s">
        <v>249</v>
      </c>
      <c r="G52" s="1545" t="s">
        <v>85</v>
      </c>
      <c r="H52" s="1558"/>
      <c r="I52" s="1550"/>
      <c r="J52" s="1550"/>
      <c r="K52" s="1550"/>
      <c r="L52" s="1550"/>
      <c r="M52" s="1550"/>
      <c r="N52" s="1550"/>
      <c r="O52" s="1550"/>
      <c r="T52" s="921"/>
    </row>
    <row r="53" spans="1:20" ht="18" customHeight="1">
      <c r="A53" s="1335"/>
      <c r="B53" s="398" t="s">
        <v>796</v>
      </c>
      <c r="C53" s="1444"/>
      <c r="D53" s="1180"/>
      <c r="E53" s="1001"/>
      <c r="F53" s="1049" t="s">
        <v>877</v>
      </c>
      <c r="G53" s="1545" t="s">
        <v>157</v>
      </c>
      <c r="H53" s="1555"/>
      <c r="I53" s="1503"/>
      <c r="J53" s="1503"/>
      <c r="K53" s="1503"/>
      <c r="L53" s="1503"/>
      <c r="M53" s="1503"/>
      <c r="N53" s="1503"/>
      <c r="O53" s="1503"/>
    </row>
    <row r="54" spans="1:20" ht="18" customHeight="1">
      <c r="A54" s="1335"/>
      <c r="B54" s="398" t="s">
        <v>933</v>
      </c>
      <c r="C54" s="1444"/>
      <c r="D54" s="1180"/>
      <c r="E54" s="1001"/>
      <c r="F54" s="1049" t="s">
        <v>878</v>
      </c>
      <c r="G54" s="1545" t="s">
        <v>157</v>
      </c>
      <c r="H54" s="1557"/>
      <c r="I54" s="1505"/>
      <c r="J54" s="1505"/>
      <c r="K54" s="1505"/>
      <c r="L54" s="1505"/>
      <c r="M54" s="1503"/>
      <c r="N54" s="1505"/>
      <c r="O54" s="1505"/>
    </row>
    <row r="55" spans="1:20" s="143" customFormat="1" ht="18.75" customHeight="1">
      <c r="A55" s="1335"/>
      <c r="B55" s="411" t="s">
        <v>1064</v>
      </c>
      <c r="C55" s="1444"/>
      <c r="D55" s="1180"/>
      <c r="E55" s="1001"/>
      <c r="F55" s="1049" t="s">
        <v>955</v>
      </c>
      <c r="G55" s="1545" t="s">
        <v>157</v>
      </c>
      <c r="H55" s="1555"/>
      <c r="I55" s="1503"/>
      <c r="J55" s="1503"/>
      <c r="K55" s="1503"/>
      <c r="L55" s="1503"/>
      <c r="M55" s="1503"/>
      <c r="N55" s="1503"/>
      <c r="O55" s="1503"/>
    </row>
    <row r="56" spans="1:20" ht="18.75" customHeight="1">
      <c r="A56" s="1335"/>
      <c r="B56" s="411" t="s">
        <v>956</v>
      </c>
      <c r="C56" s="1444"/>
      <c r="D56" s="1180"/>
      <c r="E56" s="1001"/>
      <c r="F56" s="1049" t="s">
        <v>250</v>
      </c>
      <c r="G56" s="1545" t="s">
        <v>85</v>
      </c>
      <c r="H56" s="1555"/>
      <c r="I56" s="1503"/>
      <c r="J56" s="1503"/>
      <c r="K56" s="1503"/>
      <c r="L56" s="1503"/>
      <c r="M56" s="1503"/>
      <c r="N56" s="1503"/>
      <c r="O56" s="1503"/>
    </row>
    <row r="57" spans="1:20" s="1086" customFormat="1" ht="18.75" customHeight="1" thickBot="1">
      <c r="A57" s="1335"/>
      <c r="B57" s="1052" t="s">
        <v>1269</v>
      </c>
      <c r="C57" s="1444"/>
      <c r="D57" s="1180"/>
      <c r="E57" s="1001"/>
      <c r="F57" s="1049" t="s">
        <v>916</v>
      </c>
      <c r="G57" s="1546" t="s">
        <v>157</v>
      </c>
      <c r="H57" s="1557"/>
      <c r="I57" s="1505"/>
      <c r="J57" s="1505"/>
      <c r="K57" s="1505"/>
      <c r="L57" s="1505"/>
      <c r="M57" s="1505"/>
      <c r="N57" s="1505"/>
      <c r="O57" s="1550"/>
    </row>
    <row r="58" spans="1:20" s="13" customFormat="1" ht="32.25" customHeight="1">
      <c r="A58" s="1335"/>
      <c r="B58" s="362" t="s">
        <v>348</v>
      </c>
      <c r="C58" s="356">
        <f>SUM(C37:C57)</f>
        <v>0</v>
      </c>
      <c r="D58" s="374">
        <f>SUM(D37:D57)</f>
        <v>0</v>
      </c>
      <c r="E58" s="374">
        <f>SUM(E37:E57)</f>
        <v>0</v>
      </c>
      <c r="F58" s="1049" t="s">
        <v>251</v>
      </c>
      <c r="G58" s="1549" t="s">
        <v>85</v>
      </c>
      <c r="H58" s="1559"/>
      <c r="I58" s="1504"/>
      <c r="J58" s="1504"/>
      <c r="K58" s="1504"/>
      <c r="L58" s="1504"/>
      <c r="M58" s="1504"/>
      <c r="N58" s="1504"/>
      <c r="O58" s="1504"/>
    </row>
    <row r="59" spans="1:20">
      <c r="A59" s="1335"/>
      <c r="B59" s="43"/>
      <c r="C59" s="43"/>
      <c r="D59" s="50"/>
      <c r="E59" s="56"/>
      <c r="F59" s="33"/>
      <c r="G59" s="33"/>
      <c r="H59" s="33"/>
      <c r="I59" s="43"/>
      <c r="J59" s="33"/>
      <c r="K59" s="33"/>
      <c r="L59" s="1092"/>
      <c r="M59" s="33"/>
      <c r="N59" s="33"/>
    </row>
    <row r="60" spans="1:20">
      <c r="A60" s="1335"/>
      <c r="B60" s="32"/>
      <c r="C60" s="33"/>
      <c r="D60" s="33"/>
      <c r="E60" s="33"/>
      <c r="F60" s="33"/>
      <c r="G60" s="33"/>
      <c r="H60" s="33"/>
      <c r="I60" s="33"/>
      <c r="J60" s="33"/>
      <c r="K60" s="33"/>
      <c r="L60" s="1092"/>
      <c r="M60" s="33"/>
      <c r="N60" s="33"/>
    </row>
    <row r="61" spans="1:20">
      <c r="A61" s="1335"/>
      <c r="B61" s="36"/>
      <c r="C61" s="33"/>
      <c r="D61" s="33"/>
      <c r="E61" s="1537" t="s">
        <v>1526</v>
      </c>
      <c r="F61" s="1537">
        <v>2</v>
      </c>
      <c r="G61" s="33"/>
      <c r="H61" s="33"/>
      <c r="I61" s="33"/>
      <c r="J61" s="33"/>
      <c r="K61" s="33"/>
      <c r="L61" s="1092"/>
      <c r="M61" s="33"/>
      <c r="N61" s="33"/>
    </row>
    <row r="62" spans="1:20">
      <c r="A62" s="1335">
        <v>2</v>
      </c>
      <c r="B62" s="641"/>
      <c r="C62" s="1307" t="s">
        <v>692</v>
      </c>
      <c r="D62" s="1312" t="s">
        <v>482</v>
      </c>
      <c r="E62" s="1307" t="s">
        <v>82</v>
      </c>
      <c r="F62" s="614"/>
      <c r="G62" s="33"/>
      <c r="H62" s="33"/>
      <c r="I62" s="33"/>
      <c r="J62" s="33"/>
      <c r="K62" s="33"/>
      <c r="L62" s="1092"/>
      <c r="M62" s="33"/>
      <c r="N62" s="33"/>
    </row>
    <row r="63" spans="1:20">
      <c r="A63" s="1335"/>
      <c r="B63" s="365" t="s">
        <v>618</v>
      </c>
      <c r="C63" s="382" t="s">
        <v>1051</v>
      </c>
      <c r="D63" s="382" t="s">
        <v>979</v>
      </c>
      <c r="E63" s="454"/>
      <c r="F63" s="405" t="s">
        <v>120</v>
      </c>
      <c r="G63" s="33"/>
      <c r="H63" s="33"/>
      <c r="I63" s="33"/>
      <c r="J63" s="33"/>
      <c r="K63" s="33"/>
      <c r="L63" s="1092"/>
      <c r="M63" s="33"/>
      <c r="N63" s="33"/>
    </row>
    <row r="64" spans="1:20" ht="13.5" thickBot="1">
      <c r="A64" s="1335"/>
      <c r="B64" s="289"/>
      <c r="C64" s="383" t="s">
        <v>84</v>
      </c>
      <c r="D64" s="153" t="s">
        <v>84</v>
      </c>
      <c r="E64" s="1049" t="s">
        <v>83</v>
      </c>
      <c r="F64" s="421" t="s">
        <v>121</v>
      </c>
      <c r="G64" s="33"/>
      <c r="H64" s="33"/>
      <c r="I64" s="33"/>
      <c r="J64" s="33"/>
      <c r="K64" s="33"/>
      <c r="L64" s="1092"/>
      <c r="M64" s="33"/>
      <c r="N64" s="33"/>
    </row>
    <row r="65" spans="1:18" ht="18.75" customHeight="1">
      <c r="A65" s="1335"/>
      <c r="B65" s="642" t="s">
        <v>1087</v>
      </c>
      <c r="C65" s="334">
        <f>D75</f>
        <v>0</v>
      </c>
      <c r="D65" s="340"/>
      <c r="E65" s="1049">
        <v>100</v>
      </c>
      <c r="F65" s="284" t="s">
        <v>85</v>
      </c>
      <c r="G65" s="33"/>
      <c r="H65" s="33"/>
      <c r="I65" s="33"/>
      <c r="J65" s="33"/>
      <c r="K65" s="33"/>
      <c r="L65" s="1092"/>
      <c r="M65" s="33"/>
      <c r="N65" s="33"/>
    </row>
    <row r="66" spans="1:18" s="376" customFormat="1" ht="18.75" customHeight="1">
      <c r="A66" s="1335"/>
      <c r="B66" s="505" t="s">
        <v>761</v>
      </c>
      <c r="C66" s="375"/>
      <c r="D66" s="340"/>
      <c r="E66" s="1049" t="s">
        <v>773</v>
      </c>
      <c r="F66" s="632" t="s">
        <v>166</v>
      </c>
      <c r="G66" s="377"/>
      <c r="H66" s="377"/>
      <c r="I66" s="377"/>
      <c r="J66" s="377"/>
      <c r="K66" s="377"/>
      <c r="L66" s="1092"/>
      <c r="M66" s="377"/>
      <c r="N66" s="377"/>
    </row>
    <row r="67" spans="1:18" s="913" customFormat="1" ht="18.75" customHeight="1" thickBot="1">
      <c r="A67" s="1335"/>
      <c r="B67" s="775" t="s">
        <v>1069</v>
      </c>
      <c r="C67" s="435"/>
      <c r="D67" s="989"/>
      <c r="E67" s="1049" t="s">
        <v>899</v>
      </c>
      <c r="F67" s="919" t="s">
        <v>166</v>
      </c>
      <c r="G67" s="917"/>
      <c r="H67" s="915"/>
      <c r="I67" s="915"/>
      <c r="J67" s="915"/>
      <c r="K67" s="915"/>
      <c r="L67" s="1092"/>
      <c r="M67" s="915"/>
      <c r="N67" s="915"/>
    </row>
    <row r="68" spans="1:18" s="376" customFormat="1" ht="18.75" customHeight="1">
      <c r="A68" s="1335"/>
      <c r="B68" s="642" t="s">
        <v>1080</v>
      </c>
      <c r="C68" s="374">
        <f>SUM(C65:C67)</f>
        <v>0</v>
      </c>
      <c r="D68" s="374">
        <f>SUM(D65:D67)</f>
        <v>0</v>
      </c>
      <c r="E68" s="1049" t="s">
        <v>1044</v>
      </c>
      <c r="F68" s="284" t="s">
        <v>85</v>
      </c>
      <c r="G68" s="377"/>
      <c r="H68" s="377"/>
      <c r="I68" s="377"/>
      <c r="J68" s="377"/>
      <c r="K68" s="377"/>
      <c r="L68" s="1092"/>
      <c r="M68" s="377"/>
      <c r="N68" s="377"/>
    </row>
    <row r="69" spans="1:18" ht="18.75" customHeight="1">
      <c r="A69" s="1335"/>
      <c r="B69" s="642" t="s">
        <v>595</v>
      </c>
      <c r="C69" s="636"/>
      <c r="D69" s="636"/>
      <c r="E69" s="1049">
        <v>105</v>
      </c>
      <c r="F69" s="284" t="s">
        <v>85</v>
      </c>
      <c r="G69" s="167"/>
      <c r="H69" s="33"/>
      <c r="I69" s="33"/>
      <c r="J69" s="33"/>
      <c r="K69" s="33"/>
      <c r="L69" s="1092"/>
      <c r="M69" s="33"/>
      <c r="N69" s="33"/>
    </row>
    <row r="70" spans="1:18" s="143" customFormat="1" ht="18.75" customHeight="1">
      <c r="A70" s="1335"/>
      <c r="B70" s="481" t="s">
        <v>1427</v>
      </c>
      <c r="C70" s="375"/>
      <c r="D70" s="1308"/>
      <c r="E70" s="1049" t="s">
        <v>1426</v>
      </c>
      <c r="F70" s="632" t="s">
        <v>166</v>
      </c>
      <c r="G70" s="129"/>
      <c r="H70" s="129"/>
      <c r="I70" s="129"/>
      <c r="J70" s="129"/>
      <c r="K70" s="129"/>
      <c r="L70" s="1092"/>
      <c r="M70" s="129"/>
      <c r="N70" s="129"/>
    </row>
    <row r="71" spans="1:18" s="1086" customFormat="1" ht="18.75" customHeight="1">
      <c r="A71" s="1335"/>
      <c r="B71" s="1302" t="s">
        <v>1447</v>
      </c>
      <c r="C71" s="1189"/>
      <c r="D71" s="1180"/>
      <c r="E71" s="1049" t="s">
        <v>853</v>
      </c>
      <c r="F71" s="919" t="s">
        <v>166</v>
      </c>
      <c r="G71" s="1092"/>
      <c r="H71" s="1092"/>
      <c r="I71" s="1092"/>
      <c r="J71" s="1092"/>
      <c r="K71" s="1092"/>
      <c r="L71" s="1092"/>
      <c r="M71" s="1092"/>
      <c r="N71" s="1092"/>
    </row>
    <row r="72" spans="1:18" ht="18.75" customHeight="1">
      <c r="A72" s="1335"/>
      <c r="B72" s="461" t="s">
        <v>1536</v>
      </c>
      <c r="C72" s="334">
        <f>C75-C73-C74-SUM(C68:C71)</f>
        <v>0</v>
      </c>
      <c r="D72" s="334">
        <f>D75-D73-D74-SUM(D68:D71)</f>
        <v>0</v>
      </c>
      <c r="E72" s="1049">
        <v>110</v>
      </c>
      <c r="F72" s="284" t="s">
        <v>85</v>
      </c>
      <c r="G72" s="174"/>
      <c r="H72" s="33"/>
      <c r="I72" s="33"/>
      <c r="J72" s="33"/>
      <c r="K72" s="33"/>
      <c r="L72" s="1092"/>
      <c r="M72" s="33"/>
      <c r="N72" s="33"/>
    </row>
    <row r="73" spans="1:18" ht="18.75" customHeight="1">
      <c r="A73" s="1335"/>
      <c r="B73" s="461" t="s">
        <v>163</v>
      </c>
      <c r="C73" s="375"/>
      <c r="D73" s="340"/>
      <c r="E73" s="1049">
        <v>120</v>
      </c>
      <c r="F73" s="284" t="s">
        <v>86</v>
      </c>
      <c r="G73" s="174"/>
      <c r="H73" s="33"/>
      <c r="I73" s="33"/>
      <c r="J73" s="33"/>
      <c r="K73" s="33"/>
      <c r="L73" s="1092"/>
      <c r="M73" s="33"/>
      <c r="N73" s="33"/>
    </row>
    <row r="74" spans="1:18" ht="18.75" customHeight="1" thickBot="1">
      <c r="A74" s="1335"/>
      <c r="B74" s="461" t="s">
        <v>111</v>
      </c>
      <c r="C74" s="375"/>
      <c r="D74" s="340"/>
      <c r="E74" s="1049">
        <v>130</v>
      </c>
      <c r="F74" s="284" t="s">
        <v>86</v>
      </c>
      <c r="G74" s="928" t="s">
        <v>1152</v>
      </c>
      <c r="H74" s="33"/>
      <c r="I74" s="33"/>
      <c r="J74" s="33"/>
      <c r="K74" s="33"/>
      <c r="L74" s="1092"/>
      <c r="M74" s="33"/>
      <c r="N74" s="33"/>
    </row>
    <row r="75" spans="1:18" ht="18.75" customHeight="1">
      <c r="A75" s="1335"/>
      <c r="B75" s="430" t="s">
        <v>1613</v>
      </c>
      <c r="C75" s="374">
        <f>-C19-C43</f>
        <v>0</v>
      </c>
      <c r="D75" s="374">
        <f>-D19-D43</f>
        <v>0</v>
      </c>
      <c r="E75" s="1049">
        <v>140</v>
      </c>
      <c r="F75" s="418" t="s">
        <v>85</v>
      </c>
      <c r="G75" s="174"/>
      <c r="H75" s="33"/>
      <c r="I75" s="33"/>
      <c r="J75" s="33"/>
      <c r="K75" s="33"/>
      <c r="L75" s="1092"/>
      <c r="M75" s="33"/>
      <c r="N75" s="33"/>
    </row>
    <row r="76" spans="1:18" ht="15" customHeight="1">
      <c r="A76" s="1335"/>
      <c r="B76" s="43"/>
      <c r="C76" s="50"/>
      <c r="D76" s="50"/>
      <c r="E76" s="75"/>
      <c r="F76" s="56"/>
      <c r="G76" s="33"/>
      <c r="H76" s="33"/>
      <c r="I76" s="33"/>
      <c r="J76" s="33"/>
      <c r="K76" s="33"/>
      <c r="L76" s="1092"/>
      <c r="M76" s="33"/>
      <c r="N76" s="33"/>
    </row>
    <row r="77" spans="1:18">
      <c r="A77" s="1335"/>
      <c r="B77" s="58"/>
      <c r="C77" s="50"/>
      <c r="D77" s="50"/>
      <c r="E77" s="75"/>
      <c r="F77" s="56"/>
      <c r="G77" s="33"/>
      <c r="H77" s="33"/>
      <c r="I77" s="33"/>
      <c r="J77" s="33"/>
      <c r="K77" s="33"/>
      <c r="L77" s="1092"/>
      <c r="M77" s="33"/>
      <c r="N77" s="33"/>
    </row>
    <row r="78" spans="1:18">
      <c r="A78" s="1335"/>
      <c r="B78" s="36"/>
      <c r="C78" s="33"/>
      <c r="D78" s="33"/>
      <c r="E78" s="33"/>
      <c r="F78" s="33"/>
      <c r="G78" s="33"/>
      <c r="H78" s="33"/>
      <c r="I78" s="1537" t="s">
        <v>1526</v>
      </c>
      <c r="J78" s="1537">
        <v>3</v>
      </c>
      <c r="K78" s="33"/>
      <c r="L78" s="1092"/>
      <c r="M78" s="33"/>
      <c r="N78" s="33"/>
    </row>
    <row r="79" spans="1:18">
      <c r="A79" s="1335">
        <v>3</v>
      </c>
      <c r="B79" s="641"/>
      <c r="C79" s="1307" t="s">
        <v>483</v>
      </c>
      <c r="D79" s="1307" t="s">
        <v>990</v>
      </c>
      <c r="E79" s="1312" t="s">
        <v>693</v>
      </c>
      <c r="F79" s="1312" t="s">
        <v>991</v>
      </c>
      <c r="G79" s="1313" t="s">
        <v>1236</v>
      </c>
      <c r="H79" s="1313" t="s">
        <v>1237</v>
      </c>
      <c r="I79" s="516" t="s">
        <v>82</v>
      </c>
      <c r="J79" s="614"/>
      <c r="K79" s="33"/>
      <c r="L79" s="1092"/>
      <c r="M79" s="33"/>
      <c r="N79" s="33"/>
      <c r="O79" s="33"/>
      <c r="P79" s="33"/>
      <c r="R79" s="913"/>
    </row>
    <row r="80" spans="1:18">
      <c r="A80" s="1335"/>
      <c r="B80" s="365" t="s">
        <v>619</v>
      </c>
      <c r="C80" s="1586" t="s">
        <v>1606</v>
      </c>
      <c r="D80" s="1586" t="s">
        <v>1606</v>
      </c>
      <c r="E80" s="382" t="s">
        <v>1542</v>
      </c>
      <c r="F80" s="382" t="s">
        <v>1542</v>
      </c>
      <c r="G80" s="1380" t="s">
        <v>1543</v>
      </c>
      <c r="H80" s="1380" t="s">
        <v>1543</v>
      </c>
      <c r="I80" s="626"/>
      <c r="J80" s="405"/>
      <c r="K80" s="33"/>
      <c r="L80" s="1092"/>
      <c r="M80" s="33"/>
      <c r="N80" s="33"/>
      <c r="O80" s="33"/>
      <c r="P80" s="33"/>
      <c r="R80" s="913"/>
    </row>
    <row r="81" spans="1:18" ht="22.5">
      <c r="A81" s="1335"/>
      <c r="B81" s="365"/>
      <c r="C81" s="384" t="s">
        <v>992</v>
      </c>
      <c r="D81" s="384" t="s">
        <v>993</v>
      </c>
      <c r="E81" s="384" t="s">
        <v>992</v>
      </c>
      <c r="F81" s="384" t="s">
        <v>993</v>
      </c>
      <c r="G81" s="1038" t="s">
        <v>992</v>
      </c>
      <c r="H81" s="1038" t="s">
        <v>993</v>
      </c>
      <c r="I81" s="454"/>
      <c r="J81" s="405" t="s">
        <v>120</v>
      </c>
      <c r="K81" s="33"/>
      <c r="L81" s="1092"/>
      <c r="M81" s="33"/>
      <c r="N81" s="33"/>
      <c r="O81" s="33"/>
      <c r="P81" s="33"/>
      <c r="R81" s="913"/>
    </row>
    <row r="82" spans="1:18">
      <c r="A82" s="1335"/>
      <c r="B82" s="365" t="s">
        <v>1694</v>
      </c>
      <c r="C82" s="382" t="s">
        <v>84</v>
      </c>
      <c r="D82" s="382" t="s">
        <v>30</v>
      </c>
      <c r="E82" s="382" t="s">
        <v>84</v>
      </c>
      <c r="F82" s="382" t="s">
        <v>30</v>
      </c>
      <c r="G82" s="1380" t="s">
        <v>84</v>
      </c>
      <c r="H82" s="1380" t="s">
        <v>30</v>
      </c>
      <c r="I82" s="1049" t="s">
        <v>83</v>
      </c>
      <c r="J82" s="405" t="s">
        <v>121</v>
      </c>
      <c r="K82" s="123"/>
      <c r="L82" s="1017"/>
      <c r="M82" s="33"/>
      <c r="N82" s="33"/>
      <c r="O82" s="33"/>
      <c r="P82" s="33"/>
      <c r="R82" s="913"/>
    </row>
    <row r="83" spans="1:18" ht="18.75" customHeight="1">
      <c r="A83" s="1335"/>
      <c r="B83" s="527" t="s">
        <v>968</v>
      </c>
      <c r="C83" s="375"/>
      <c r="D83" s="375"/>
      <c r="E83" s="340"/>
      <c r="F83" s="340"/>
      <c r="G83" s="1001"/>
      <c r="H83" s="1001"/>
      <c r="I83" s="1049" t="s">
        <v>12</v>
      </c>
      <c r="J83" s="520" t="s">
        <v>85</v>
      </c>
      <c r="K83" s="174" t="s">
        <v>1174</v>
      </c>
      <c r="L83" s="1102"/>
      <c r="M83" s="33"/>
      <c r="N83" s="33"/>
      <c r="O83" s="33"/>
      <c r="P83" s="33"/>
      <c r="R83" s="913"/>
    </row>
    <row r="84" spans="1:18" s="143" customFormat="1" ht="18.75" customHeight="1">
      <c r="A84" s="1335"/>
      <c r="B84" s="461" t="s">
        <v>967</v>
      </c>
      <c r="C84" s="373"/>
      <c r="D84" s="373"/>
      <c r="E84" s="306"/>
      <c r="F84" s="306"/>
      <c r="G84" s="1001"/>
      <c r="H84" s="1001"/>
      <c r="I84" s="1049" t="s">
        <v>899</v>
      </c>
      <c r="J84" s="284" t="s">
        <v>85</v>
      </c>
      <c r="K84" s="123"/>
      <c r="L84" s="1017"/>
      <c r="M84" s="129"/>
      <c r="N84" s="129"/>
      <c r="O84" s="129"/>
      <c r="P84" s="129"/>
      <c r="R84" s="913"/>
    </row>
    <row r="85" spans="1:18" s="143" customFormat="1" ht="18.75" customHeight="1">
      <c r="A85" s="1335"/>
      <c r="B85" s="461" t="s">
        <v>966</v>
      </c>
      <c r="C85" s="375"/>
      <c r="D85" s="375"/>
      <c r="E85" s="340"/>
      <c r="F85" s="340"/>
      <c r="G85" s="1001"/>
      <c r="H85" s="1001"/>
      <c r="I85" s="1049" t="s">
        <v>900</v>
      </c>
      <c r="J85" s="284" t="s">
        <v>85</v>
      </c>
      <c r="K85" s="129"/>
      <c r="L85" s="1092"/>
      <c r="M85" s="129"/>
      <c r="N85" s="129"/>
      <c r="O85" s="129"/>
      <c r="P85" s="129"/>
      <c r="R85" s="913"/>
    </row>
    <row r="86" spans="1:18" ht="18.75" customHeight="1">
      <c r="A86" s="1335"/>
      <c r="B86" s="461" t="s">
        <v>969</v>
      </c>
      <c r="C86" s="375"/>
      <c r="D86" s="375"/>
      <c r="E86" s="340"/>
      <c r="F86" s="340"/>
      <c r="G86" s="1001"/>
      <c r="H86" s="1001"/>
      <c r="I86" s="1049">
        <v>110</v>
      </c>
      <c r="J86" s="284" t="s">
        <v>85</v>
      </c>
      <c r="K86" s="33"/>
      <c r="L86" s="1092"/>
      <c r="M86" s="33"/>
      <c r="N86" s="33"/>
      <c r="O86" s="33"/>
      <c r="P86" s="33"/>
      <c r="R86" s="913"/>
    </row>
    <row r="87" spans="1:18" ht="18.75" customHeight="1" thickBot="1">
      <c r="A87" s="1335"/>
      <c r="B87" s="564" t="s">
        <v>988</v>
      </c>
      <c r="C87" s="375"/>
      <c r="D87" s="375"/>
      <c r="E87" s="340"/>
      <c r="F87" s="340"/>
      <c r="G87" s="1001"/>
      <c r="H87" s="1001"/>
      <c r="I87" s="1049">
        <v>120</v>
      </c>
      <c r="J87" s="284" t="s">
        <v>85</v>
      </c>
      <c r="K87" s="33"/>
      <c r="L87" s="1092"/>
      <c r="M87" s="33"/>
      <c r="N87" s="33"/>
      <c r="O87" s="33"/>
      <c r="P87" s="33"/>
      <c r="R87" s="913"/>
    </row>
    <row r="88" spans="1:18" ht="18.75" customHeight="1">
      <c r="A88" s="1335"/>
      <c r="B88" s="415" t="s">
        <v>28</v>
      </c>
      <c r="C88" s="374">
        <f t="shared" ref="C88:H88" si="2">SUM(C83:C87)</f>
        <v>0</v>
      </c>
      <c r="D88" s="374">
        <f t="shared" si="2"/>
        <v>0</v>
      </c>
      <c r="E88" s="374">
        <f t="shared" si="2"/>
        <v>0</v>
      </c>
      <c r="F88" s="374">
        <f t="shared" si="2"/>
        <v>0</v>
      </c>
      <c r="G88" s="374">
        <f t="shared" si="2"/>
        <v>0</v>
      </c>
      <c r="H88" s="374">
        <f t="shared" si="2"/>
        <v>0</v>
      </c>
      <c r="I88" s="1049">
        <v>130</v>
      </c>
      <c r="J88" s="563" t="s">
        <v>85</v>
      </c>
      <c r="K88" s="33"/>
      <c r="L88" s="1092"/>
      <c r="M88" s="33"/>
      <c r="N88" s="33"/>
      <c r="O88" s="33"/>
      <c r="P88" s="33"/>
      <c r="R88" s="913"/>
    </row>
    <row r="89" spans="1:18" ht="25.5">
      <c r="A89" s="1335"/>
      <c r="B89" s="355" t="s">
        <v>340</v>
      </c>
      <c r="C89" s="644"/>
      <c r="D89" s="644"/>
      <c r="E89" s="999"/>
      <c r="F89" s="1002"/>
      <c r="G89" s="999"/>
      <c r="H89" s="1002"/>
      <c r="I89" s="646"/>
      <c r="J89" s="647"/>
      <c r="K89" s="33"/>
      <c r="L89" s="1092"/>
      <c r="M89" s="33"/>
      <c r="N89" s="33"/>
      <c r="O89" s="33"/>
      <c r="P89" s="33"/>
      <c r="R89" s="913"/>
    </row>
    <row r="90" spans="1:18" ht="18.75" customHeight="1">
      <c r="A90" s="1335"/>
      <c r="B90" s="645" t="s">
        <v>968</v>
      </c>
      <c r="C90" s="375"/>
      <c r="D90" s="375"/>
      <c r="E90" s="340"/>
      <c r="F90" s="340"/>
      <c r="G90" s="1001"/>
      <c r="H90" s="1001"/>
      <c r="I90" s="1049" t="s">
        <v>4</v>
      </c>
      <c r="J90" s="284" t="s">
        <v>85</v>
      </c>
      <c r="K90" s="33"/>
      <c r="L90" s="1092"/>
      <c r="M90" s="33"/>
      <c r="N90" s="33"/>
      <c r="O90" s="33"/>
      <c r="P90" s="33"/>
      <c r="R90" s="913"/>
    </row>
    <row r="91" spans="1:18" s="143" customFormat="1" ht="18.75" customHeight="1">
      <c r="A91" s="1335"/>
      <c r="B91" s="461" t="s">
        <v>967</v>
      </c>
      <c r="C91" s="375"/>
      <c r="D91" s="375"/>
      <c r="E91" s="340"/>
      <c r="F91" s="340"/>
      <c r="G91" s="1001"/>
      <c r="H91" s="1001"/>
      <c r="I91" s="1049" t="s">
        <v>970</v>
      </c>
      <c r="J91" s="284" t="s">
        <v>85</v>
      </c>
      <c r="K91" s="129"/>
      <c r="L91" s="1092"/>
      <c r="M91" s="129"/>
      <c r="N91" s="129"/>
      <c r="O91" s="129"/>
      <c r="P91" s="129"/>
      <c r="R91" s="913"/>
    </row>
    <row r="92" spans="1:18" s="143" customFormat="1" ht="18.75" customHeight="1">
      <c r="A92" s="1335"/>
      <c r="B92" s="461" t="s">
        <v>966</v>
      </c>
      <c r="C92" s="375"/>
      <c r="D92" s="375"/>
      <c r="E92" s="340"/>
      <c r="F92" s="340"/>
      <c r="G92" s="1001"/>
      <c r="H92" s="1001"/>
      <c r="I92" s="1049" t="s">
        <v>971</v>
      </c>
      <c r="J92" s="284" t="s">
        <v>85</v>
      </c>
      <c r="K92" s="129"/>
      <c r="L92" s="1092"/>
      <c r="M92" s="129"/>
      <c r="N92" s="129"/>
      <c r="O92" s="129"/>
      <c r="P92" s="129"/>
      <c r="R92" s="913"/>
    </row>
    <row r="93" spans="1:18" ht="18.75" customHeight="1">
      <c r="A93" s="1335"/>
      <c r="B93" s="461" t="s">
        <v>969</v>
      </c>
      <c r="C93" s="375"/>
      <c r="D93" s="375"/>
      <c r="E93" s="340"/>
      <c r="F93" s="340"/>
      <c r="G93" s="1001"/>
      <c r="H93" s="1001"/>
      <c r="I93" s="1049">
        <v>150</v>
      </c>
      <c r="J93" s="284" t="s">
        <v>85</v>
      </c>
      <c r="K93" s="33"/>
      <c r="L93" s="1092"/>
      <c r="M93" s="33"/>
      <c r="N93" s="33"/>
      <c r="O93" s="33"/>
      <c r="P93" s="33"/>
      <c r="R93" s="913"/>
    </row>
    <row r="94" spans="1:18" ht="18.75" customHeight="1" thickBot="1">
      <c r="A94" s="1335"/>
      <c r="B94" s="461" t="s">
        <v>988</v>
      </c>
      <c r="C94" s="375"/>
      <c r="D94" s="375"/>
      <c r="E94" s="340"/>
      <c r="F94" s="340"/>
      <c r="G94" s="1001"/>
      <c r="H94" s="1001"/>
      <c r="I94" s="1049">
        <v>160</v>
      </c>
      <c r="J94" s="284" t="s">
        <v>85</v>
      </c>
      <c r="K94" s="33"/>
      <c r="L94" s="1092"/>
      <c r="M94" s="33"/>
      <c r="N94" s="33"/>
      <c r="O94" s="33"/>
      <c r="P94" s="33"/>
      <c r="R94" s="913"/>
    </row>
    <row r="95" spans="1:18" ht="18.75" customHeight="1">
      <c r="A95" s="1335"/>
      <c r="B95" s="347" t="s">
        <v>28</v>
      </c>
      <c r="C95" s="374">
        <f t="shared" ref="C95:H95" si="3">SUM(C90:C94)</f>
        <v>0</v>
      </c>
      <c r="D95" s="374">
        <f t="shared" si="3"/>
        <v>0</v>
      </c>
      <c r="E95" s="374">
        <f t="shared" si="3"/>
        <v>0</v>
      </c>
      <c r="F95" s="374">
        <f t="shared" si="3"/>
        <v>0</v>
      </c>
      <c r="G95" s="374">
        <f t="shared" si="3"/>
        <v>0</v>
      </c>
      <c r="H95" s="374">
        <f t="shared" si="3"/>
        <v>0</v>
      </c>
      <c r="I95" s="1049">
        <v>170</v>
      </c>
      <c r="J95" s="418" t="s">
        <v>85</v>
      </c>
      <c r="K95" s="33"/>
      <c r="L95" s="1092"/>
      <c r="M95" s="33"/>
      <c r="N95" s="33"/>
      <c r="O95" s="33"/>
      <c r="P95" s="33"/>
      <c r="R95" s="913"/>
    </row>
    <row r="96" spans="1:18">
      <c r="A96" s="1335"/>
      <c r="B96" s="43"/>
      <c r="C96" s="50"/>
      <c r="D96" s="50"/>
      <c r="E96" s="75"/>
      <c r="F96" s="56"/>
      <c r="G96" s="33"/>
      <c r="H96" s="33"/>
      <c r="I96" s="33"/>
      <c r="J96" s="33"/>
      <c r="K96" s="33"/>
      <c r="L96" s="1092"/>
      <c r="M96" s="33"/>
      <c r="N96" s="33"/>
    </row>
    <row r="97" spans="1:19">
      <c r="A97" s="1335"/>
      <c r="B97" s="32"/>
      <c r="C97" s="33"/>
      <c r="D97" s="33"/>
      <c r="E97" s="33"/>
      <c r="F97" s="33"/>
      <c r="G97" s="33"/>
      <c r="H97" s="33"/>
      <c r="I97" s="33"/>
      <c r="J97" s="33"/>
      <c r="K97" s="33"/>
      <c r="L97" s="33"/>
      <c r="M97" s="33"/>
    </row>
    <row r="98" spans="1:19">
      <c r="A98" s="1335"/>
      <c r="B98" s="43"/>
      <c r="C98" s="50"/>
      <c r="D98" s="50"/>
      <c r="E98" s="1537" t="s">
        <v>1526</v>
      </c>
      <c r="F98" s="1537">
        <v>4</v>
      </c>
      <c r="G98" s="1017"/>
      <c r="H98" s="1017"/>
      <c r="I98" s="1017"/>
      <c r="J98" s="1017"/>
      <c r="K98" s="1017"/>
      <c r="L98" s="1017"/>
      <c r="M98" s="1017"/>
      <c r="N98" s="136"/>
      <c r="O98" s="136"/>
    </row>
    <row r="99" spans="1:19">
      <c r="A99" s="1335">
        <v>4</v>
      </c>
      <c r="B99" s="1562"/>
      <c r="C99" s="1563" t="s">
        <v>1473</v>
      </c>
      <c r="D99" s="1564" t="s">
        <v>1472</v>
      </c>
      <c r="E99" s="1563" t="s">
        <v>82</v>
      </c>
      <c r="F99" s="1565"/>
      <c r="G99" s="1502"/>
      <c r="H99" s="1502"/>
      <c r="I99" s="1502"/>
      <c r="J99" s="1502"/>
      <c r="K99" s="1502"/>
      <c r="L99" s="1502"/>
      <c r="M99" s="1502"/>
      <c r="N99" s="1502"/>
      <c r="O99" s="1502"/>
    </row>
    <row r="100" spans="1:19">
      <c r="A100" s="1335"/>
      <c r="B100" s="1566" t="s">
        <v>630</v>
      </c>
      <c r="C100" s="1586">
        <v>41729</v>
      </c>
      <c r="D100" s="1464" t="s">
        <v>1542</v>
      </c>
      <c r="E100" s="1567"/>
      <c r="F100" s="1442" t="s">
        <v>120</v>
      </c>
      <c r="G100" s="1464"/>
      <c r="H100" s="1464"/>
      <c r="I100" s="1464"/>
      <c r="J100" s="1464"/>
      <c r="K100" s="1464"/>
      <c r="L100" s="1464"/>
      <c r="M100" s="1464"/>
      <c r="N100" s="1464"/>
      <c r="O100" s="1464"/>
    </row>
    <row r="101" spans="1:19">
      <c r="A101" s="1335"/>
      <c r="B101" s="1566"/>
      <c r="C101" s="1470" t="s">
        <v>103</v>
      </c>
      <c r="D101" s="1470" t="s">
        <v>103</v>
      </c>
      <c r="E101" s="1568"/>
      <c r="F101" s="1442" t="s">
        <v>121</v>
      </c>
      <c r="G101" s="1476"/>
      <c r="H101" s="1476"/>
      <c r="I101" s="1476"/>
      <c r="J101" s="1476"/>
      <c r="K101" s="1476"/>
      <c r="L101" s="1592"/>
      <c r="M101" s="1476"/>
      <c r="N101" s="1470"/>
      <c r="O101" s="1470"/>
    </row>
    <row r="102" spans="1:19" ht="18.75" customHeight="1" thickBot="1">
      <c r="A102" s="1335"/>
      <c r="B102" s="649"/>
      <c r="C102" s="1101" t="s">
        <v>30</v>
      </c>
      <c r="D102" s="1101" t="s">
        <v>30</v>
      </c>
      <c r="E102" s="1569" t="s">
        <v>83</v>
      </c>
      <c r="F102" s="1570"/>
      <c r="G102" s="1464"/>
      <c r="H102" s="1464"/>
      <c r="I102" s="1464"/>
      <c r="J102" s="1464"/>
      <c r="K102" s="1464"/>
      <c r="L102" s="1464"/>
      <c r="M102" s="1464"/>
      <c r="N102" s="1464"/>
      <c r="O102" s="1464"/>
    </row>
    <row r="103" spans="1:19" ht="18.75" customHeight="1">
      <c r="A103" s="1335"/>
      <c r="B103" s="1408" t="s">
        <v>1474</v>
      </c>
      <c r="C103" s="658">
        <f t="shared" ref="C103" si="4">SUM(C105:C107)</f>
        <v>0</v>
      </c>
      <c r="D103" s="658">
        <f>SUM(D105:D107)</f>
        <v>0</v>
      </c>
      <c r="E103" s="1569" t="s">
        <v>12</v>
      </c>
      <c r="F103" s="1571" t="s">
        <v>157</v>
      </c>
      <c r="G103" s="1504"/>
      <c r="H103" s="1504"/>
      <c r="I103" s="1504"/>
      <c r="J103" s="1504"/>
      <c r="K103" s="1504"/>
      <c r="L103" s="1504"/>
      <c r="M103" s="1504"/>
      <c r="N103" s="1504"/>
      <c r="O103" s="1504"/>
    </row>
    <row r="104" spans="1:19" ht="15.75" customHeight="1">
      <c r="A104" s="1335"/>
      <c r="B104" s="1572" t="s">
        <v>480</v>
      </c>
      <c r="C104" s="1573"/>
      <c r="D104" s="1574"/>
      <c r="E104" s="1571"/>
      <c r="F104" s="1571"/>
      <c r="G104" s="49"/>
      <c r="H104" s="136"/>
      <c r="I104" s="136"/>
      <c r="J104" s="136"/>
      <c r="K104" s="136"/>
      <c r="L104" s="136"/>
      <c r="M104" s="136"/>
      <c r="N104" s="136"/>
      <c r="O104" s="136"/>
    </row>
    <row r="105" spans="1:19" ht="18.75" customHeight="1">
      <c r="A105" s="1335"/>
      <c r="B105" s="1575" t="s">
        <v>188</v>
      </c>
      <c r="C105" s="1444"/>
      <c r="D105" s="1445"/>
      <c r="E105" s="1569" t="s">
        <v>238</v>
      </c>
      <c r="F105" s="1576" t="s">
        <v>85</v>
      </c>
      <c r="G105" s="1503"/>
      <c r="H105" s="1503"/>
      <c r="I105" s="1503"/>
      <c r="J105" s="1503"/>
      <c r="K105" s="1503"/>
      <c r="L105" s="1503"/>
      <c r="M105" s="1503"/>
      <c r="N105" s="1503"/>
      <c r="O105" s="1503"/>
      <c r="S105" s="174"/>
    </row>
    <row r="106" spans="1:19" ht="18.75" customHeight="1">
      <c r="A106" s="1335"/>
      <c r="B106" s="1575" t="s">
        <v>189</v>
      </c>
      <c r="C106" s="1444"/>
      <c r="D106" s="1445"/>
      <c r="E106" s="1569" t="s">
        <v>26</v>
      </c>
      <c r="F106" s="1576" t="s">
        <v>85</v>
      </c>
      <c r="G106" s="1503"/>
      <c r="H106" s="1503"/>
      <c r="I106" s="1503"/>
      <c r="J106" s="1503"/>
      <c r="K106" s="1503"/>
      <c r="L106" s="1503"/>
      <c r="M106" s="1503"/>
      <c r="N106" s="1503"/>
      <c r="O106" s="1503"/>
    </row>
    <row r="107" spans="1:19" ht="18.75" customHeight="1">
      <c r="A107" s="1335"/>
      <c r="B107" s="1575" t="s">
        <v>190</v>
      </c>
      <c r="C107" s="1444"/>
      <c r="D107" s="1445"/>
      <c r="E107" s="1569" t="s">
        <v>239</v>
      </c>
      <c r="F107" s="1576" t="s">
        <v>85</v>
      </c>
      <c r="G107" s="1503"/>
      <c r="H107" s="1503"/>
      <c r="I107" s="1503"/>
      <c r="J107" s="1503"/>
      <c r="K107" s="1503"/>
      <c r="L107" s="1503"/>
      <c r="M107" s="1503"/>
      <c r="N107" s="1503"/>
      <c r="O107" s="1503"/>
    </row>
    <row r="108" spans="1:19" ht="18.75" customHeight="1">
      <c r="A108" s="1335"/>
      <c r="B108" s="1577" t="s">
        <v>332</v>
      </c>
      <c r="C108" s="1444"/>
      <c r="D108" s="1445"/>
      <c r="E108" s="1569" t="s">
        <v>27</v>
      </c>
      <c r="F108" s="1576" t="s">
        <v>38</v>
      </c>
      <c r="G108" s="1503"/>
      <c r="H108" s="1503"/>
      <c r="I108" s="1503"/>
      <c r="J108" s="1503"/>
      <c r="K108" s="1503"/>
      <c r="L108" s="1503"/>
      <c r="M108" s="1503"/>
      <c r="N108" s="1503"/>
      <c r="O108" s="1503"/>
    </row>
    <row r="109" spans="1:19" ht="18.75" customHeight="1" thickBot="1">
      <c r="A109" s="1335"/>
      <c r="B109" s="1577" t="s">
        <v>798</v>
      </c>
      <c r="C109" s="1444"/>
      <c r="D109" s="1445"/>
      <c r="E109" s="1569" t="s">
        <v>879</v>
      </c>
      <c r="F109" s="1576" t="s">
        <v>38</v>
      </c>
      <c r="G109" s="1503"/>
      <c r="H109" s="1503"/>
      <c r="I109" s="1503"/>
      <c r="J109" s="1503"/>
      <c r="K109" s="1503"/>
      <c r="L109" s="1503"/>
      <c r="M109" s="1503"/>
      <c r="N109" s="1503"/>
      <c r="O109" s="1503"/>
    </row>
    <row r="110" spans="1:19" ht="18.75" customHeight="1">
      <c r="A110" s="1335"/>
      <c r="B110" s="1578" t="s">
        <v>1475</v>
      </c>
      <c r="C110" s="374">
        <f>C108+C103+C109</f>
        <v>0</v>
      </c>
      <c r="D110" s="374">
        <f>D108+D103+D109</f>
        <v>0</v>
      </c>
      <c r="E110" s="1569" t="s">
        <v>240</v>
      </c>
      <c r="F110" s="1576" t="s">
        <v>157</v>
      </c>
      <c r="G110" s="1504"/>
      <c r="H110" s="1504"/>
      <c r="I110" s="1504"/>
      <c r="J110" s="1504"/>
      <c r="K110" s="1504"/>
      <c r="L110" s="1504"/>
      <c r="M110" s="1504"/>
      <c r="N110" s="1504"/>
      <c r="O110" s="1504"/>
      <c r="S110" s="174"/>
    </row>
    <row r="111" spans="1:19" ht="18.75" customHeight="1">
      <c r="A111" s="1335"/>
      <c r="B111" s="1572" t="s">
        <v>480</v>
      </c>
      <c r="C111" s="1573"/>
      <c r="D111" s="1574"/>
      <c r="E111" s="1571"/>
      <c r="F111" s="1571"/>
      <c r="G111" s="49"/>
      <c r="H111" s="136"/>
      <c r="I111" s="136"/>
      <c r="J111" s="136"/>
      <c r="K111" s="136"/>
      <c r="L111" s="136"/>
      <c r="M111" s="136"/>
      <c r="N111" s="136"/>
      <c r="O111" s="136"/>
    </row>
    <row r="112" spans="1:19" ht="18.75" customHeight="1">
      <c r="A112" s="1335"/>
      <c r="B112" s="1575" t="s">
        <v>188</v>
      </c>
      <c r="C112" s="1579">
        <f t="shared" ref="C112" si="5">C110-C113-C114</f>
        <v>0</v>
      </c>
      <c r="D112" s="1579">
        <f>D110-D113-D114</f>
        <v>0</v>
      </c>
      <c r="E112" s="1569" t="s">
        <v>3</v>
      </c>
      <c r="F112" s="1576" t="s">
        <v>85</v>
      </c>
      <c r="G112" s="1561"/>
      <c r="H112" s="1561"/>
      <c r="I112" s="1561"/>
      <c r="J112" s="1561"/>
      <c r="K112" s="1561"/>
      <c r="L112" s="1561"/>
      <c r="M112" s="1561"/>
      <c r="N112" s="1561"/>
      <c r="O112" s="1561"/>
      <c r="S112" s="174"/>
    </row>
    <row r="113" spans="1:19" ht="18.75" customHeight="1">
      <c r="A113" s="1335"/>
      <c r="B113" s="1575" t="s">
        <v>189</v>
      </c>
      <c r="C113" s="1444"/>
      <c r="D113" s="1445"/>
      <c r="E113" s="1569" t="s">
        <v>241</v>
      </c>
      <c r="F113" s="1576" t="s">
        <v>85</v>
      </c>
      <c r="G113" s="1503"/>
      <c r="H113" s="1503"/>
      <c r="I113" s="1503"/>
      <c r="J113" s="1503"/>
      <c r="K113" s="1503"/>
      <c r="L113" s="1503"/>
      <c r="M113" s="1503"/>
      <c r="N113" s="1503"/>
      <c r="O113" s="1503"/>
      <c r="S113" s="921"/>
    </row>
    <row r="114" spans="1:19" ht="18.75" customHeight="1" thickBot="1">
      <c r="A114" s="1335"/>
      <c r="B114" s="1407" t="s">
        <v>190</v>
      </c>
      <c r="C114" s="1444"/>
      <c r="D114" s="1369"/>
      <c r="E114" s="1370" t="s">
        <v>4</v>
      </c>
      <c r="F114" s="1371" t="s">
        <v>85</v>
      </c>
      <c r="G114" s="1503"/>
      <c r="H114" s="1503"/>
      <c r="I114" s="1503"/>
      <c r="J114" s="1503"/>
      <c r="K114" s="1503"/>
      <c r="L114" s="1503"/>
      <c r="M114" s="1503"/>
      <c r="N114" s="1503"/>
      <c r="O114" s="1503"/>
      <c r="S114" s="921"/>
    </row>
    <row r="115" spans="1:19" ht="18.75" customHeight="1">
      <c r="A115" s="1335"/>
      <c r="B115" s="1580"/>
      <c r="C115" s="1368"/>
      <c r="D115" s="1309"/>
      <c r="E115" s="1309"/>
      <c r="F115" s="1568"/>
      <c r="G115" s="1017"/>
      <c r="H115" s="1017"/>
      <c r="I115" s="1017"/>
      <c r="J115" s="1017"/>
      <c r="K115" s="1017"/>
      <c r="L115" s="1017"/>
      <c r="M115" s="1017"/>
      <c r="N115" s="136"/>
      <c r="O115" s="136"/>
    </row>
    <row r="116" spans="1:19" s="1086" customFormat="1" ht="18.75" customHeight="1">
      <c r="A116" s="1335"/>
      <c r="B116" s="1408" t="s">
        <v>1476</v>
      </c>
      <c r="C116" s="1581">
        <f t="shared" ref="C116" si="6">SUM(C118:C120)</f>
        <v>0</v>
      </c>
      <c r="D116" s="1581">
        <f>SUM(D118:D120)</f>
        <v>0</v>
      </c>
      <c r="E116" s="1366" t="s">
        <v>249</v>
      </c>
      <c r="F116" s="1367" t="s">
        <v>157</v>
      </c>
      <c r="G116" s="1504"/>
      <c r="H116" s="1504"/>
      <c r="I116" s="1504"/>
      <c r="J116" s="1504"/>
      <c r="K116" s="1504"/>
      <c r="L116" s="1504"/>
      <c r="M116" s="1504"/>
      <c r="N116" s="1504"/>
      <c r="O116" s="1504"/>
    </row>
    <row r="117" spans="1:19" s="1086" customFormat="1" ht="15.75" customHeight="1">
      <c r="A117" s="1335"/>
      <c r="B117" s="1572" t="s">
        <v>480</v>
      </c>
      <c r="C117" s="1573"/>
      <c r="D117" s="1574"/>
      <c r="E117" s="1571"/>
      <c r="F117" s="1571"/>
      <c r="G117" s="49"/>
      <c r="H117" s="136"/>
      <c r="I117" s="136"/>
      <c r="J117" s="136"/>
      <c r="K117" s="136"/>
      <c r="L117" s="136"/>
      <c r="M117" s="136"/>
      <c r="N117" s="136"/>
      <c r="O117" s="136"/>
    </row>
    <row r="118" spans="1:19" s="1086" customFormat="1" ht="18.75" customHeight="1">
      <c r="A118" s="1335"/>
      <c r="B118" s="1575" t="s">
        <v>188</v>
      </c>
      <c r="C118" s="1444"/>
      <c r="D118" s="1445"/>
      <c r="E118" s="1569" t="s">
        <v>250</v>
      </c>
      <c r="F118" s="1576" t="s">
        <v>85</v>
      </c>
      <c r="G118" s="1503"/>
      <c r="H118" s="1503"/>
      <c r="I118" s="1503"/>
      <c r="J118" s="1503"/>
      <c r="K118" s="1503"/>
      <c r="L118" s="1503"/>
      <c r="M118" s="1503"/>
      <c r="N118" s="1503"/>
      <c r="O118" s="1503"/>
      <c r="S118" s="1102"/>
    </row>
    <row r="119" spans="1:19" s="1086" customFormat="1" ht="18.75" customHeight="1">
      <c r="A119" s="1335"/>
      <c r="B119" s="1575" t="s">
        <v>189</v>
      </c>
      <c r="C119" s="1444"/>
      <c r="D119" s="1445"/>
      <c r="E119" s="1569" t="s">
        <v>251</v>
      </c>
      <c r="F119" s="1576" t="s">
        <v>85</v>
      </c>
      <c r="G119" s="1503"/>
      <c r="H119" s="1503"/>
      <c r="I119" s="1503"/>
      <c r="J119" s="1503"/>
      <c r="K119" s="1503"/>
      <c r="L119" s="1503"/>
      <c r="M119" s="1503"/>
      <c r="N119" s="1503"/>
      <c r="O119" s="1503"/>
    </row>
    <row r="120" spans="1:19" s="1086" customFormat="1" ht="18.75" customHeight="1">
      <c r="A120" s="1335"/>
      <c r="B120" s="1575" t="s">
        <v>190</v>
      </c>
      <c r="C120" s="1444"/>
      <c r="D120" s="1445"/>
      <c r="E120" s="1569" t="s">
        <v>252</v>
      </c>
      <c r="F120" s="1576" t="s">
        <v>85</v>
      </c>
      <c r="G120" s="1503"/>
      <c r="H120" s="1503"/>
      <c r="I120" s="1503"/>
      <c r="J120" s="1503"/>
      <c r="K120" s="1503"/>
      <c r="L120" s="1503"/>
      <c r="M120" s="1503"/>
      <c r="N120" s="1503"/>
      <c r="O120" s="1503"/>
    </row>
    <row r="121" spans="1:19" s="1086" customFormat="1" ht="18.75" customHeight="1">
      <c r="A121" s="1335"/>
      <c r="B121" s="1577" t="s">
        <v>332</v>
      </c>
      <c r="C121" s="1444"/>
      <c r="D121" s="1445"/>
      <c r="E121" s="1569" t="s">
        <v>8</v>
      </c>
      <c r="F121" s="1576" t="s">
        <v>38</v>
      </c>
      <c r="G121" s="1503"/>
      <c r="H121" s="1503"/>
      <c r="I121" s="1503"/>
      <c r="J121" s="1503"/>
      <c r="K121" s="1503"/>
      <c r="L121" s="1503"/>
      <c r="M121" s="1503"/>
      <c r="N121" s="1503"/>
      <c r="O121" s="1503"/>
    </row>
    <row r="122" spans="1:19" s="1086" customFormat="1" ht="18.75" customHeight="1" thickBot="1">
      <c r="A122" s="1335"/>
      <c r="B122" s="1577" t="s">
        <v>798</v>
      </c>
      <c r="C122" s="1444"/>
      <c r="D122" s="1445"/>
      <c r="E122" s="1569" t="s">
        <v>912</v>
      </c>
      <c r="F122" s="1576" t="s">
        <v>38</v>
      </c>
      <c r="G122" s="1503"/>
      <c r="H122" s="1503"/>
      <c r="I122" s="1503"/>
      <c r="J122" s="1503"/>
      <c r="K122" s="1503"/>
      <c r="L122" s="1503"/>
      <c r="M122" s="1503"/>
      <c r="N122" s="1503"/>
      <c r="O122" s="1503"/>
    </row>
    <row r="123" spans="1:19" s="1086" customFormat="1" ht="18.75" customHeight="1">
      <c r="A123" s="1335"/>
      <c r="B123" s="1578" t="s">
        <v>1477</v>
      </c>
      <c r="C123" s="374">
        <f t="shared" ref="C123" si="7">C121+C116+C122</f>
        <v>0</v>
      </c>
      <c r="D123" s="374">
        <f>D121+D116+D122</f>
        <v>0</v>
      </c>
      <c r="E123" s="1569" t="s">
        <v>253</v>
      </c>
      <c r="F123" s="1576" t="s">
        <v>157</v>
      </c>
      <c r="G123" s="1504"/>
      <c r="H123" s="1504"/>
      <c r="I123" s="1504"/>
      <c r="J123" s="1504"/>
      <c r="K123" s="1504"/>
      <c r="L123" s="1504"/>
      <c r="M123" s="1504"/>
      <c r="N123" s="1504"/>
      <c r="O123" s="1504"/>
      <c r="S123" s="1102"/>
    </row>
    <row r="124" spans="1:19" s="1086" customFormat="1" ht="18.75" customHeight="1">
      <c r="A124" s="1335"/>
      <c r="B124" s="1572" t="s">
        <v>480</v>
      </c>
      <c r="C124" s="1573"/>
      <c r="D124" s="1574"/>
      <c r="E124" s="1571"/>
      <c r="F124" s="1571"/>
      <c r="G124" s="49"/>
      <c r="H124" s="136"/>
      <c r="I124" s="136"/>
      <c r="J124" s="136"/>
      <c r="K124" s="136"/>
      <c r="L124" s="136"/>
      <c r="M124" s="136"/>
      <c r="N124" s="136"/>
      <c r="O124" s="136"/>
    </row>
    <row r="125" spans="1:19" s="1086" customFormat="1" ht="18.75" customHeight="1">
      <c r="A125" s="1335"/>
      <c r="B125" s="1575" t="s">
        <v>188</v>
      </c>
      <c r="C125" s="1579">
        <f t="shared" ref="C125" si="8">C123-C126-C127</f>
        <v>0</v>
      </c>
      <c r="D125" s="1579">
        <f>D123-D126-D127</f>
        <v>0</v>
      </c>
      <c r="E125" s="1569" t="s">
        <v>254</v>
      </c>
      <c r="F125" s="1576" t="s">
        <v>85</v>
      </c>
      <c r="G125" s="1561"/>
      <c r="H125" s="1561"/>
      <c r="I125" s="1561"/>
      <c r="J125" s="1561"/>
      <c r="K125" s="1561"/>
      <c r="L125" s="1561"/>
      <c r="M125" s="1561"/>
      <c r="N125" s="1561"/>
      <c r="O125" s="1561"/>
      <c r="S125" s="1102"/>
    </row>
    <row r="126" spans="1:19" s="1086" customFormat="1" ht="18.75" customHeight="1">
      <c r="A126" s="1335"/>
      <c r="B126" s="1575" t="s">
        <v>189</v>
      </c>
      <c r="C126" s="1444"/>
      <c r="D126" s="1445"/>
      <c r="E126" s="1569" t="s">
        <v>255</v>
      </c>
      <c r="F126" s="1576" t="s">
        <v>85</v>
      </c>
      <c r="G126" s="1503"/>
      <c r="H126" s="1503"/>
      <c r="I126" s="1503"/>
      <c r="J126" s="1503"/>
      <c r="K126" s="1503"/>
      <c r="L126" s="1503"/>
      <c r="M126" s="1503"/>
      <c r="N126" s="1503"/>
      <c r="O126" s="1503"/>
      <c r="S126" s="1102"/>
    </row>
    <row r="127" spans="1:19" s="1086" customFormat="1" ht="18.75" customHeight="1" thickBot="1">
      <c r="A127" s="1335"/>
      <c r="B127" s="1407" t="s">
        <v>190</v>
      </c>
      <c r="C127" s="1444"/>
      <c r="D127" s="1369"/>
      <c r="E127" s="1370" t="s">
        <v>256</v>
      </c>
      <c r="F127" s="1371" t="s">
        <v>85</v>
      </c>
      <c r="G127" s="1503"/>
      <c r="H127" s="1503"/>
      <c r="I127" s="1503"/>
      <c r="J127" s="1503"/>
      <c r="K127" s="1503"/>
      <c r="L127" s="1503"/>
      <c r="M127" s="1503"/>
      <c r="N127" s="1503"/>
      <c r="O127" s="1503"/>
      <c r="S127" s="1102"/>
    </row>
    <row r="128" spans="1:19" s="1086" customFormat="1" ht="18.75" customHeight="1">
      <c r="A128" s="1335"/>
      <c r="B128" s="1580"/>
      <c r="C128" s="1368"/>
      <c r="D128" s="1309"/>
      <c r="E128" s="1309"/>
      <c r="F128" s="1568"/>
      <c r="G128" s="1017"/>
      <c r="H128" s="1017"/>
      <c r="I128" s="1017"/>
      <c r="J128" s="1017"/>
      <c r="K128" s="1017"/>
      <c r="L128" s="1017"/>
      <c r="M128" s="1017"/>
      <c r="N128" s="136"/>
      <c r="O128" s="136"/>
    </row>
    <row r="129" spans="1:19" s="1086" customFormat="1" ht="21" customHeight="1">
      <c r="A129" s="1335"/>
      <c r="B129" s="1582" t="s">
        <v>1478</v>
      </c>
      <c r="C129" s="1583">
        <f t="shared" ref="C129" si="9">SUM(C131:C133)</f>
        <v>0</v>
      </c>
      <c r="D129" s="1583">
        <f>SUM(D131:D133)</f>
        <v>0</v>
      </c>
      <c r="E129" s="1569" t="s">
        <v>268</v>
      </c>
      <c r="F129" s="1571" t="s">
        <v>157</v>
      </c>
      <c r="G129" s="1269"/>
      <c r="H129" s="1269"/>
      <c r="I129" s="1269"/>
      <c r="J129" s="1269"/>
      <c r="K129" s="1269"/>
      <c r="L129" s="1269"/>
      <c r="M129" s="1269"/>
      <c r="N129" s="1269"/>
      <c r="O129" s="1269"/>
    </row>
    <row r="130" spans="1:19" s="1086" customFormat="1" ht="15.75" customHeight="1">
      <c r="A130" s="1335"/>
      <c r="B130" s="1572" t="s">
        <v>480</v>
      </c>
      <c r="C130" s="1573"/>
      <c r="D130" s="1574"/>
      <c r="E130" s="1571"/>
      <c r="F130" s="1571"/>
      <c r="G130" s="49"/>
      <c r="H130" s="136"/>
      <c r="I130" s="136"/>
      <c r="J130" s="136"/>
      <c r="K130" s="136"/>
      <c r="L130" s="136"/>
      <c r="M130" s="136"/>
      <c r="N130" s="136"/>
      <c r="O130" s="136"/>
    </row>
    <row r="131" spans="1:19" s="1086" customFormat="1" ht="18.75" customHeight="1">
      <c r="A131" s="1335"/>
      <c r="B131" s="1575" t="s">
        <v>188</v>
      </c>
      <c r="C131" s="1444"/>
      <c r="D131" s="1445"/>
      <c r="E131" s="1569" t="s">
        <v>269</v>
      </c>
      <c r="F131" s="1576" t="s">
        <v>85</v>
      </c>
      <c r="G131" s="1503"/>
      <c r="H131" s="1503"/>
      <c r="I131" s="1503"/>
      <c r="J131" s="1503"/>
      <c r="K131" s="1503"/>
      <c r="L131" s="1503"/>
      <c r="M131" s="1503"/>
      <c r="N131" s="1503"/>
      <c r="O131" s="1503"/>
      <c r="S131" s="1102"/>
    </row>
    <row r="132" spans="1:19" s="1086" customFormat="1" ht="18.75" customHeight="1">
      <c r="A132" s="1335"/>
      <c r="B132" s="1575" t="s">
        <v>189</v>
      </c>
      <c r="C132" s="1444"/>
      <c r="D132" s="1445"/>
      <c r="E132" s="1569" t="s">
        <v>15</v>
      </c>
      <c r="F132" s="1576" t="s">
        <v>85</v>
      </c>
      <c r="G132" s="1503"/>
      <c r="H132" s="1503"/>
      <c r="I132" s="1503"/>
      <c r="J132" s="1503"/>
      <c r="K132" s="1503"/>
      <c r="L132" s="1503"/>
      <c r="M132" s="1503"/>
      <c r="N132" s="1503"/>
      <c r="O132" s="1503"/>
    </row>
    <row r="133" spans="1:19" s="1086" customFormat="1" ht="18.75" customHeight="1">
      <c r="A133" s="1335"/>
      <c r="B133" s="1575" t="s">
        <v>190</v>
      </c>
      <c r="C133" s="1444"/>
      <c r="D133" s="1445"/>
      <c r="E133" s="1569" t="s">
        <v>270</v>
      </c>
      <c r="F133" s="1576" t="s">
        <v>85</v>
      </c>
      <c r="G133" s="1503"/>
      <c r="H133" s="1503"/>
      <c r="I133" s="1503"/>
      <c r="J133" s="1503"/>
      <c r="K133" s="1503"/>
      <c r="L133" s="1503"/>
      <c r="M133" s="1503"/>
      <c r="N133" s="1503"/>
      <c r="O133" s="1503"/>
    </row>
    <row r="134" spans="1:19" s="1086" customFormat="1" ht="18.75" customHeight="1">
      <c r="A134" s="1335"/>
      <c r="B134" s="1577" t="s">
        <v>332</v>
      </c>
      <c r="C134" s="1444"/>
      <c r="D134" s="1445"/>
      <c r="E134" s="1569" t="s">
        <v>271</v>
      </c>
      <c r="F134" s="1576" t="s">
        <v>38</v>
      </c>
      <c r="G134" s="1503"/>
      <c r="H134" s="1503"/>
      <c r="I134" s="1503"/>
      <c r="J134" s="1503"/>
      <c r="K134" s="1503"/>
      <c r="L134" s="1503"/>
      <c r="M134" s="1503"/>
      <c r="N134" s="1503"/>
      <c r="O134" s="1503"/>
    </row>
    <row r="135" spans="1:19" s="1086" customFormat="1" ht="18.75" customHeight="1" thickBot="1">
      <c r="A135" s="1335"/>
      <c r="B135" s="1577" t="s">
        <v>798</v>
      </c>
      <c r="C135" s="1444"/>
      <c r="D135" s="1445"/>
      <c r="E135" s="1569" t="s">
        <v>841</v>
      </c>
      <c r="F135" s="1576" t="s">
        <v>38</v>
      </c>
      <c r="G135" s="1503"/>
      <c r="H135" s="1503"/>
      <c r="I135" s="1503"/>
      <c r="J135" s="1503"/>
      <c r="K135" s="1503"/>
      <c r="L135" s="1503"/>
      <c r="M135" s="1503"/>
      <c r="N135" s="1503"/>
      <c r="O135" s="1503"/>
    </row>
    <row r="136" spans="1:19" s="1086" customFormat="1" ht="18.75" customHeight="1">
      <c r="A136" s="1335"/>
      <c r="B136" s="1578" t="s">
        <v>1479</v>
      </c>
      <c r="C136" s="374">
        <f t="shared" ref="C136" si="10">C134+C129+C135</f>
        <v>0</v>
      </c>
      <c r="D136" s="374">
        <f>D134+D129+D135</f>
        <v>0</v>
      </c>
      <c r="E136" s="1569" t="s">
        <v>464</v>
      </c>
      <c r="F136" s="1576" t="s">
        <v>157</v>
      </c>
      <c r="G136" s="1504"/>
      <c r="H136" s="1504"/>
      <c r="I136" s="1504"/>
      <c r="J136" s="1504"/>
      <c r="K136" s="1504"/>
      <c r="L136" s="1504"/>
      <c r="M136" s="1504"/>
      <c r="N136" s="1504"/>
      <c r="O136" s="1504"/>
      <c r="S136" s="1102"/>
    </row>
    <row r="137" spans="1:19" s="1086" customFormat="1" ht="18.75" customHeight="1">
      <c r="A137" s="1335"/>
      <c r="B137" s="1572" t="s">
        <v>480</v>
      </c>
      <c r="C137" s="1573"/>
      <c r="D137" s="1574"/>
      <c r="E137" s="1571"/>
      <c r="F137" s="1571"/>
      <c r="G137" s="49"/>
      <c r="H137" s="136"/>
      <c r="I137" s="136"/>
      <c r="J137" s="136"/>
      <c r="K137" s="136"/>
      <c r="L137" s="136"/>
      <c r="M137" s="136"/>
      <c r="N137" s="136"/>
      <c r="O137" s="136"/>
    </row>
    <row r="138" spans="1:19" s="1086" customFormat="1" ht="18.75" customHeight="1">
      <c r="A138" s="1335"/>
      <c r="B138" s="1575" t="s">
        <v>188</v>
      </c>
      <c r="C138" s="1579">
        <f t="shared" ref="C138" si="11">C136-C139-C140</f>
        <v>0</v>
      </c>
      <c r="D138" s="1579">
        <f>D136-D139-D140</f>
        <v>0</v>
      </c>
      <c r="E138" s="1569" t="s">
        <v>465</v>
      </c>
      <c r="F138" s="1576" t="s">
        <v>85</v>
      </c>
      <c r="G138" s="1561"/>
      <c r="H138" s="1561"/>
      <c r="I138" s="1561"/>
      <c r="J138" s="1561"/>
      <c r="K138" s="1561"/>
      <c r="L138" s="1561"/>
      <c r="M138" s="1561"/>
      <c r="N138" s="1561"/>
      <c r="O138" s="1561"/>
      <c r="S138" s="1102"/>
    </row>
    <row r="139" spans="1:19" s="1086" customFormat="1" ht="18.75" customHeight="1">
      <c r="A139" s="1335"/>
      <c r="B139" s="1575" t="s">
        <v>189</v>
      </c>
      <c r="C139" s="1444"/>
      <c r="D139" s="1445"/>
      <c r="E139" s="1569" t="s">
        <v>524</v>
      </c>
      <c r="F139" s="1576" t="s">
        <v>85</v>
      </c>
      <c r="G139" s="1503"/>
      <c r="H139" s="1503"/>
      <c r="I139" s="1503"/>
      <c r="J139" s="1503"/>
      <c r="K139" s="1503"/>
      <c r="L139" s="1503"/>
      <c r="M139" s="1503"/>
      <c r="N139" s="1503"/>
      <c r="O139" s="1503"/>
      <c r="S139" s="1102"/>
    </row>
    <row r="140" spans="1:19" s="1086" customFormat="1" ht="18.75" customHeight="1">
      <c r="A140" s="1335"/>
      <c r="B140" s="1575" t="s">
        <v>190</v>
      </c>
      <c r="C140" s="1444"/>
      <c r="D140" s="1445"/>
      <c r="E140" s="1569" t="s">
        <v>491</v>
      </c>
      <c r="F140" s="1576" t="s">
        <v>85</v>
      </c>
      <c r="G140" s="1503"/>
      <c r="H140" s="1503"/>
      <c r="I140" s="1503"/>
      <c r="J140" s="1503"/>
      <c r="K140" s="1503"/>
      <c r="L140" s="1503"/>
      <c r="M140" s="1503"/>
      <c r="N140" s="1503"/>
      <c r="O140" s="1503"/>
      <c r="S140" s="1102"/>
    </row>
    <row r="141" spans="1:19" s="1086" customFormat="1" ht="18.75" customHeight="1">
      <c r="A141" s="1335"/>
      <c r="B141" s="379"/>
      <c r="C141" s="1092"/>
      <c r="D141" s="1092"/>
      <c r="E141" s="1092"/>
      <c r="F141" s="1092"/>
      <c r="G141" s="1092"/>
      <c r="H141" s="1092"/>
      <c r="I141" s="1092"/>
      <c r="J141" s="1092"/>
      <c r="K141" s="1092"/>
      <c r="L141" s="1092"/>
      <c r="M141" s="1092"/>
    </row>
    <row r="142" spans="1:19" s="1086" customFormat="1" ht="18.75" customHeight="1">
      <c r="A142" s="1335"/>
      <c r="B142" s="379"/>
      <c r="C142" s="1092"/>
      <c r="D142" s="1092"/>
      <c r="E142" s="1092"/>
      <c r="F142" s="1537" t="s">
        <v>1526</v>
      </c>
      <c r="G142" s="1537">
        <v>5</v>
      </c>
      <c r="H142" s="1092"/>
      <c r="I142" s="1092"/>
      <c r="J142" s="1092"/>
      <c r="K142" s="1092"/>
      <c r="L142" s="1092"/>
      <c r="M142" s="1092"/>
    </row>
    <row r="143" spans="1:19">
      <c r="A143" s="1335">
        <v>5</v>
      </c>
      <c r="B143" s="650"/>
      <c r="C143" s="1307" t="s">
        <v>526</v>
      </c>
      <c r="D143" s="1312" t="s">
        <v>527</v>
      </c>
      <c r="E143" s="1313" t="s">
        <v>1238</v>
      </c>
      <c r="F143" s="516" t="s">
        <v>82</v>
      </c>
      <c r="G143" s="651"/>
      <c r="H143" s="33"/>
      <c r="I143" s="33"/>
      <c r="J143" s="33"/>
      <c r="K143" s="33"/>
      <c r="L143" s="33"/>
      <c r="M143" s="33"/>
      <c r="N143" s="33"/>
    </row>
    <row r="144" spans="1:19">
      <c r="A144" s="1335"/>
      <c r="B144" s="365" t="s">
        <v>631</v>
      </c>
      <c r="C144" s="652" t="s">
        <v>1606</v>
      </c>
      <c r="D144" s="652" t="s">
        <v>1542</v>
      </c>
      <c r="E144" s="1004" t="s">
        <v>1543</v>
      </c>
      <c r="F144" s="653"/>
      <c r="G144" s="394" t="s">
        <v>120</v>
      </c>
      <c r="H144" s="33"/>
      <c r="I144" s="33"/>
      <c r="J144" s="33"/>
      <c r="K144" s="33"/>
      <c r="L144" s="1092"/>
      <c r="M144" s="33"/>
      <c r="N144" s="33"/>
      <c r="O144" s="33"/>
      <c r="Q144" s="913"/>
    </row>
    <row r="145" spans="1:17" ht="18.75" customHeight="1">
      <c r="A145" s="1335"/>
      <c r="B145" s="654"/>
      <c r="C145" s="655" t="s">
        <v>84</v>
      </c>
      <c r="D145" s="1003" t="s">
        <v>84</v>
      </c>
      <c r="E145" s="1005" t="s">
        <v>84</v>
      </c>
      <c r="F145" s="1049" t="s">
        <v>83</v>
      </c>
      <c r="G145" s="656" t="s">
        <v>121</v>
      </c>
      <c r="H145" s="33"/>
      <c r="I145" s="33"/>
      <c r="J145" s="33"/>
      <c r="K145" s="33"/>
      <c r="L145" s="1092"/>
      <c r="M145" s="33"/>
      <c r="N145" s="33"/>
      <c r="O145" s="33"/>
      <c r="Q145" s="913"/>
    </row>
    <row r="146" spans="1:17" ht="19.5" customHeight="1">
      <c r="A146" s="1335"/>
      <c r="B146" s="1182" t="s">
        <v>499</v>
      </c>
      <c r="C146" s="375"/>
      <c r="D146" s="340"/>
      <c r="E146" s="1001"/>
      <c r="F146" s="1049" t="s">
        <v>12</v>
      </c>
      <c r="G146" s="610" t="s">
        <v>85</v>
      </c>
      <c r="H146" s="33"/>
      <c r="I146" s="33"/>
      <c r="J146" s="33"/>
      <c r="K146" s="33"/>
      <c r="L146" s="1092"/>
      <c r="M146" s="33"/>
      <c r="N146" s="33"/>
      <c r="O146" s="33"/>
      <c r="Q146" s="913"/>
    </row>
    <row r="147" spans="1:17" ht="30" customHeight="1">
      <c r="A147" s="1335"/>
      <c r="B147" s="1182" t="s">
        <v>535</v>
      </c>
      <c r="C147" s="375"/>
      <c r="D147" s="340"/>
      <c r="E147" s="1001"/>
      <c r="F147" s="1049" t="s">
        <v>238</v>
      </c>
      <c r="G147" s="610" t="s">
        <v>85</v>
      </c>
      <c r="H147" s="33"/>
      <c r="I147" s="33"/>
      <c r="J147" s="33"/>
      <c r="K147" s="33"/>
      <c r="L147" s="1092"/>
      <c r="M147" s="33"/>
      <c r="N147" s="33"/>
      <c r="O147" s="33"/>
      <c r="Q147" s="913"/>
    </row>
    <row r="148" spans="1:17" ht="21" customHeight="1">
      <c r="A148" s="1335"/>
      <c r="B148" s="1182" t="s">
        <v>536</v>
      </c>
      <c r="C148" s="375"/>
      <c r="D148" s="340"/>
      <c r="E148" s="1001"/>
      <c r="F148" s="1049" t="s">
        <v>26</v>
      </c>
      <c r="G148" s="610" t="s">
        <v>85</v>
      </c>
      <c r="H148" s="33"/>
      <c r="I148" s="33"/>
      <c r="J148" s="33"/>
      <c r="K148" s="33"/>
      <c r="L148" s="1092"/>
      <c r="M148" s="33"/>
      <c r="N148" s="33"/>
      <c r="O148" s="33"/>
      <c r="Q148" s="913"/>
    </row>
    <row r="149" spans="1:17" ht="21" customHeight="1">
      <c r="A149" s="1335"/>
      <c r="B149" s="1182" t="s">
        <v>815</v>
      </c>
      <c r="C149" s="375"/>
      <c r="D149" s="340"/>
      <c r="E149" s="1001"/>
      <c r="F149" s="1049" t="s">
        <v>27</v>
      </c>
      <c r="G149" s="661" t="s">
        <v>38</v>
      </c>
      <c r="H149" s="33"/>
      <c r="I149" s="33"/>
      <c r="J149" s="33"/>
      <c r="K149" s="33"/>
      <c r="L149" s="1092"/>
      <c r="M149" s="33"/>
      <c r="N149" s="33"/>
      <c r="O149" s="33"/>
      <c r="Q149" s="913"/>
    </row>
    <row r="150" spans="1:17">
      <c r="A150" s="1335"/>
      <c r="B150"/>
      <c r="C150" s="33"/>
      <c r="D150" s="33"/>
      <c r="E150" s="33"/>
      <c r="F150" s="33"/>
      <c r="G150" s="33"/>
      <c r="H150" s="33"/>
      <c r="I150" s="33"/>
      <c r="J150" s="33"/>
      <c r="K150" s="33"/>
      <c r="L150" s="1092"/>
      <c r="M150" s="33"/>
      <c r="N150" s="33"/>
    </row>
    <row r="151" spans="1:17">
      <c r="A151" s="1335"/>
      <c r="B151"/>
      <c r="C151"/>
      <c r="D151"/>
      <c r="E151"/>
    </row>
  </sheetData>
  <sheetProtection password="B5A2" sheet="1" objects="1" scenarios="1"/>
  <customSheetViews>
    <customSheetView guid="{E4F26FFA-5313-49C9-9365-CBA576C57791}" scale="85" showGridLines="0" fitToPage="1" showRuler="0" topLeftCell="A7">
      <selection activeCell="B12" sqref="B12"/>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phoneticPr fontId="0" type="noConversion"/>
  <dataValidations count="1">
    <dataValidation type="decimal" operator="greaterThanOrEqual" allowBlank="1" showInputMessage="1" showErrorMessage="1" sqref="G106:O107 G126:O127 G119:O120 G139:O140 G132:O133 C119:C120 C106:C107 G113:O114">
      <formula1>0</formula1>
    </dataValidation>
  </dataValidations>
  <printOptions gridLinesSet="0"/>
  <pageMargins left="0.74803149606299213" right="0.35433070866141736" top="0.35433070866141736" bottom="0.39370078740157483" header="0.19685039370078741" footer="0.19685039370078741"/>
  <pageSetup paperSize="9" scale="36" fitToHeight="2" orientation="landscape" horizontalDpi="300" verticalDpi="300" r:id="rId2"/>
  <headerFooter alignWithMargins="0"/>
  <ignoredErrors>
    <ignoredError sqref="C78:D78 C64:D64 C145:D145 F146:F149 I83:I92 C102 E66:E68" numberStoredAsText="1"/>
  </ignoredErrors>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45"/>
  <sheetViews>
    <sheetView showGridLines="0" zoomScale="80" zoomScaleNormal="80" workbookViewId="0">
      <selection activeCell="B4" sqref="B4"/>
    </sheetView>
  </sheetViews>
  <sheetFormatPr defaultColWidth="10.7109375" defaultRowHeight="12.75"/>
  <cols>
    <col min="1" max="1" width="5.85546875" style="1337" customWidth="1"/>
    <col min="2" max="2" width="50.140625" style="19" customWidth="1"/>
    <col min="3" max="4" width="16.42578125" style="17" customWidth="1"/>
    <col min="5" max="5" width="16.5703125" style="17" customWidth="1"/>
    <col min="6" max="6" width="16.42578125" style="17" customWidth="1"/>
    <col min="7" max="8" width="13.5703125" style="17" customWidth="1"/>
    <col min="9" max="9" width="10.7109375" style="17" customWidth="1"/>
    <col min="10" max="10" width="3" style="17" customWidth="1"/>
    <col min="11" max="16384" width="10.7109375" style="17"/>
  </cols>
  <sheetData>
    <row r="1" spans="1:9" ht="15.75">
      <c r="A1" s="1334"/>
      <c r="B1" s="1351" t="s">
        <v>1446</v>
      </c>
      <c r="C1" s="33"/>
      <c r="D1" s="33"/>
      <c r="E1" s="33"/>
      <c r="F1" s="33"/>
      <c r="G1" s="33"/>
      <c r="H1" s="33"/>
      <c r="I1" s="33"/>
    </row>
    <row r="2" spans="1:9">
      <c r="A2" s="1334"/>
      <c r="B2" s="41"/>
      <c r="C2" s="33"/>
      <c r="D2" s="33"/>
      <c r="E2" s="33"/>
      <c r="F2" s="33"/>
      <c r="G2" s="33"/>
      <c r="H2" s="33"/>
      <c r="I2" s="33"/>
    </row>
    <row r="3" spans="1:9">
      <c r="A3" s="1333"/>
      <c r="B3" s="42" t="s">
        <v>1541</v>
      </c>
      <c r="C3" s="34"/>
      <c r="D3" s="34"/>
      <c r="E3" s="34"/>
      <c r="F3" s="34"/>
      <c r="G3" s="33"/>
      <c r="H3" s="34"/>
      <c r="I3" s="33"/>
    </row>
    <row r="4" spans="1:9">
      <c r="A4" s="1333"/>
      <c r="B4" s="95" t="s">
        <v>602</v>
      </c>
      <c r="C4" s="34"/>
      <c r="D4" s="34"/>
      <c r="E4" s="34"/>
      <c r="F4" s="34"/>
      <c r="G4" s="33"/>
      <c r="H4" s="34"/>
      <c r="I4" s="33"/>
    </row>
    <row r="5" spans="1:9">
      <c r="A5" s="1333"/>
      <c r="B5" s="33"/>
      <c r="C5" s="34"/>
      <c r="D5" s="34"/>
      <c r="E5" s="34"/>
      <c r="F5" s="34"/>
      <c r="G5" s="33"/>
      <c r="H5" s="34"/>
      <c r="I5" s="33"/>
    </row>
    <row r="6" spans="1:9">
      <c r="A6" s="1333"/>
      <c r="B6" s="42" t="s">
        <v>43</v>
      </c>
      <c r="C6" s="34"/>
      <c r="D6" s="34"/>
      <c r="E6" s="34"/>
      <c r="F6" s="34"/>
      <c r="G6" s="33"/>
      <c r="H6" s="34"/>
      <c r="I6" s="33"/>
    </row>
    <row r="7" spans="1:9">
      <c r="A7" s="1333"/>
      <c r="B7" s="39"/>
      <c r="C7" s="34"/>
      <c r="D7" s="34"/>
      <c r="E7" s="34"/>
      <c r="F7" s="34"/>
      <c r="G7" s="1537" t="s">
        <v>1526</v>
      </c>
      <c r="H7" s="1537">
        <v>1</v>
      </c>
      <c r="I7" s="86"/>
    </row>
    <row r="8" spans="1:9">
      <c r="A8" s="1335">
        <v>1</v>
      </c>
      <c r="B8" s="860"/>
      <c r="C8" s="1307" t="s">
        <v>489</v>
      </c>
      <c r="D8" s="1307" t="s">
        <v>1374</v>
      </c>
      <c r="E8" s="1312" t="s">
        <v>745</v>
      </c>
      <c r="F8" s="1312" t="s">
        <v>1375</v>
      </c>
      <c r="G8" s="1307" t="s">
        <v>82</v>
      </c>
      <c r="H8" s="861"/>
      <c r="I8" s="33"/>
    </row>
    <row r="9" spans="1:9" ht="18.75" customHeight="1">
      <c r="A9" s="1335"/>
      <c r="B9" s="365" t="s">
        <v>1376</v>
      </c>
      <c r="C9" s="1019" t="s">
        <v>1051</v>
      </c>
      <c r="D9" s="1019" t="s">
        <v>1051</v>
      </c>
      <c r="E9" s="382" t="s">
        <v>979</v>
      </c>
      <c r="F9" s="1019" t="s">
        <v>979</v>
      </c>
      <c r="G9" s="1244"/>
      <c r="H9" s="1040" t="s">
        <v>120</v>
      </c>
      <c r="I9" s="33"/>
    </row>
    <row r="10" spans="1:9" s="1086" customFormat="1" ht="45.75" customHeight="1">
      <c r="A10" s="1335"/>
      <c r="B10" s="1242"/>
      <c r="C10" s="1038" t="s">
        <v>1372</v>
      </c>
      <c r="D10" s="1245" t="s">
        <v>1373</v>
      </c>
      <c r="E10" s="1038" t="s">
        <v>1372</v>
      </c>
      <c r="F10" s="1245" t="s">
        <v>1373</v>
      </c>
      <c r="G10" s="308"/>
      <c r="H10" s="1174"/>
      <c r="I10" s="1092"/>
    </row>
    <row r="11" spans="1:9" ht="15" customHeight="1">
      <c r="A11" s="1335"/>
      <c r="B11" s="433"/>
      <c r="C11" s="856" t="s">
        <v>84</v>
      </c>
      <c r="D11" s="856" t="s">
        <v>84</v>
      </c>
      <c r="E11" s="856" t="s">
        <v>84</v>
      </c>
      <c r="F11" s="856" t="s">
        <v>84</v>
      </c>
      <c r="G11" s="1049" t="s">
        <v>83</v>
      </c>
      <c r="H11" s="420" t="s">
        <v>121</v>
      </c>
      <c r="I11" s="33"/>
    </row>
    <row r="12" spans="1:9" s="376" customFormat="1" ht="18.75" customHeight="1">
      <c r="A12" s="1335"/>
      <c r="B12" s="434" t="s">
        <v>112</v>
      </c>
      <c r="C12" s="761">
        <f>E20</f>
        <v>0</v>
      </c>
      <c r="D12" s="1183">
        <f>F20</f>
        <v>0</v>
      </c>
      <c r="E12" s="306"/>
      <c r="F12" s="435"/>
      <c r="G12" s="1049" t="s">
        <v>1081</v>
      </c>
      <c r="H12" s="284" t="s">
        <v>157</v>
      </c>
      <c r="I12" s="377"/>
    </row>
    <row r="13" spans="1:9" s="376" customFormat="1" ht="18.75" customHeight="1">
      <c r="A13" s="1335"/>
      <c r="B13" s="505" t="s">
        <v>761</v>
      </c>
      <c r="C13" s="375"/>
      <c r="D13" s="435"/>
      <c r="E13" s="340"/>
      <c r="F13" s="340"/>
      <c r="G13" s="1049" t="s">
        <v>1082</v>
      </c>
      <c r="H13" s="431" t="s">
        <v>166</v>
      </c>
      <c r="I13" s="396"/>
    </row>
    <row r="14" spans="1:9" s="376" customFormat="1" ht="18.75" customHeight="1" thickBot="1">
      <c r="A14" s="1335"/>
      <c r="B14" s="349" t="s">
        <v>1069</v>
      </c>
      <c r="C14" s="435"/>
      <c r="D14" s="435"/>
      <c r="E14" s="989"/>
      <c r="F14" s="435"/>
      <c r="G14" s="1049" t="s">
        <v>1083</v>
      </c>
      <c r="H14" s="431" t="s">
        <v>166</v>
      </c>
      <c r="I14" s="174"/>
    </row>
    <row r="15" spans="1:9" ht="18.75" customHeight="1">
      <c r="A15" s="1335"/>
      <c r="B15" s="642" t="s">
        <v>1080</v>
      </c>
      <c r="C15" s="374">
        <f>SUM(C12:C14)</f>
        <v>0</v>
      </c>
      <c r="D15" s="374">
        <f>SUM(D12:D14)</f>
        <v>0</v>
      </c>
      <c r="E15" s="374">
        <f>SUM(E12:E14)</f>
        <v>0</v>
      </c>
      <c r="F15" s="374">
        <f>SUM(F12:F14)</f>
        <v>0</v>
      </c>
      <c r="G15" s="1049">
        <v>100</v>
      </c>
      <c r="H15" s="424" t="s">
        <v>85</v>
      </c>
      <c r="I15" s="33"/>
    </row>
    <row r="16" spans="1:9" ht="19.5" customHeight="1">
      <c r="A16" s="1335"/>
      <c r="B16" s="430" t="s">
        <v>493</v>
      </c>
      <c r="C16" s="771"/>
      <c r="D16" s="771"/>
      <c r="E16" s="771"/>
      <c r="F16" s="771"/>
      <c r="G16" s="1049" t="s">
        <v>492</v>
      </c>
      <c r="H16" s="424" t="s">
        <v>157</v>
      </c>
      <c r="I16" s="33"/>
    </row>
    <row r="17" spans="1:9" s="143" customFormat="1" ht="19.5" customHeight="1">
      <c r="A17" s="1335"/>
      <c r="B17" s="481" t="s">
        <v>1427</v>
      </c>
      <c r="C17" s="1251"/>
      <c r="D17" s="1444"/>
      <c r="E17" s="1297"/>
      <c r="F17" s="435"/>
      <c r="G17" s="1049" t="s">
        <v>1426</v>
      </c>
      <c r="H17" s="431" t="s">
        <v>166</v>
      </c>
      <c r="I17" s="129"/>
    </row>
    <row r="18" spans="1:9" s="1086" customFormat="1" ht="19.5" customHeight="1">
      <c r="A18" s="1335"/>
      <c r="B18" s="1302" t="s">
        <v>1447</v>
      </c>
      <c r="C18" s="1189"/>
      <c r="D18" s="1297"/>
      <c r="E18" s="1180"/>
      <c r="F18" s="991"/>
      <c r="G18" s="1049" t="s">
        <v>899</v>
      </c>
      <c r="H18" s="1305"/>
      <c r="I18" s="1092"/>
    </row>
    <row r="19" spans="1:9" ht="19.5" customHeight="1" thickBot="1">
      <c r="A19" s="1335"/>
      <c r="B19" s="411" t="s">
        <v>353</v>
      </c>
      <c r="C19" s="1028">
        <f>C20-SUM(C15:C18)</f>
        <v>0</v>
      </c>
      <c r="D19" s="1246">
        <f>D20-D17-D16-D15</f>
        <v>0</v>
      </c>
      <c r="E19" s="1028">
        <f>E20-SUM(E15:E18)</f>
        <v>0</v>
      </c>
      <c r="F19" s="1246">
        <f>F20-F17-F16-F15</f>
        <v>0</v>
      </c>
      <c r="G19" s="1049" t="s">
        <v>238</v>
      </c>
      <c r="H19" s="431" t="s">
        <v>166</v>
      </c>
      <c r="I19" s="111" t="s">
        <v>1292</v>
      </c>
    </row>
    <row r="20" spans="1:9" ht="19.5" customHeight="1">
      <c r="A20" s="1335"/>
      <c r="B20" s="430" t="s">
        <v>1613</v>
      </c>
      <c r="C20" s="374">
        <f>C31</f>
        <v>0</v>
      </c>
      <c r="D20" s="374">
        <f t="shared" ref="D20:F20" si="0">D31</f>
        <v>0</v>
      </c>
      <c r="E20" s="374">
        <f t="shared" si="0"/>
        <v>0</v>
      </c>
      <c r="F20" s="374">
        <f t="shared" si="0"/>
        <v>0</v>
      </c>
      <c r="G20" s="1049" t="s">
        <v>26</v>
      </c>
      <c r="H20" s="431" t="s">
        <v>157</v>
      </c>
      <c r="I20" s="111" t="s">
        <v>1293</v>
      </c>
    </row>
    <row r="21" spans="1:9" s="1456" customFormat="1" ht="19.5" customHeight="1">
      <c r="A21" s="1335"/>
      <c r="B21" s="45"/>
      <c r="C21" s="1315"/>
      <c r="D21" s="1315"/>
      <c r="E21" s="1315"/>
      <c r="F21" s="1315"/>
      <c r="G21" s="111"/>
    </row>
    <row r="22" spans="1:9" s="1181" customFormat="1" ht="19.5" customHeight="1">
      <c r="A22" s="1335"/>
      <c r="G22" s="1537" t="s">
        <v>1526</v>
      </c>
      <c r="H22" s="1537">
        <v>2</v>
      </c>
    </row>
    <row r="23" spans="1:9" s="1181" customFormat="1" ht="14.25" customHeight="1">
      <c r="A23" s="1335">
        <v>2</v>
      </c>
      <c r="B23" s="860"/>
      <c r="C23" s="1221" t="s">
        <v>489</v>
      </c>
      <c r="D23" s="1221" t="s">
        <v>1374</v>
      </c>
      <c r="E23" s="1312" t="s">
        <v>745</v>
      </c>
      <c r="F23" s="1312" t="s">
        <v>1375</v>
      </c>
      <c r="G23" s="1243" t="s">
        <v>82</v>
      </c>
      <c r="H23" s="861"/>
    </row>
    <row r="24" spans="1:9" s="1181" customFormat="1" ht="16.5" customHeight="1">
      <c r="A24" s="1335"/>
      <c r="B24" s="1665" t="s">
        <v>1377</v>
      </c>
      <c r="C24" s="1586">
        <v>41729</v>
      </c>
      <c r="D24" s="1586">
        <v>41729</v>
      </c>
      <c r="E24" s="1586" t="s">
        <v>1542</v>
      </c>
      <c r="F24" s="1586" t="s">
        <v>1542</v>
      </c>
      <c r="G24" s="1244"/>
      <c r="H24" s="1040" t="s">
        <v>120</v>
      </c>
    </row>
    <row r="25" spans="1:9" s="1181" customFormat="1" ht="44.25" customHeight="1">
      <c r="A25" s="1335"/>
      <c r="B25" s="1665"/>
      <c r="C25" s="1038" t="s">
        <v>1372</v>
      </c>
      <c r="D25" s="1245" t="s">
        <v>1373</v>
      </c>
      <c r="E25" s="1038" t="s">
        <v>1372</v>
      </c>
      <c r="F25" s="1245" t="s">
        <v>1373</v>
      </c>
      <c r="G25" s="1250"/>
      <c r="H25" s="1040"/>
    </row>
    <row r="26" spans="1:9" s="1181" customFormat="1" ht="15.75" customHeight="1">
      <c r="A26" s="1335"/>
      <c r="B26" s="1666"/>
      <c r="C26" s="856" t="s">
        <v>84</v>
      </c>
      <c r="D26" s="856" t="s">
        <v>84</v>
      </c>
      <c r="E26" s="856" t="s">
        <v>84</v>
      </c>
      <c r="F26" s="856" t="s">
        <v>84</v>
      </c>
      <c r="G26" s="1249" t="s">
        <v>83</v>
      </c>
      <c r="H26" s="420" t="s">
        <v>121</v>
      </c>
    </row>
    <row r="27" spans="1:9" ht="19.5" customHeight="1">
      <c r="A27" s="1335"/>
      <c r="B27" s="1247" t="s">
        <v>1378</v>
      </c>
      <c r="C27" s="769"/>
      <c r="E27" s="769"/>
      <c r="G27" s="770"/>
      <c r="H27" s="424"/>
    </row>
    <row r="28" spans="1:9" ht="19.5" customHeight="1">
      <c r="A28" s="1335"/>
      <c r="B28" s="432" t="s">
        <v>138</v>
      </c>
      <c r="C28" s="375"/>
      <c r="D28" s="1189"/>
      <c r="E28" s="340"/>
      <c r="F28" s="1180"/>
      <c r="G28" s="1049" t="s">
        <v>239</v>
      </c>
      <c r="H28" s="431" t="s">
        <v>157</v>
      </c>
    </row>
    <row r="29" spans="1:9" ht="19.5" customHeight="1">
      <c r="A29" s="1335"/>
      <c r="B29" s="432" t="s">
        <v>542</v>
      </c>
      <c r="C29" s="375"/>
      <c r="D29" s="1189"/>
      <c r="E29" s="340"/>
      <c r="F29" s="1180"/>
      <c r="G29" s="1049" t="s">
        <v>27</v>
      </c>
      <c r="H29" s="431" t="s">
        <v>157</v>
      </c>
      <c r="I29" s="174"/>
    </row>
    <row r="30" spans="1:9" ht="19.5" customHeight="1" thickBot="1">
      <c r="A30" s="1335"/>
      <c r="B30" s="432" t="s">
        <v>354</v>
      </c>
      <c r="C30" s="375"/>
      <c r="D30" s="1189"/>
      <c r="E30" s="340"/>
      <c r="F30" s="1180"/>
      <c r="G30" s="1049" t="s">
        <v>240</v>
      </c>
      <c r="H30" s="431" t="s">
        <v>157</v>
      </c>
    </row>
    <row r="31" spans="1:9" ht="19.5" customHeight="1">
      <c r="A31" s="1335"/>
      <c r="B31" s="430" t="s">
        <v>1380</v>
      </c>
      <c r="C31" s="374">
        <f>SUM(C28:C30)</f>
        <v>0</v>
      </c>
      <c r="D31" s="374">
        <f>SUM(D28:D30)</f>
        <v>0</v>
      </c>
      <c r="E31" s="374">
        <f>SUM(E28:E30)</f>
        <v>0</v>
      </c>
      <c r="F31" s="374">
        <f>SUM(F28:F30)</f>
        <v>0</v>
      </c>
      <c r="G31" s="1049">
        <v>130</v>
      </c>
      <c r="H31" s="431" t="s">
        <v>157</v>
      </c>
    </row>
    <row r="32" spans="1:9" ht="19.5" customHeight="1">
      <c r="A32" s="1335"/>
      <c r="B32" s="432" t="s">
        <v>994</v>
      </c>
      <c r="C32" s="334">
        <f>-'23. Borrowings'!C12-'23. Borrowings'!C13</f>
        <v>0</v>
      </c>
      <c r="D32" s="1183">
        <f>-'23. Borrowings'!C14</f>
        <v>0</v>
      </c>
      <c r="E32" s="334">
        <f>-'23. Borrowings'!D12-'23. Borrowings'!D13</f>
        <v>0</v>
      </c>
      <c r="F32" s="1183">
        <f>-'23. Borrowings'!D14</f>
        <v>0</v>
      </c>
      <c r="G32" s="1049" t="s">
        <v>241</v>
      </c>
      <c r="H32" s="424" t="s">
        <v>38</v>
      </c>
    </row>
    <row r="33" spans="1:11" s="1086" customFormat="1" ht="19.5" customHeight="1" thickBot="1">
      <c r="A33" s="1335"/>
      <c r="B33" s="1248" t="s">
        <v>227</v>
      </c>
      <c r="C33" s="1183">
        <f>-'23. Borrowings'!C15</f>
        <v>0</v>
      </c>
      <c r="D33" s="1251"/>
      <c r="E33" s="1183">
        <f>-'23. Borrowings'!D15</f>
        <v>0</v>
      </c>
      <c r="F33" s="1251"/>
      <c r="G33" s="1049" t="s">
        <v>847</v>
      </c>
      <c r="H33" s="918"/>
    </row>
    <row r="34" spans="1:11" ht="19.5" customHeight="1">
      <c r="A34" s="1335"/>
      <c r="B34" s="430" t="s">
        <v>1379</v>
      </c>
      <c r="C34" s="374">
        <f>SUM(C31:C33)</f>
        <v>0</v>
      </c>
      <c r="D34" s="374">
        <f>SUM(D31:D33)</f>
        <v>0</v>
      </c>
      <c r="E34" s="374">
        <f>SUM(E31:E33)</f>
        <v>0</v>
      </c>
      <c r="F34" s="374">
        <f>SUM(F31:F33)</f>
        <v>0</v>
      </c>
      <c r="G34" s="1049">
        <v>140</v>
      </c>
      <c r="H34" s="429" t="s">
        <v>166</v>
      </c>
    </row>
    <row r="35" spans="1:11">
      <c r="A35" s="1335"/>
      <c r="B35" s="379"/>
      <c r="C35" s="33"/>
      <c r="D35" s="33"/>
      <c r="E35" s="33"/>
      <c r="F35" s="33"/>
      <c r="G35" s="33"/>
      <c r="H35" s="33"/>
    </row>
    <row r="36" spans="1:11">
      <c r="A36" s="1335"/>
      <c r="B36" s="914" t="s">
        <v>1495</v>
      </c>
      <c r="C36" s="33"/>
      <c r="D36" s="33"/>
      <c r="E36" s="33"/>
      <c r="F36" s="33"/>
      <c r="G36" s="33"/>
      <c r="H36" s="33"/>
    </row>
    <row r="37" spans="1:11">
      <c r="A37" s="1335"/>
      <c r="B37" s="379"/>
      <c r="C37" s="33"/>
      <c r="D37" s="33"/>
      <c r="E37" s="1537" t="s">
        <v>1526</v>
      </c>
      <c r="F37" s="1537">
        <v>3</v>
      </c>
      <c r="G37" s="33"/>
      <c r="H37" s="33"/>
    </row>
    <row r="38" spans="1:11">
      <c r="A38" s="1335">
        <v>3</v>
      </c>
      <c r="B38" s="425"/>
      <c r="C38" s="338" t="s">
        <v>489</v>
      </c>
      <c r="D38" s="1312" t="s">
        <v>745</v>
      </c>
      <c r="E38" s="338" t="s">
        <v>82</v>
      </c>
      <c r="F38" s="406"/>
      <c r="G38" s="33"/>
      <c r="J38" s="33"/>
    </row>
    <row r="39" spans="1:11" s="143" customFormat="1" ht="12.75" customHeight="1">
      <c r="A39" s="1335"/>
      <c r="B39" s="1252" t="s">
        <v>1389</v>
      </c>
      <c r="C39" s="1586">
        <v>41729</v>
      </c>
      <c r="D39" s="382" t="s">
        <v>1542</v>
      </c>
      <c r="E39" s="393"/>
      <c r="F39" s="405" t="s">
        <v>120</v>
      </c>
      <c r="G39" s="129"/>
      <c r="J39" s="129"/>
    </row>
    <row r="40" spans="1:11" ht="13.5" thickBot="1">
      <c r="A40" s="1335"/>
      <c r="B40" s="433"/>
      <c r="C40" s="428" t="s">
        <v>84</v>
      </c>
      <c r="D40" s="428" t="s">
        <v>84</v>
      </c>
      <c r="E40" s="1049" t="s">
        <v>83</v>
      </c>
      <c r="F40" s="421" t="s">
        <v>121</v>
      </c>
      <c r="G40" s="33"/>
      <c r="J40" s="33"/>
      <c r="K40" s="33"/>
    </row>
    <row r="41" spans="1:11" s="376" customFormat="1" ht="18.75" customHeight="1">
      <c r="A41" s="1335"/>
      <c r="B41" s="505" t="s">
        <v>1391</v>
      </c>
      <c r="C41" s="375"/>
      <c r="D41" s="1180"/>
      <c r="E41" s="1049" t="s">
        <v>529</v>
      </c>
      <c r="F41" s="424" t="s">
        <v>157</v>
      </c>
      <c r="G41" s="396"/>
      <c r="J41" s="377"/>
      <c r="K41" s="377"/>
    </row>
    <row r="42" spans="1:11" s="376" customFormat="1" ht="18.75" customHeight="1" thickBot="1">
      <c r="A42" s="1335"/>
      <c r="B42" s="349" t="s">
        <v>1392</v>
      </c>
      <c r="C42" s="1189"/>
      <c r="D42" s="1180"/>
      <c r="E42" s="1049" t="s">
        <v>733</v>
      </c>
      <c r="F42" s="431" t="s">
        <v>166</v>
      </c>
      <c r="G42" s="174"/>
      <c r="J42" s="377"/>
      <c r="K42" s="377"/>
    </row>
    <row r="43" spans="1:11" s="143" customFormat="1" ht="18.75" customHeight="1">
      <c r="A43" s="1335"/>
      <c r="B43" s="642" t="s">
        <v>1390</v>
      </c>
      <c r="C43" s="374">
        <f>SUM(C41:C42)</f>
        <v>0</v>
      </c>
      <c r="D43" s="374">
        <f>SUM(D41:D42)</f>
        <v>0</v>
      </c>
      <c r="E43" s="1049" t="s">
        <v>735</v>
      </c>
      <c r="F43" s="424" t="s">
        <v>85</v>
      </c>
      <c r="G43" s="129"/>
      <c r="J43" s="129"/>
      <c r="K43" s="129"/>
    </row>
    <row r="44" spans="1:11">
      <c r="A44" s="1335"/>
      <c r="B44" s="36"/>
      <c r="C44" s="33"/>
      <c r="D44" s="33"/>
      <c r="E44" s="33"/>
      <c r="F44" s="33"/>
      <c r="G44" s="33"/>
      <c r="H44" s="33"/>
      <c r="I44" s="33"/>
      <c r="J44" s="33"/>
    </row>
    <row r="45" spans="1:11">
      <c r="A45" s="1335"/>
    </row>
  </sheetData>
  <sheetProtection password="B5A2" sheet="1" objects="1" scenarios="1"/>
  <customSheetViews>
    <customSheetView guid="{E4F26FFA-5313-49C9-9365-CBA576C57791}" showGridLines="0" fitToPage="1" showRuler="0">
      <selection activeCell="D16" sqref="D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1">
    <mergeCell ref="B24:B26"/>
  </mergeCells>
  <phoneticPr fontId="0" type="noConversion"/>
  <printOptions gridLinesSet="0"/>
  <pageMargins left="0.74803149606299213" right="0.34" top="0.36" bottom="0.38" header="0.21" footer="0.2"/>
  <pageSetup paperSize="9" scale="65" orientation="portrait" horizontalDpi="300" verticalDpi="300" r:id="rId2"/>
  <headerFooter alignWithMargins="0"/>
  <ignoredErrors>
    <ignoredError sqref="C11 C40:D40"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53"/>
  <sheetViews>
    <sheetView showGridLines="0" zoomScale="80" zoomScaleNormal="80" workbookViewId="0">
      <selection activeCell="B4" sqref="B4"/>
    </sheetView>
  </sheetViews>
  <sheetFormatPr defaultColWidth="10.7109375" defaultRowHeight="12.75"/>
  <cols>
    <col min="1" max="1" width="4.7109375" style="1337" customWidth="1"/>
    <col min="2" max="2" width="57.42578125" style="19" customWidth="1"/>
    <col min="3" max="11" width="12.85546875" style="17" customWidth="1"/>
    <col min="12" max="12" width="12.85546875" style="1086" customWidth="1"/>
    <col min="13" max="15" width="12.85546875" style="17" customWidth="1"/>
    <col min="16" max="17" width="13.42578125" style="17" customWidth="1"/>
    <col min="18" max="16384" width="10.7109375" style="17"/>
  </cols>
  <sheetData>
    <row r="1" spans="1:15" ht="15.75">
      <c r="A1" s="1334"/>
      <c r="B1" s="1351" t="s">
        <v>1446</v>
      </c>
      <c r="C1" s="33"/>
      <c r="D1" s="33"/>
      <c r="E1" s="33"/>
      <c r="F1" s="33"/>
      <c r="G1" s="33"/>
      <c r="H1" s="33"/>
      <c r="I1" s="33"/>
      <c r="J1" s="33"/>
      <c r="K1" s="33"/>
      <c r="L1" s="1092"/>
      <c r="M1" s="33"/>
      <c r="N1" s="33"/>
    </row>
    <row r="2" spans="1:15">
      <c r="A2" s="1334"/>
      <c r="B2" s="41"/>
      <c r="C2" s="33"/>
      <c r="D2" s="33"/>
      <c r="E2" s="33"/>
      <c r="F2" s="33"/>
      <c r="G2" s="33"/>
      <c r="H2" s="33"/>
      <c r="I2" s="33"/>
      <c r="J2" s="33"/>
      <c r="K2" s="33"/>
      <c r="L2" s="1092"/>
      <c r="M2" s="33"/>
      <c r="N2" s="33"/>
    </row>
    <row r="3" spans="1:15">
      <c r="A3" s="1333"/>
      <c r="B3" s="42" t="s">
        <v>1541</v>
      </c>
      <c r="C3" s="34"/>
      <c r="D3" s="33"/>
      <c r="E3" s="34"/>
      <c r="F3" s="34"/>
      <c r="G3" s="33"/>
      <c r="H3" s="33"/>
      <c r="I3" s="34"/>
      <c r="J3" s="33"/>
      <c r="K3" s="33"/>
      <c r="L3" s="1092"/>
      <c r="M3" s="33"/>
      <c r="N3" s="33"/>
    </row>
    <row r="4" spans="1:15">
      <c r="A4" s="1333"/>
      <c r="B4" s="95" t="s">
        <v>752</v>
      </c>
      <c r="C4" s="34"/>
      <c r="D4" s="33"/>
      <c r="E4" s="34"/>
      <c r="F4" s="34"/>
      <c r="G4" s="33"/>
      <c r="H4" s="33"/>
      <c r="I4" s="34"/>
      <c r="J4" s="33"/>
      <c r="K4" s="33"/>
      <c r="L4" s="1092"/>
      <c r="M4" s="33"/>
      <c r="N4" s="33"/>
    </row>
    <row r="5" spans="1:15" ht="12.75" customHeight="1">
      <c r="A5" s="1333"/>
      <c r="B5" s="42" t="s">
        <v>43</v>
      </c>
      <c r="C5" s="34"/>
      <c r="D5" s="33"/>
      <c r="E5" s="34"/>
      <c r="F5" s="34"/>
      <c r="G5" s="33"/>
      <c r="H5" s="33"/>
      <c r="I5" s="34"/>
      <c r="J5" s="33"/>
      <c r="K5" s="33"/>
      <c r="L5" s="1092"/>
      <c r="M5" s="33"/>
      <c r="N5" s="33"/>
    </row>
    <row r="6" spans="1:15" s="376" customFormat="1">
      <c r="A6" s="1333"/>
      <c r="B6" s="131"/>
      <c r="C6" s="378"/>
      <c r="D6" s="377"/>
      <c r="E6" s="378"/>
      <c r="F6" s="378"/>
      <c r="G6" s="377"/>
      <c r="H6" s="377"/>
      <c r="I6" s="378"/>
      <c r="J6" s="377"/>
      <c r="K6" s="377"/>
      <c r="L6" s="1092"/>
      <c r="M6" s="377"/>
      <c r="N6" s="377"/>
    </row>
    <row r="7" spans="1:15">
      <c r="A7" s="1335"/>
      <c r="C7" s="34"/>
      <c r="D7" s="33"/>
      <c r="E7" s="34"/>
      <c r="F7" s="1537" t="s">
        <v>1526</v>
      </c>
      <c r="G7" s="1537">
        <v>1</v>
      </c>
      <c r="H7" s="33"/>
      <c r="I7" s="34"/>
      <c r="J7" s="33"/>
      <c r="K7" s="33"/>
      <c r="L7" s="1092"/>
      <c r="M7" s="33"/>
      <c r="N7" s="33"/>
    </row>
    <row r="8" spans="1:15">
      <c r="A8" s="1335">
        <v>1</v>
      </c>
      <c r="B8" s="449"/>
      <c r="C8" s="1307" t="s">
        <v>1013</v>
      </c>
      <c r="D8" s="1312" t="s">
        <v>1014</v>
      </c>
      <c r="E8" s="1313" t="s">
        <v>1239</v>
      </c>
      <c r="F8" s="2" t="s">
        <v>82</v>
      </c>
      <c r="G8" s="1584"/>
      <c r="H8" s="1551"/>
      <c r="I8" s="1502"/>
      <c r="J8" s="1502"/>
      <c r="K8" s="1502"/>
      <c r="L8" s="1502"/>
      <c r="M8" s="1502"/>
      <c r="N8" s="1502"/>
      <c r="O8" s="1502"/>
    </row>
    <row r="9" spans="1:15" s="12" customFormat="1" ht="15">
      <c r="A9" s="1334"/>
      <c r="B9" s="451" t="s">
        <v>620</v>
      </c>
      <c r="C9" s="1599" t="s">
        <v>1606</v>
      </c>
      <c r="D9" s="1380" t="s">
        <v>1542</v>
      </c>
      <c r="E9" s="1380" t="s">
        <v>1543</v>
      </c>
      <c r="F9" s="452"/>
      <c r="G9" s="834"/>
      <c r="H9" s="1552"/>
      <c r="I9" s="1464"/>
      <c r="J9" s="1464"/>
      <c r="K9" s="1464"/>
      <c r="L9" s="1464"/>
      <c r="M9" s="1464"/>
      <c r="N9" s="1464"/>
      <c r="O9" s="1464"/>
    </row>
    <row r="10" spans="1:15" ht="59.25" customHeight="1">
      <c r="A10" s="1335"/>
      <c r="B10" s="453"/>
      <c r="C10" s="382" t="s">
        <v>28</v>
      </c>
      <c r="D10" s="1038" t="s">
        <v>103</v>
      </c>
      <c r="E10" s="1038" t="s">
        <v>103</v>
      </c>
      <c r="F10" s="454"/>
      <c r="G10" s="834" t="s">
        <v>120</v>
      </c>
      <c r="H10" s="1585"/>
      <c r="I10" s="1470"/>
      <c r="J10" s="1470"/>
      <c r="K10" s="1470"/>
      <c r="L10" s="1476"/>
      <c r="M10" s="1470"/>
      <c r="N10" s="1470"/>
      <c r="O10" s="1470"/>
    </row>
    <row r="11" spans="1:15" ht="13.5" thickBot="1">
      <c r="A11" s="1335"/>
      <c r="B11" s="455"/>
      <c r="C11" s="119" t="s">
        <v>84</v>
      </c>
      <c r="D11" s="1101" t="s">
        <v>84</v>
      </c>
      <c r="E11" s="1101" t="s">
        <v>84</v>
      </c>
      <c r="F11" s="1049" t="s">
        <v>83</v>
      </c>
      <c r="G11" s="834" t="s">
        <v>121</v>
      </c>
      <c r="H11" s="1552"/>
      <c r="I11" s="1464"/>
      <c r="J11" s="1464"/>
      <c r="K11" s="1464"/>
      <c r="L11" s="1464"/>
      <c r="M11" s="1464"/>
      <c r="N11" s="1464"/>
      <c r="O11" s="1464"/>
    </row>
    <row r="12" spans="1:15" ht="19.5" customHeight="1">
      <c r="A12" s="1335"/>
      <c r="B12" s="426" t="s">
        <v>341</v>
      </c>
      <c r="C12" s="80"/>
      <c r="D12" s="762"/>
      <c r="E12" s="1006"/>
      <c r="F12" s="456"/>
      <c r="G12" s="1560"/>
      <c r="H12" s="1554"/>
      <c r="I12" s="1463"/>
      <c r="J12" s="1463"/>
      <c r="K12" s="1463"/>
      <c r="L12" s="1463"/>
      <c r="M12" s="1463"/>
      <c r="N12" s="1463"/>
      <c r="O12" s="1463"/>
    </row>
    <row r="13" spans="1:15" ht="18.75" customHeight="1">
      <c r="A13" s="1335"/>
      <c r="B13" s="408" t="s">
        <v>343</v>
      </c>
      <c r="C13" s="1444"/>
      <c r="D13" s="1180"/>
      <c r="E13" s="1001"/>
      <c r="F13" s="3" t="s">
        <v>12</v>
      </c>
      <c r="G13" s="1560" t="s">
        <v>85</v>
      </c>
      <c r="H13" s="1555"/>
      <c r="I13" s="1503"/>
      <c r="J13" s="1503"/>
      <c r="K13" s="1503"/>
      <c r="L13" s="1503"/>
      <c r="M13" s="1503"/>
      <c r="N13" s="1503"/>
      <c r="O13" s="1503"/>
    </row>
    <row r="14" spans="1:15" ht="18.75" customHeight="1">
      <c r="A14" s="1335"/>
      <c r="B14" s="457" t="s">
        <v>948</v>
      </c>
      <c r="C14" s="1444"/>
      <c r="D14" s="1180"/>
      <c r="E14" s="1001"/>
      <c r="F14" s="3" t="s">
        <v>492</v>
      </c>
      <c r="G14" s="1560" t="s">
        <v>85</v>
      </c>
      <c r="H14" s="1555"/>
      <c r="I14" s="1503"/>
      <c r="J14" s="1503"/>
      <c r="K14" s="1503"/>
      <c r="L14" s="1503"/>
      <c r="M14" s="1503"/>
      <c r="N14" s="1505"/>
      <c r="O14" s="1505"/>
    </row>
    <row r="15" spans="1:15" ht="18.75" customHeight="1">
      <c r="A15" s="1335"/>
      <c r="B15" s="457" t="s">
        <v>799</v>
      </c>
      <c r="C15" s="1444"/>
      <c r="D15" s="1180"/>
      <c r="E15" s="1001"/>
      <c r="F15" s="3" t="s">
        <v>238</v>
      </c>
      <c r="G15" s="1560" t="s">
        <v>157</v>
      </c>
      <c r="H15" s="1555"/>
      <c r="I15" s="1503"/>
      <c r="J15" s="1503"/>
      <c r="K15" s="1503"/>
      <c r="L15" s="1503"/>
      <c r="M15" s="1503"/>
      <c r="N15" s="1505"/>
      <c r="O15" s="1505"/>
    </row>
    <row r="16" spans="1:15" s="143" customFormat="1" ht="18.75" customHeight="1">
      <c r="A16" s="1335"/>
      <c r="B16" s="457" t="s">
        <v>1065</v>
      </c>
      <c r="C16" s="1444"/>
      <c r="D16" s="1180"/>
      <c r="E16" s="1001"/>
      <c r="F16" s="3" t="s">
        <v>872</v>
      </c>
      <c r="G16" s="1560" t="s">
        <v>157</v>
      </c>
      <c r="H16" s="1555"/>
      <c r="I16" s="1503"/>
      <c r="J16" s="1503"/>
      <c r="K16" s="1503"/>
      <c r="L16" s="1503"/>
      <c r="M16" s="1503"/>
      <c r="N16" s="1503"/>
      <c r="O16" s="1503"/>
    </row>
    <row r="17" spans="1:20" ht="18.75" customHeight="1">
      <c r="A17" s="1335"/>
      <c r="B17" s="457" t="s">
        <v>949</v>
      </c>
      <c r="C17" s="1444"/>
      <c r="D17" s="1180"/>
      <c r="E17" s="1001"/>
      <c r="F17" s="3" t="s">
        <v>26</v>
      </c>
      <c r="G17" s="1560" t="s">
        <v>85</v>
      </c>
      <c r="H17" s="1555"/>
      <c r="I17" s="1503"/>
      <c r="J17" s="1503"/>
      <c r="K17" s="1503"/>
      <c r="L17" s="1503"/>
      <c r="M17" s="1503"/>
      <c r="N17" s="1503"/>
      <c r="O17" s="1503"/>
    </row>
    <row r="18" spans="1:20" ht="18.75" customHeight="1">
      <c r="A18" s="1335"/>
      <c r="B18" s="457" t="s">
        <v>800</v>
      </c>
      <c r="C18" s="1444"/>
      <c r="D18" s="1180"/>
      <c r="E18" s="1001"/>
      <c r="F18" s="3" t="s">
        <v>871</v>
      </c>
      <c r="G18" s="1560" t="s">
        <v>157</v>
      </c>
      <c r="H18" s="1555"/>
      <c r="I18" s="1503"/>
      <c r="J18" s="1503"/>
      <c r="K18" s="1503"/>
      <c r="L18" s="1503"/>
      <c r="M18" s="1503"/>
      <c r="N18" s="1503"/>
      <c r="O18" s="1503"/>
    </row>
    <row r="19" spans="1:20" ht="18.75" customHeight="1">
      <c r="A19" s="1335"/>
      <c r="B19" s="457" t="s">
        <v>950</v>
      </c>
      <c r="C19" s="1444"/>
      <c r="D19" s="1180"/>
      <c r="E19" s="1001"/>
      <c r="F19" s="3" t="s">
        <v>239</v>
      </c>
      <c r="G19" s="1560" t="s">
        <v>85</v>
      </c>
      <c r="H19" s="1555"/>
      <c r="I19" s="1503"/>
      <c r="J19" s="1503"/>
      <c r="K19" s="1503"/>
      <c r="L19" s="1503"/>
      <c r="M19" s="1503"/>
      <c r="N19" s="1503"/>
      <c r="O19" s="1503"/>
    </row>
    <row r="20" spans="1:20" ht="18.75" customHeight="1">
      <c r="A20" s="1335"/>
      <c r="B20" s="413" t="s">
        <v>951</v>
      </c>
      <c r="C20" s="1444"/>
      <c r="D20" s="1180"/>
      <c r="E20" s="1001"/>
      <c r="F20" s="3" t="s">
        <v>27</v>
      </c>
      <c r="G20" s="1560" t="s">
        <v>85</v>
      </c>
      <c r="H20" s="1555"/>
      <c r="I20" s="1503"/>
      <c r="J20" s="1503"/>
      <c r="K20" s="1503"/>
      <c r="L20" s="1503"/>
      <c r="M20" s="1503"/>
      <c r="N20" s="1503"/>
      <c r="O20" s="1503"/>
    </row>
    <row r="21" spans="1:20" ht="18.75" customHeight="1">
      <c r="A21" s="1335"/>
      <c r="B21" s="413" t="s">
        <v>802</v>
      </c>
      <c r="C21" s="1444"/>
      <c r="D21" s="1180"/>
      <c r="E21" s="1001"/>
      <c r="F21" s="3" t="s">
        <v>879</v>
      </c>
      <c r="G21" s="1560" t="s">
        <v>157</v>
      </c>
      <c r="H21" s="1557"/>
      <c r="I21" s="1505"/>
      <c r="J21" s="1505"/>
      <c r="K21" s="1505"/>
      <c r="L21" s="1505"/>
      <c r="M21" s="1503"/>
      <c r="N21" s="1505"/>
      <c r="O21" s="1505"/>
    </row>
    <row r="22" spans="1:20" ht="18.75" customHeight="1">
      <c r="A22" s="1335"/>
      <c r="B22" s="413" t="s">
        <v>769</v>
      </c>
      <c r="C22" s="1444"/>
      <c r="D22" s="1180"/>
      <c r="E22" s="1001"/>
      <c r="F22" s="3" t="s">
        <v>836</v>
      </c>
      <c r="G22" s="1560" t="s">
        <v>157</v>
      </c>
      <c r="H22" s="1557"/>
      <c r="I22" s="1505"/>
      <c r="J22" s="1505"/>
      <c r="K22" s="1505"/>
      <c r="L22" s="1505"/>
      <c r="M22" s="1503"/>
      <c r="N22" s="1505"/>
      <c r="O22" s="1505"/>
    </row>
    <row r="23" spans="1:20" ht="18.75" customHeight="1">
      <c r="A23" s="1335"/>
      <c r="B23" s="413" t="s">
        <v>801</v>
      </c>
      <c r="C23" s="1444"/>
      <c r="D23" s="1180"/>
      <c r="E23" s="1001"/>
      <c r="F23" s="3" t="s">
        <v>240</v>
      </c>
      <c r="G23" s="1560" t="s">
        <v>85</v>
      </c>
      <c r="H23" s="1557"/>
      <c r="I23" s="1505"/>
      <c r="J23" s="1505"/>
      <c r="K23" s="1505"/>
      <c r="L23" s="1505"/>
      <c r="M23" s="1503"/>
      <c r="N23" s="1505"/>
      <c r="O23" s="1505"/>
    </row>
    <row r="24" spans="1:20" ht="18.75" customHeight="1">
      <c r="A24" s="1335"/>
      <c r="B24" s="408" t="s">
        <v>344</v>
      </c>
      <c r="C24" s="1444"/>
      <c r="D24" s="1180"/>
      <c r="E24" s="1001"/>
      <c r="F24" s="3" t="s">
        <v>3</v>
      </c>
      <c r="G24" s="1560" t="s">
        <v>85</v>
      </c>
      <c r="H24" s="1555"/>
      <c r="I24" s="1503"/>
      <c r="J24" s="1503"/>
      <c r="K24" s="1503"/>
      <c r="L24" s="1503"/>
      <c r="M24" s="1503"/>
      <c r="N24" s="1503"/>
      <c r="O24" s="1503"/>
    </row>
    <row r="25" spans="1:20" ht="18.75" customHeight="1">
      <c r="A25" s="1335"/>
      <c r="B25" s="408" t="s">
        <v>115</v>
      </c>
      <c r="C25" s="1444"/>
      <c r="D25" s="1180"/>
      <c r="E25" s="1001"/>
      <c r="F25" s="3" t="s">
        <v>241</v>
      </c>
      <c r="G25" s="1560" t="s">
        <v>85</v>
      </c>
      <c r="H25" s="1555"/>
      <c r="I25" s="1503"/>
      <c r="J25" s="1503"/>
      <c r="K25" s="1503"/>
      <c r="L25" s="1503"/>
      <c r="M25" s="1503"/>
      <c r="N25" s="1503"/>
      <c r="O25" s="1503"/>
    </row>
    <row r="26" spans="1:20" ht="18.75" customHeight="1">
      <c r="A26" s="1335"/>
      <c r="B26" s="458" t="s">
        <v>1012</v>
      </c>
      <c r="C26" s="1444"/>
      <c r="D26" s="1180"/>
      <c r="E26" s="1001"/>
      <c r="F26" s="3" t="s">
        <v>4</v>
      </c>
      <c r="G26" s="1560" t="s">
        <v>157</v>
      </c>
      <c r="H26" s="1557"/>
      <c r="I26" s="1505"/>
      <c r="J26" s="1505"/>
      <c r="K26" s="1505"/>
      <c r="L26" s="1505"/>
      <c r="M26" s="1505"/>
      <c r="N26" s="1505"/>
      <c r="O26" s="1505"/>
      <c r="T26" s="947"/>
    </row>
    <row r="27" spans="1:20" ht="18.75" customHeight="1" thickBot="1">
      <c r="A27" s="1335"/>
      <c r="B27" s="1074" t="s">
        <v>1340</v>
      </c>
      <c r="C27" s="1444"/>
      <c r="D27" s="1180"/>
      <c r="E27" s="1001"/>
      <c r="F27" s="3" t="s">
        <v>1189</v>
      </c>
      <c r="G27" s="1560" t="s">
        <v>38</v>
      </c>
      <c r="H27" s="1557"/>
      <c r="I27" s="1505"/>
      <c r="J27" s="1505"/>
      <c r="K27" s="1505"/>
      <c r="L27" s="1505"/>
      <c r="M27" s="1505"/>
      <c r="N27" s="1505"/>
      <c r="O27" s="1550"/>
      <c r="T27" s="947"/>
    </row>
    <row r="28" spans="1:20" ht="18.75" customHeight="1">
      <c r="A28" s="1335"/>
      <c r="B28" s="459" t="s">
        <v>346</v>
      </c>
      <c r="C28" s="374">
        <f>SUM(C13:C27)</f>
        <v>0</v>
      </c>
      <c r="D28" s="374">
        <f t="shared" ref="D28" si="0">SUM(D13:D27)</f>
        <v>0</v>
      </c>
      <c r="E28" s="374">
        <f t="shared" ref="E28" si="1">SUM(E13:E27)</f>
        <v>0</v>
      </c>
      <c r="F28" s="3" t="s">
        <v>5</v>
      </c>
      <c r="G28" s="1560" t="s">
        <v>85</v>
      </c>
      <c r="H28" s="1559"/>
      <c r="I28" s="1504"/>
      <c r="J28" s="1504"/>
      <c r="K28" s="1504"/>
      <c r="L28" s="1504"/>
      <c r="M28" s="1504"/>
      <c r="N28" s="1504"/>
      <c r="O28" s="1504"/>
    </row>
    <row r="29" spans="1:20" ht="18.75" customHeight="1">
      <c r="A29" s="1335"/>
      <c r="B29" s="426" t="s">
        <v>342</v>
      </c>
      <c r="C29" s="104"/>
      <c r="D29" s="104"/>
      <c r="E29" s="104"/>
      <c r="F29" s="456"/>
      <c r="G29" s="1560" t="s">
        <v>85</v>
      </c>
      <c r="H29" s="1215"/>
      <c r="I29" s="1461"/>
      <c r="J29" s="1461"/>
      <c r="K29" s="1461"/>
      <c r="L29" s="1461"/>
      <c r="M29" s="1461"/>
      <c r="N29" s="1461"/>
      <c r="O29" s="1461"/>
    </row>
    <row r="30" spans="1:20" ht="18.75" customHeight="1">
      <c r="A30" s="1335"/>
      <c r="B30" s="408" t="s">
        <v>343</v>
      </c>
      <c r="C30" s="1444"/>
      <c r="D30" s="1180"/>
      <c r="E30" s="1001"/>
      <c r="F30" s="3" t="s">
        <v>6</v>
      </c>
      <c r="G30" s="1560" t="s">
        <v>85</v>
      </c>
      <c r="H30" s="1555"/>
      <c r="I30" s="1503"/>
      <c r="J30" s="1503"/>
      <c r="K30" s="1503"/>
      <c r="L30" s="1503"/>
      <c r="M30" s="1503"/>
      <c r="N30" s="1503"/>
      <c r="O30" s="1503"/>
    </row>
    <row r="31" spans="1:20" ht="18.75" customHeight="1">
      <c r="A31" s="1335"/>
      <c r="B31" s="457" t="s">
        <v>948</v>
      </c>
      <c r="C31" s="1444"/>
      <c r="D31" s="1180"/>
      <c r="E31" s="1001"/>
      <c r="F31" s="3" t="s">
        <v>875</v>
      </c>
      <c r="G31" s="1560" t="s">
        <v>85</v>
      </c>
      <c r="H31" s="1555"/>
      <c r="I31" s="1503"/>
      <c r="J31" s="1503"/>
      <c r="K31" s="1503"/>
      <c r="L31" s="1503"/>
      <c r="M31" s="1503"/>
      <c r="N31" s="1505"/>
      <c r="O31" s="1505"/>
    </row>
    <row r="32" spans="1:20" ht="18.75" customHeight="1">
      <c r="A32" s="1335"/>
      <c r="B32" s="457" t="s">
        <v>799</v>
      </c>
      <c r="C32" s="1444"/>
      <c r="D32" s="1180"/>
      <c r="E32" s="1001"/>
      <c r="F32" s="3" t="s">
        <v>244</v>
      </c>
      <c r="G32" s="1560" t="s">
        <v>157</v>
      </c>
      <c r="H32" s="1555"/>
      <c r="I32" s="1503"/>
      <c r="J32" s="1503"/>
      <c r="K32" s="1503"/>
      <c r="L32" s="1503"/>
      <c r="M32" s="1503"/>
      <c r="N32" s="1505"/>
      <c r="O32" s="1505"/>
    </row>
    <row r="33" spans="1:15" ht="18.75" customHeight="1">
      <c r="A33" s="1335"/>
      <c r="B33" s="457" t="s">
        <v>949</v>
      </c>
      <c r="C33" s="1444"/>
      <c r="D33" s="1180"/>
      <c r="E33" s="1001"/>
      <c r="F33" s="3" t="s">
        <v>13</v>
      </c>
      <c r="G33" s="1560" t="s">
        <v>85</v>
      </c>
      <c r="H33" s="1555"/>
      <c r="I33" s="1503"/>
      <c r="J33" s="1503"/>
      <c r="K33" s="1503"/>
      <c r="L33" s="1503"/>
      <c r="M33" s="1503"/>
      <c r="N33" s="1503"/>
      <c r="O33" s="1503"/>
    </row>
    <row r="34" spans="1:15" ht="18.75" customHeight="1">
      <c r="A34" s="1335"/>
      <c r="B34" s="457" t="s">
        <v>800</v>
      </c>
      <c r="C34" s="1444"/>
      <c r="D34" s="1180"/>
      <c r="E34" s="1001"/>
      <c r="F34" s="3" t="s">
        <v>854</v>
      </c>
      <c r="G34" s="1560" t="s">
        <v>157</v>
      </c>
      <c r="H34" s="1555"/>
      <c r="I34" s="1503"/>
      <c r="J34" s="1503"/>
      <c r="K34" s="1503"/>
      <c r="L34" s="1503"/>
      <c r="M34" s="1503"/>
      <c r="N34" s="1503"/>
      <c r="O34" s="1503"/>
    </row>
    <row r="35" spans="1:15" ht="18.75" customHeight="1">
      <c r="A35" s="1335"/>
      <c r="B35" s="457" t="s">
        <v>950</v>
      </c>
      <c r="C35" s="1444"/>
      <c r="D35" s="1180"/>
      <c r="E35" s="1001"/>
      <c r="F35" s="3" t="s">
        <v>245</v>
      </c>
      <c r="G35" s="1560" t="s">
        <v>85</v>
      </c>
      <c r="H35" s="1555"/>
      <c r="I35" s="1503"/>
      <c r="J35" s="1503"/>
      <c r="K35" s="1503"/>
      <c r="L35" s="1503"/>
      <c r="M35" s="1503"/>
      <c r="N35" s="1503"/>
      <c r="O35" s="1503"/>
    </row>
    <row r="36" spans="1:15" ht="18.75" customHeight="1">
      <c r="A36" s="1335"/>
      <c r="B36" s="413" t="s">
        <v>951</v>
      </c>
      <c r="C36" s="1444"/>
      <c r="D36" s="1180"/>
      <c r="E36" s="1001"/>
      <c r="F36" s="3" t="s">
        <v>14</v>
      </c>
      <c r="G36" s="1560" t="s">
        <v>85</v>
      </c>
      <c r="H36" s="1555"/>
      <c r="I36" s="1503"/>
      <c r="J36" s="1503"/>
      <c r="K36" s="1503"/>
      <c r="L36" s="1503"/>
      <c r="M36" s="1503"/>
      <c r="N36" s="1503"/>
      <c r="O36" s="1503"/>
    </row>
    <row r="37" spans="1:15" ht="18.75" customHeight="1">
      <c r="A37" s="1335"/>
      <c r="B37" s="413" t="s">
        <v>769</v>
      </c>
      <c r="C37" s="1444"/>
      <c r="D37" s="1180"/>
      <c r="E37" s="1001"/>
      <c r="F37" s="3" t="s">
        <v>880</v>
      </c>
      <c r="G37" s="1560" t="s">
        <v>157</v>
      </c>
      <c r="H37" s="1557"/>
      <c r="I37" s="1505"/>
      <c r="J37" s="1505"/>
      <c r="K37" s="1505"/>
      <c r="L37" s="1505"/>
      <c r="M37" s="1503"/>
      <c r="N37" s="1505"/>
      <c r="O37" s="1505"/>
    </row>
    <row r="38" spans="1:15" ht="18.75" customHeight="1">
      <c r="A38" s="1335"/>
      <c r="B38" s="413" t="s">
        <v>801</v>
      </c>
      <c r="C38" s="1444"/>
      <c r="D38" s="1180"/>
      <c r="E38" s="1001"/>
      <c r="F38" s="3" t="s">
        <v>246</v>
      </c>
      <c r="G38" s="1560" t="s">
        <v>85</v>
      </c>
      <c r="H38" s="1557"/>
      <c r="I38" s="1505"/>
      <c r="J38" s="1505"/>
      <c r="K38" s="1505"/>
      <c r="L38" s="1505"/>
      <c r="M38" s="1503"/>
      <c r="N38" s="1505"/>
      <c r="O38" s="1505"/>
    </row>
    <row r="39" spans="1:15" ht="18.75" customHeight="1">
      <c r="A39" s="1335"/>
      <c r="B39" s="408" t="s">
        <v>344</v>
      </c>
      <c r="C39" s="1444"/>
      <c r="D39" s="1180"/>
      <c r="E39" s="1001"/>
      <c r="F39" s="3" t="s">
        <v>247</v>
      </c>
      <c r="G39" s="1560" t="s">
        <v>85</v>
      </c>
      <c r="H39" s="1555"/>
      <c r="I39" s="1503"/>
      <c r="J39" s="1503"/>
      <c r="K39" s="1503"/>
      <c r="L39" s="1503"/>
      <c r="M39" s="1503"/>
      <c r="N39" s="1503"/>
      <c r="O39" s="1503"/>
    </row>
    <row r="40" spans="1:15" ht="20.25" customHeight="1">
      <c r="A40" s="1335"/>
      <c r="B40" s="408" t="s">
        <v>115</v>
      </c>
      <c r="C40" s="1444"/>
      <c r="D40" s="1180"/>
      <c r="E40" s="1001"/>
      <c r="F40" s="3" t="s">
        <v>248</v>
      </c>
      <c r="G40" s="1560" t="s">
        <v>85</v>
      </c>
      <c r="H40" s="1555"/>
      <c r="I40" s="1503"/>
      <c r="J40" s="1503"/>
      <c r="K40" s="1503"/>
      <c r="L40" s="1503"/>
      <c r="M40" s="1503"/>
      <c r="N40" s="1503"/>
      <c r="O40" s="1503"/>
    </row>
    <row r="41" spans="1:15" s="1086" customFormat="1" ht="20.25" customHeight="1" thickBot="1">
      <c r="A41" s="1335"/>
      <c r="B41" s="1074" t="s">
        <v>1340</v>
      </c>
      <c r="C41" s="1444"/>
      <c r="D41" s="1180"/>
      <c r="E41" s="1001"/>
      <c r="F41" s="1051" t="s">
        <v>1270</v>
      </c>
      <c r="G41" s="1560" t="s">
        <v>157</v>
      </c>
      <c r="H41" s="1557"/>
      <c r="I41" s="1505"/>
      <c r="J41" s="1505"/>
      <c r="K41" s="1505"/>
      <c r="L41" s="1505"/>
      <c r="M41" s="1505"/>
      <c r="N41" s="1505"/>
      <c r="O41" s="1550"/>
    </row>
    <row r="42" spans="1:15" ht="18.75" customHeight="1">
      <c r="A42" s="1335"/>
      <c r="B42" s="440" t="s">
        <v>345</v>
      </c>
      <c r="C42" s="374">
        <f>SUM(C30:C41)</f>
        <v>0</v>
      </c>
      <c r="D42" s="374">
        <f>SUM(D30:D41)</f>
        <v>0</v>
      </c>
      <c r="E42" s="374">
        <f>SUM(E30:E41)</f>
        <v>0</v>
      </c>
      <c r="F42" s="3" t="s">
        <v>249</v>
      </c>
      <c r="G42" s="1560" t="s">
        <v>85</v>
      </c>
      <c r="H42" s="1559"/>
      <c r="I42" s="1504"/>
      <c r="J42" s="1504"/>
      <c r="K42" s="1504"/>
      <c r="L42" s="1504"/>
      <c r="M42" s="1504"/>
      <c r="N42" s="1504"/>
      <c r="O42" s="1504"/>
    </row>
    <row r="43" spans="1:15">
      <c r="A43" s="1334"/>
      <c r="B43"/>
      <c r="C43"/>
      <c r="D43"/>
      <c r="E43"/>
      <c r="F43" s="33"/>
      <c r="G43" s="33"/>
      <c r="H43" s="33"/>
      <c r="I43" s="33"/>
      <c r="J43" s="33"/>
      <c r="K43" s="33"/>
      <c r="L43" s="1092"/>
      <c r="M43" s="33"/>
      <c r="N43" s="33"/>
    </row>
    <row r="44" spans="1:15" s="376" customFormat="1">
      <c r="A44" s="1334"/>
      <c r="B44"/>
      <c r="C44"/>
      <c r="D44"/>
      <c r="E44"/>
      <c r="F44" s="377"/>
      <c r="G44" s="1537" t="s">
        <v>1526</v>
      </c>
      <c r="H44" s="1537">
        <v>2</v>
      </c>
      <c r="I44" s="377"/>
      <c r="J44" s="377"/>
      <c r="K44" s="377"/>
      <c r="L44" s="1092"/>
      <c r="M44" s="377"/>
      <c r="N44" s="377"/>
    </row>
    <row r="45" spans="1:15">
      <c r="A45" s="1334">
        <v>2</v>
      </c>
      <c r="B45" s="372"/>
      <c r="C45" s="2" t="s">
        <v>694</v>
      </c>
      <c r="D45" s="2" t="s">
        <v>695</v>
      </c>
      <c r="E45" s="1350" t="s">
        <v>696</v>
      </c>
      <c r="F45" s="1350" t="s">
        <v>697</v>
      </c>
      <c r="G45" s="2" t="s">
        <v>82</v>
      </c>
      <c r="H45" s="406"/>
      <c r="I45" s="33"/>
      <c r="J45" s="33"/>
      <c r="K45" s="33"/>
      <c r="L45" s="1092"/>
      <c r="M45" s="33"/>
      <c r="N45" s="33"/>
    </row>
    <row r="46" spans="1:15">
      <c r="A46" s="1334"/>
      <c r="B46" s="355" t="s">
        <v>952</v>
      </c>
      <c r="C46" s="391" t="s">
        <v>1606</v>
      </c>
      <c r="D46" s="391" t="s">
        <v>1606</v>
      </c>
      <c r="E46" s="391" t="s">
        <v>1542</v>
      </c>
      <c r="F46" s="391" t="s">
        <v>1542</v>
      </c>
      <c r="G46" s="454"/>
      <c r="H46" s="405" t="s">
        <v>120</v>
      </c>
      <c r="I46" s="33"/>
      <c r="J46" s="33"/>
      <c r="K46" s="33"/>
      <c r="L46" s="1092"/>
      <c r="M46" s="33"/>
      <c r="N46" s="33"/>
    </row>
    <row r="47" spans="1:15" ht="18.75" customHeight="1">
      <c r="A47" s="1334"/>
      <c r="B47" s="460"/>
      <c r="C47" s="308" t="s">
        <v>84</v>
      </c>
      <c r="D47" s="308" t="s">
        <v>102</v>
      </c>
      <c r="E47" s="308" t="s">
        <v>84</v>
      </c>
      <c r="F47" s="454" t="s">
        <v>102</v>
      </c>
      <c r="G47" s="3" t="s">
        <v>83</v>
      </c>
      <c r="H47" s="1041" t="s">
        <v>121</v>
      </c>
      <c r="I47" s="33"/>
      <c r="J47" s="33"/>
      <c r="K47" s="33"/>
      <c r="L47" s="1092"/>
      <c r="M47" s="33"/>
      <c r="N47" s="33"/>
    </row>
    <row r="48" spans="1:15" ht="18" customHeight="1">
      <c r="A48" s="1334"/>
      <c r="B48" s="461" t="s">
        <v>74</v>
      </c>
      <c r="C48" s="375"/>
      <c r="D48" s="435"/>
      <c r="E48" s="340"/>
      <c r="F48" s="435"/>
      <c r="G48" s="3" t="s">
        <v>12</v>
      </c>
      <c r="H48" s="1613" t="s">
        <v>85</v>
      </c>
      <c r="I48" s="33"/>
      <c r="J48" s="33"/>
      <c r="K48" s="33"/>
      <c r="L48" s="1092"/>
      <c r="M48" s="33"/>
      <c r="N48" s="33"/>
    </row>
    <row r="49" spans="1:14" ht="18" customHeight="1">
      <c r="A49" s="1334"/>
      <c r="B49" s="461" t="s">
        <v>75</v>
      </c>
      <c r="C49" s="435"/>
      <c r="D49" s="375"/>
      <c r="E49" s="435"/>
      <c r="F49" s="340"/>
      <c r="G49" s="3" t="s">
        <v>238</v>
      </c>
      <c r="H49" s="284" t="s">
        <v>85</v>
      </c>
      <c r="I49" s="33"/>
      <c r="J49" s="33"/>
      <c r="K49" s="33"/>
      <c r="L49" s="1092"/>
      <c r="M49" s="33"/>
      <c r="N49" s="33"/>
    </row>
    <row r="50" spans="1:14" ht="18" customHeight="1">
      <c r="A50" s="1334"/>
      <c r="B50" s="462" t="s">
        <v>568</v>
      </c>
      <c r="C50" s="375"/>
      <c r="D50" s="241"/>
      <c r="E50" s="340"/>
      <c r="F50" s="241"/>
      <c r="G50" s="3" t="s">
        <v>26</v>
      </c>
      <c r="H50" s="418" t="s">
        <v>85</v>
      </c>
      <c r="I50" s="33"/>
      <c r="J50" s="33"/>
      <c r="K50" s="33"/>
      <c r="L50" s="1092"/>
      <c r="M50" s="33"/>
      <c r="N50" s="33"/>
    </row>
    <row r="52" spans="1:14">
      <c r="A52" s="1335"/>
    </row>
    <row r="53" spans="1:14">
      <c r="A53" s="1335"/>
    </row>
  </sheetData>
  <sheetProtection password="B5A2" sheet="1" objects="1" scenarios="1"/>
  <customSheetViews>
    <customSheetView guid="{E4F26FFA-5313-49C9-9365-CBA576C57791}" scale="85" showGridLines="0" fitToPage="1" showRuler="0">
      <selection activeCell="E15" sqref="E15"/>
      <pageMargins left="0.74803149606299213" right="0.74803149606299213"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printOptions headings="1" gridLinesSet="0"/>
  <pageMargins left="0.74803149606299213" right="0.35433070866141736" top="0.35433070866141736" bottom="0.39370078740157483" header="0.19685039370078741" footer="0.19685039370078741"/>
  <pageSetup paperSize="9" scale="42" orientation="landscape" horizontalDpi="300" verticalDpi="300" r:id="rId2"/>
  <headerFooter alignWithMargins="0"/>
  <ignoredErrors>
    <ignoredError sqref="C47 E47 G48:G50 C1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72"/>
  <sheetViews>
    <sheetView showGridLines="0" zoomScale="80" zoomScaleNormal="80" workbookViewId="0">
      <selection activeCell="B4" sqref="B4"/>
    </sheetView>
  </sheetViews>
  <sheetFormatPr defaultColWidth="10.7109375" defaultRowHeight="12.75"/>
  <cols>
    <col min="1" max="1" width="7.140625" style="20" customWidth="1"/>
    <col min="2" max="2" width="84.28515625" style="15" bestFit="1" customWidth="1"/>
    <col min="3" max="4" width="15.5703125" style="20" customWidth="1"/>
    <col min="5" max="5" width="15.5703125" style="127" customWidth="1"/>
    <col min="6" max="7" width="15.5703125" style="20" customWidth="1"/>
    <col min="8" max="8" width="12.28515625" style="20" customWidth="1"/>
    <col min="9" max="9" width="12.7109375" style="20" customWidth="1"/>
    <col min="10" max="16384" width="10.7109375" style="20"/>
  </cols>
  <sheetData>
    <row r="1" spans="1:9" ht="15.75">
      <c r="A1" s="32"/>
      <c r="B1" s="1351" t="s">
        <v>1446</v>
      </c>
      <c r="C1" s="32"/>
      <c r="D1" s="32"/>
      <c r="E1" s="914"/>
      <c r="F1" s="32"/>
      <c r="G1" s="32"/>
      <c r="H1" s="32"/>
      <c r="I1" s="32"/>
    </row>
    <row r="2" spans="1:9">
      <c r="A2" s="32"/>
      <c r="B2" s="68"/>
      <c r="C2" s="32"/>
      <c r="D2" s="32"/>
      <c r="E2" s="914"/>
      <c r="F2" s="32"/>
      <c r="G2" s="32"/>
      <c r="H2" s="32"/>
      <c r="I2" s="32"/>
    </row>
    <row r="3" spans="1:9">
      <c r="A3" s="32"/>
      <c r="B3" s="42" t="s">
        <v>1541</v>
      </c>
      <c r="C3" s="32"/>
      <c r="D3" s="32"/>
      <c r="E3" s="914"/>
      <c r="F3" s="32"/>
      <c r="G3" s="32"/>
      <c r="H3" s="32"/>
      <c r="I3" s="32"/>
    </row>
    <row r="4" spans="1:9">
      <c r="A4" s="32"/>
      <c r="B4" s="99" t="s">
        <v>1339</v>
      </c>
      <c r="C4" s="32"/>
      <c r="D4" s="32"/>
      <c r="E4" s="914"/>
      <c r="F4" s="32"/>
      <c r="G4" s="32"/>
      <c r="H4" s="32"/>
      <c r="I4" s="32"/>
    </row>
    <row r="5" spans="1:9" ht="12.75" customHeight="1">
      <c r="A5" s="32"/>
      <c r="B5" s="32"/>
      <c r="C5" s="32"/>
      <c r="D5" s="32"/>
      <c r="E5" s="914"/>
      <c r="F5" s="32"/>
      <c r="G5" s="32"/>
      <c r="H5" s="32"/>
      <c r="I5" s="32"/>
    </row>
    <row r="6" spans="1:9">
      <c r="A6" s="32"/>
      <c r="B6" s="42" t="s">
        <v>43</v>
      </c>
      <c r="C6" s="32"/>
      <c r="D6" s="32"/>
      <c r="E6" s="914"/>
      <c r="F6" s="32"/>
      <c r="G6" s="32"/>
      <c r="H6" s="32"/>
      <c r="I6" s="32"/>
    </row>
    <row r="7" spans="1:9">
      <c r="A7" s="32"/>
      <c r="B7" s="70"/>
      <c r="C7" s="32"/>
      <c r="D7" s="76"/>
      <c r="E7" s="76"/>
      <c r="F7" s="1537" t="s">
        <v>1526</v>
      </c>
      <c r="G7" s="1537">
        <v>1</v>
      </c>
      <c r="H7" s="32"/>
      <c r="I7" s="32"/>
    </row>
    <row r="8" spans="1:9" s="29" customFormat="1">
      <c r="A8" s="1340">
        <v>1</v>
      </c>
      <c r="B8" s="6"/>
      <c r="C8" s="1307" t="s">
        <v>487</v>
      </c>
      <c r="D8" s="1312" t="s">
        <v>488</v>
      </c>
      <c r="E8" s="1313" t="s">
        <v>1240</v>
      </c>
      <c r="F8" s="5" t="s">
        <v>82</v>
      </c>
      <c r="G8" s="10"/>
      <c r="H8" s="82"/>
      <c r="I8" s="82"/>
    </row>
    <row r="9" spans="1:9" s="29" customFormat="1">
      <c r="A9" s="82"/>
      <c r="B9" s="7" t="s">
        <v>621</v>
      </c>
      <c r="C9" s="114" t="s">
        <v>1606</v>
      </c>
      <c r="D9" s="391" t="s">
        <v>1542</v>
      </c>
      <c r="E9" s="391" t="s">
        <v>1543</v>
      </c>
      <c r="F9" s="9"/>
      <c r="G9" s="8" t="s">
        <v>120</v>
      </c>
      <c r="H9" s="82"/>
      <c r="I9" s="82"/>
    </row>
    <row r="10" spans="1:9" s="29" customFormat="1">
      <c r="A10" s="82"/>
      <c r="B10" s="178"/>
      <c r="C10" s="145" t="s">
        <v>84</v>
      </c>
      <c r="D10" s="145" t="s">
        <v>84</v>
      </c>
      <c r="E10" s="428" t="s">
        <v>84</v>
      </c>
      <c r="F10" s="1049" t="s">
        <v>83</v>
      </c>
      <c r="G10" s="8" t="s">
        <v>121</v>
      </c>
      <c r="H10" s="82"/>
      <c r="I10" s="82"/>
    </row>
    <row r="11" spans="1:9" s="29" customFormat="1" ht="19.5" customHeight="1">
      <c r="A11" s="82"/>
      <c r="B11" s="179" t="s">
        <v>341</v>
      </c>
      <c r="C11" s="180"/>
      <c r="D11" s="181"/>
      <c r="E11" s="1007"/>
      <c r="F11" s="182"/>
      <c r="G11" s="183"/>
      <c r="H11" s="82"/>
      <c r="I11" s="82"/>
    </row>
    <row r="12" spans="1:9" s="29" customFormat="1" ht="18.75" customHeight="1">
      <c r="A12" s="82"/>
      <c r="B12" s="184" t="s">
        <v>803</v>
      </c>
      <c r="C12" s="170"/>
      <c r="D12" s="185"/>
      <c r="E12" s="1001"/>
      <c r="F12" s="1049" t="s">
        <v>12</v>
      </c>
      <c r="G12" s="186" t="s">
        <v>85</v>
      </c>
      <c r="H12" s="82"/>
      <c r="I12" s="82"/>
    </row>
    <row r="13" spans="1:9" s="29" customFormat="1" ht="18.75" customHeight="1">
      <c r="A13" s="82"/>
      <c r="B13" s="184" t="s">
        <v>804</v>
      </c>
      <c r="C13" s="170"/>
      <c r="D13" s="185"/>
      <c r="E13" s="1001"/>
      <c r="F13" s="1049" t="s">
        <v>238</v>
      </c>
      <c r="G13" s="186" t="s">
        <v>157</v>
      </c>
      <c r="H13" s="82"/>
      <c r="I13" s="82"/>
    </row>
    <row r="14" spans="1:9" s="29" customFormat="1" ht="18.75" customHeight="1">
      <c r="A14" s="899"/>
      <c r="B14" s="1130" t="s">
        <v>1285</v>
      </c>
      <c r="C14" s="170"/>
      <c r="D14" s="185"/>
      <c r="E14" s="1001"/>
      <c r="F14" s="1049" t="s">
        <v>853</v>
      </c>
      <c r="G14" s="1039"/>
      <c r="H14" s="899"/>
      <c r="I14" s="899"/>
    </row>
    <row r="15" spans="1:9" s="29" customFormat="1" ht="18.75" customHeight="1">
      <c r="A15" s="82"/>
      <c r="B15" s="187" t="s">
        <v>227</v>
      </c>
      <c r="C15" s="170"/>
      <c r="D15" s="185"/>
      <c r="E15" s="1001"/>
      <c r="F15" s="1049" t="s">
        <v>26</v>
      </c>
      <c r="G15" s="186" t="s">
        <v>85</v>
      </c>
      <c r="H15" s="82"/>
      <c r="I15" s="82"/>
    </row>
    <row r="16" spans="1:9" s="29" customFormat="1" ht="18.75" customHeight="1">
      <c r="A16" s="82"/>
      <c r="B16" s="187" t="s">
        <v>1399</v>
      </c>
      <c r="C16" s="170"/>
      <c r="D16" s="185"/>
      <c r="E16" s="1001"/>
      <c r="F16" s="1049" t="s">
        <v>27</v>
      </c>
      <c r="G16" s="186" t="s">
        <v>85</v>
      </c>
      <c r="H16" s="82"/>
      <c r="I16" s="82"/>
    </row>
    <row r="17" spans="1:9" s="29" customFormat="1" ht="18.75" customHeight="1">
      <c r="A17" s="82"/>
      <c r="B17" s="184" t="s">
        <v>1508</v>
      </c>
      <c r="C17" s="170"/>
      <c r="D17" s="185"/>
      <c r="E17" s="1001"/>
      <c r="F17" s="1049" t="s">
        <v>240</v>
      </c>
      <c r="G17" s="186" t="s">
        <v>157</v>
      </c>
      <c r="H17" s="82"/>
      <c r="I17" s="82"/>
    </row>
    <row r="18" spans="1:9" s="29" customFormat="1" ht="18.75" customHeight="1">
      <c r="A18" s="899"/>
      <c r="B18" s="1393" t="s">
        <v>1327</v>
      </c>
      <c r="C18" s="1189"/>
      <c r="D18" s="1180"/>
      <c r="E18" s="1001"/>
      <c r="F18" s="1049" t="s">
        <v>1228</v>
      </c>
      <c r="G18" s="1202" t="s">
        <v>157</v>
      </c>
      <c r="H18" s="899"/>
      <c r="I18" s="899"/>
    </row>
    <row r="19" spans="1:9" s="29" customFormat="1" ht="18.75" customHeight="1">
      <c r="A19" s="82"/>
      <c r="B19" s="187" t="s">
        <v>228</v>
      </c>
      <c r="C19" s="170"/>
      <c r="D19" s="185"/>
      <c r="E19" s="1001"/>
      <c r="F19" s="1049" t="s">
        <v>3</v>
      </c>
      <c r="G19" s="186" t="s">
        <v>85</v>
      </c>
      <c r="H19" s="82"/>
      <c r="I19" s="82"/>
    </row>
    <row r="20" spans="1:9" s="29" customFormat="1" ht="18.75" customHeight="1">
      <c r="A20" s="82"/>
      <c r="B20" s="187" t="s">
        <v>229</v>
      </c>
      <c r="C20" s="760">
        <f>'28. C&amp;O'!C28+'28. C&amp;O'!C39+'28. C&amp;O'!C50+'28. C&amp;O'!C61</f>
        <v>0</v>
      </c>
      <c r="D20" s="760">
        <f>'28. C&amp;O'!G28+'28. C&amp;O'!G39+'28. C&amp;O'!G50+'28. C&amp;O'!G61</f>
        <v>0</v>
      </c>
      <c r="E20" s="1001"/>
      <c r="F20" s="1049" t="s">
        <v>4</v>
      </c>
      <c r="G20" s="186" t="s">
        <v>85</v>
      </c>
      <c r="H20" s="174" t="s">
        <v>1106</v>
      </c>
      <c r="I20" s="82"/>
    </row>
    <row r="21" spans="1:9" s="29" customFormat="1" ht="18.75" customHeight="1">
      <c r="A21" s="82"/>
      <c r="B21" s="187" t="s">
        <v>989</v>
      </c>
      <c r="C21" s="170"/>
      <c r="D21" s="185"/>
      <c r="E21" s="1001"/>
      <c r="F21" s="1049">
        <v>145</v>
      </c>
      <c r="G21" s="186" t="s">
        <v>85</v>
      </c>
      <c r="H21" s="82"/>
      <c r="I21" s="82"/>
    </row>
    <row r="22" spans="1:9" s="29" customFormat="1" ht="18.75" customHeight="1">
      <c r="A22" s="82"/>
      <c r="B22" s="216" t="s">
        <v>1386</v>
      </c>
      <c r="C22" s="1224">
        <f>'29. PFI (on-SoFP)'!C21</f>
        <v>0</v>
      </c>
      <c r="D22" s="1224">
        <f>'29. PFI (on-SoFP)'!G21</f>
        <v>0</v>
      </c>
      <c r="E22" s="1001"/>
      <c r="F22" s="1049" t="s">
        <v>5</v>
      </c>
      <c r="G22" s="186" t="s">
        <v>85</v>
      </c>
      <c r="H22" s="1222" t="s">
        <v>1384</v>
      </c>
      <c r="I22" s="82"/>
    </row>
    <row r="23" spans="1:9" s="29" customFormat="1" ht="18.75" customHeight="1" thickBot="1">
      <c r="A23" s="899"/>
      <c r="B23" s="1130" t="s">
        <v>1286</v>
      </c>
      <c r="C23" s="1448"/>
      <c r="D23" s="1443"/>
      <c r="E23" s="1001"/>
      <c r="F23" s="1049" t="s">
        <v>243</v>
      </c>
      <c r="G23" s="186" t="s">
        <v>85</v>
      </c>
      <c r="H23" s="899"/>
      <c r="I23" s="899"/>
    </row>
    <row r="24" spans="1:9" s="29" customFormat="1" ht="18.75" customHeight="1" thickTop="1">
      <c r="A24" s="82"/>
      <c r="B24" s="188" t="s">
        <v>351</v>
      </c>
      <c r="C24" s="189">
        <f>SUM(C12:C23)</f>
        <v>0</v>
      </c>
      <c r="D24" s="189">
        <f>SUM(D12:D23)</f>
        <v>0</v>
      </c>
      <c r="E24" s="189">
        <f>SUM(E12:E23)</f>
        <v>0</v>
      </c>
      <c r="F24" s="1049" t="s">
        <v>6</v>
      </c>
      <c r="G24" s="186" t="s">
        <v>85</v>
      </c>
      <c r="H24" s="82"/>
      <c r="I24" s="82"/>
    </row>
    <row r="25" spans="1:9" s="29" customFormat="1" ht="18.75" customHeight="1">
      <c r="A25" s="82"/>
      <c r="B25" s="179" t="s">
        <v>342</v>
      </c>
      <c r="C25" s="180"/>
      <c r="D25" s="190"/>
      <c r="E25" s="1008"/>
      <c r="F25" s="191"/>
      <c r="G25" s="186"/>
      <c r="H25" s="82"/>
      <c r="I25" s="82"/>
    </row>
    <row r="26" spans="1:9" s="29" customFormat="1" ht="18.75" customHeight="1">
      <c r="A26" s="82"/>
      <c r="B26" s="187" t="s">
        <v>1399</v>
      </c>
      <c r="C26" s="170"/>
      <c r="D26" s="185"/>
      <c r="E26" s="1001"/>
      <c r="F26" s="1049" t="s">
        <v>247</v>
      </c>
      <c r="G26" s="186" t="s">
        <v>85</v>
      </c>
      <c r="H26" s="82"/>
      <c r="I26" s="82"/>
    </row>
    <row r="27" spans="1:9" s="29" customFormat="1" ht="18.75" customHeight="1">
      <c r="A27" s="82"/>
      <c r="B27" s="216" t="s">
        <v>1508</v>
      </c>
      <c r="C27" s="170"/>
      <c r="D27" s="185"/>
      <c r="E27" s="1001"/>
      <c r="F27" s="1049" t="s">
        <v>248</v>
      </c>
      <c r="G27" s="186" t="s">
        <v>85</v>
      </c>
      <c r="H27" s="82"/>
      <c r="I27" s="82"/>
    </row>
    <row r="28" spans="1:9" s="29" customFormat="1" ht="18.75" customHeight="1">
      <c r="A28" s="899"/>
      <c r="B28" s="1393" t="s">
        <v>1327</v>
      </c>
      <c r="C28" s="1189"/>
      <c r="D28" s="1180"/>
      <c r="E28" s="1001"/>
      <c r="F28" s="1049" t="s">
        <v>840</v>
      </c>
      <c r="G28" s="1202" t="s">
        <v>157</v>
      </c>
      <c r="H28" s="899"/>
      <c r="I28" s="899"/>
    </row>
    <row r="29" spans="1:9" s="29" customFormat="1" ht="18.75" customHeight="1">
      <c r="A29" s="82"/>
      <c r="B29" s="187" t="s">
        <v>228</v>
      </c>
      <c r="C29" s="170"/>
      <c r="D29" s="185"/>
      <c r="E29" s="1001"/>
      <c r="F29" s="1049" t="s">
        <v>249</v>
      </c>
      <c r="G29" s="186" t="s">
        <v>85</v>
      </c>
      <c r="H29" s="82"/>
      <c r="I29" s="82"/>
    </row>
    <row r="30" spans="1:9" s="29" customFormat="1" ht="18.75" customHeight="1">
      <c r="A30" s="82"/>
      <c r="B30" s="187" t="s">
        <v>229</v>
      </c>
      <c r="C30" s="760">
        <f>'28. C&amp;O'!C29+'28. C&amp;O'!C30+'28. C&amp;O'!C40+'28. C&amp;O'!C41+'28. C&amp;O'!C51+'28. C&amp;O'!C52+'28. C&amp;O'!C62+'28. C&amp;O'!C63</f>
        <v>0</v>
      </c>
      <c r="D30" s="760">
        <f>'28. C&amp;O'!G29+'28. C&amp;O'!G30+'28. C&amp;O'!G40+'28. C&amp;O'!G41+'28. C&amp;O'!G51+'28. C&amp;O'!G52+'28. C&amp;O'!G62+'28. C&amp;O'!G63</f>
        <v>0</v>
      </c>
      <c r="E30" s="1001"/>
      <c r="F30" s="1049" t="s">
        <v>251</v>
      </c>
      <c r="G30" s="186" t="s">
        <v>85</v>
      </c>
      <c r="H30" s="174" t="s">
        <v>1106</v>
      </c>
      <c r="I30" s="82"/>
    </row>
    <row r="31" spans="1:9" s="29" customFormat="1" ht="18.75" customHeight="1">
      <c r="A31" s="82"/>
      <c r="B31" s="216" t="s">
        <v>1385</v>
      </c>
      <c r="C31" s="1224">
        <f>'29. PFI (on-SoFP)'!C22+'29. PFI (on-SoFP)'!C23</f>
        <v>0</v>
      </c>
      <c r="D31" s="1224">
        <f>'29. PFI (on-SoFP)'!G22+'29. PFI (on-SoFP)'!G23</f>
        <v>0</v>
      </c>
      <c r="E31" s="1001"/>
      <c r="F31" s="1049" t="s">
        <v>8</v>
      </c>
      <c r="G31" s="186" t="s">
        <v>85</v>
      </c>
      <c r="H31" s="1222" t="s">
        <v>1384</v>
      </c>
      <c r="I31" s="82"/>
    </row>
    <row r="32" spans="1:9" s="29" customFormat="1" ht="18.75" customHeight="1" thickBot="1">
      <c r="A32" s="899"/>
      <c r="B32" s="1130" t="s">
        <v>1287</v>
      </c>
      <c r="C32" s="1448"/>
      <c r="D32" s="1443"/>
      <c r="E32" s="1001"/>
      <c r="F32" s="1049" t="s">
        <v>253</v>
      </c>
      <c r="G32" s="186" t="s">
        <v>85</v>
      </c>
      <c r="H32" s="899"/>
      <c r="I32" s="899"/>
    </row>
    <row r="33" spans="1:9" s="29" customFormat="1" ht="18.75" customHeight="1" thickTop="1">
      <c r="A33" s="389"/>
      <c r="B33" s="188" t="s">
        <v>1074</v>
      </c>
      <c r="C33" s="189">
        <f>SUM(C26:C32)</f>
        <v>0</v>
      </c>
      <c r="D33" s="189">
        <f>SUM(D26:D32)</f>
        <v>0</v>
      </c>
      <c r="E33" s="189">
        <f>SUM(E26:E32)</f>
        <v>0</v>
      </c>
      <c r="F33" s="1049" t="s">
        <v>254</v>
      </c>
      <c r="G33" s="186" t="s">
        <v>85</v>
      </c>
      <c r="H33" s="389"/>
      <c r="I33" s="82"/>
    </row>
    <row r="34" spans="1:9" s="29" customFormat="1" ht="18.75" customHeight="1">
      <c r="A34" s="389"/>
      <c r="B34"/>
      <c r="C34"/>
      <c r="D34"/>
      <c r="E34" s="936"/>
      <c r="F34"/>
      <c r="G34"/>
      <c r="H34" s="197"/>
      <c r="I34" s="389"/>
    </row>
    <row r="35" spans="1:9" s="29" customFormat="1">
      <c r="A35" s="82"/>
      <c r="B35" s="83"/>
      <c r="C35" s="55"/>
      <c r="D35" s="76"/>
      <c r="E35" s="81"/>
      <c r="F35" s="56"/>
      <c r="G35" s="82"/>
      <c r="H35" s="82"/>
      <c r="I35" s="82"/>
    </row>
    <row r="36" spans="1:9" s="29" customFormat="1">
      <c r="A36" s="82"/>
      <c r="B36" s="1012"/>
      <c r="C36"/>
      <c r="D36"/>
      <c r="E36"/>
      <c r="F36"/>
      <c r="G36" s="82"/>
      <c r="H36" s="82"/>
      <c r="I36" s="82"/>
    </row>
    <row r="37" spans="1:9" s="29" customFormat="1" ht="15.75" customHeight="1">
      <c r="A37" s="82"/>
      <c r="B37" s="1013" t="s">
        <v>622</v>
      </c>
      <c r="C37"/>
      <c r="D37"/>
      <c r="E37"/>
      <c r="F37"/>
      <c r="G37" s="82"/>
      <c r="H37" s="82"/>
      <c r="I37" s="82"/>
    </row>
    <row r="38" spans="1:9" s="29" customFormat="1" ht="15.75" customHeight="1">
      <c r="A38" s="82"/>
      <c r="B38" s="1014"/>
      <c r="C38"/>
      <c r="D38"/>
      <c r="E38"/>
      <c r="F38"/>
      <c r="G38" s="82"/>
      <c r="H38" s="82"/>
      <c r="I38" s="82"/>
    </row>
    <row r="39" spans="1:9" s="29" customFormat="1" ht="60.75" customHeight="1">
      <c r="A39" s="82"/>
      <c r="B39" s="1015" t="s">
        <v>1243</v>
      </c>
      <c r="C39"/>
      <c r="D39"/>
      <c r="E39"/>
      <c r="F39"/>
      <c r="G39" s="82"/>
      <c r="H39" s="82"/>
      <c r="I39" s="82"/>
    </row>
    <row r="69" spans="1:9">
      <c r="A69" s="32"/>
      <c r="B69" s="42"/>
      <c r="C69" s="32"/>
      <c r="D69" s="32"/>
      <c r="E69" s="914"/>
      <c r="F69" s="32"/>
      <c r="G69" s="32"/>
      <c r="H69" s="32"/>
      <c r="I69" s="32"/>
    </row>
    <row r="70" spans="1:9">
      <c r="A70" s="32"/>
      <c r="B70" s="42"/>
      <c r="C70" s="32"/>
      <c r="D70" s="32"/>
      <c r="E70" s="914"/>
      <c r="F70" s="32"/>
      <c r="G70" s="32"/>
      <c r="H70" s="32"/>
      <c r="I70" s="32"/>
    </row>
    <row r="71" spans="1:9">
      <c r="A71" s="32"/>
      <c r="B71" s="70"/>
      <c r="C71" s="32"/>
      <c r="D71" s="32"/>
      <c r="E71" s="914"/>
      <c r="F71" s="32"/>
      <c r="G71" s="32"/>
      <c r="H71" s="32"/>
      <c r="I71" s="32"/>
    </row>
    <row r="72" spans="1:9">
      <c r="A72" s="32"/>
      <c r="B72" s="70"/>
      <c r="C72" s="32"/>
      <c r="D72" s="32"/>
      <c r="E72" s="914"/>
      <c r="F72" s="32"/>
      <c r="G72" s="32"/>
      <c r="H72" s="32"/>
      <c r="I72" s="32"/>
    </row>
  </sheetData>
  <sheetProtection password="B5A2" sheet="1" objects="1" scenarios="1"/>
  <customSheetViews>
    <customSheetView guid="{E4F26FFA-5313-49C9-9365-CBA576C57791}" scale="85" showGridLines="0" fitToPage="1" showRuler="0" topLeftCell="A4">
      <selection activeCell="E60" sqref="E60"/>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printOptions gridLinesSet="0"/>
  <pageMargins left="0.74803149606299213" right="0.34" top="0.36" bottom="0.38" header="0.21" footer="0.2"/>
  <pageSetup paperSize="9" scale="57" orientation="portrait" horizontalDpi="300" verticalDpi="300" r:id="rId2"/>
  <headerFooter alignWithMargins="0"/>
  <ignoredErrors>
    <ignoredError sqref="F19:F20 F33 F12:F13 F22 F29:F31 F15:F17 F24:F27"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47"/>
  <sheetViews>
    <sheetView showGridLines="0" zoomScale="80" zoomScaleNormal="80" workbookViewId="0">
      <selection activeCell="B4" sqref="B4"/>
    </sheetView>
  </sheetViews>
  <sheetFormatPr defaultColWidth="10.7109375" defaultRowHeight="12.75"/>
  <cols>
    <col min="1" max="1" width="8.140625" style="17" customWidth="1"/>
    <col min="2" max="2" width="59.42578125" style="19" customWidth="1"/>
    <col min="3" max="7" width="13" style="17" customWidth="1"/>
    <col min="8" max="8" width="33.42578125" style="17" customWidth="1"/>
    <col min="9" max="9" width="13" style="913" customWidth="1"/>
    <col min="10" max="11" width="10.7109375" style="17"/>
    <col min="12" max="12" width="29.28515625" style="17" customWidth="1"/>
    <col min="13" max="16384" width="10.7109375" style="17"/>
  </cols>
  <sheetData>
    <row r="1" spans="1:8" ht="15.75">
      <c r="A1" s="33"/>
      <c r="B1" s="1351" t="s">
        <v>1446</v>
      </c>
      <c r="C1" s="33"/>
      <c r="D1" s="33"/>
      <c r="E1" s="33"/>
      <c r="F1" s="33"/>
      <c r="G1" s="33"/>
    </row>
    <row r="2" spans="1:8">
      <c r="A2" s="33"/>
      <c r="B2" s="41"/>
      <c r="C2" s="33"/>
      <c r="D2" s="33"/>
      <c r="E2" s="33"/>
      <c r="F2" s="33"/>
      <c r="G2" s="33"/>
    </row>
    <row r="3" spans="1:8">
      <c r="A3" s="34"/>
      <c r="B3" s="42" t="s">
        <v>1541</v>
      </c>
      <c r="C3" s="34"/>
      <c r="D3" s="33"/>
      <c r="E3" s="34"/>
      <c r="F3" s="34"/>
      <c r="G3" s="33"/>
    </row>
    <row r="4" spans="1:8">
      <c r="A4" s="34"/>
      <c r="B4" s="95" t="s">
        <v>1537</v>
      </c>
      <c r="C4" s="34"/>
      <c r="D4" s="33"/>
      <c r="E4" s="34"/>
      <c r="F4" s="34"/>
      <c r="G4" s="33"/>
    </row>
    <row r="5" spans="1:8" ht="12.75" customHeight="1">
      <c r="A5" s="34"/>
      <c r="B5" s="33"/>
      <c r="C5" s="34"/>
      <c r="D5" s="33"/>
      <c r="E5" s="34"/>
      <c r="F5" s="34"/>
      <c r="G5" s="33"/>
    </row>
    <row r="6" spans="1:8">
      <c r="A6" s="34"/>
      <c r="B6" s="42" t="s">
        <v>43</v>
      </c>
      <c r="C6" s="34"/>
      <c r="D6" s="33"/>
      <c r="E6" s="34"/>
      <c r="F6" s="34"/>
      <c r="G6" s="33"/>
    </row>
    <row r="7" spans="1:8">
      <c r="A7"/>
      <c r="B7"/>
      <c r="C7"/>
      <c r="D7"/>
      <c r="E7"/>
      <c r="F7" s="1537" t="s">
        <v>1526</v>
      </c>
      <c r="G7" s="1537">
        <v>1</v>
      </c>
      <c r="H7"/>
    </row>
    <row r="8" spans="1:8">
      <c r="A8" s="1335">
        <v>1</v>
      </c>
      <c r="B8" s="449"/>
      <c r="C8" s="1307" t="s">
        <v>451</v>
      </c>
      <c r="D8" s="1312" t="s">
        <v>452</v>
      </c>
      <c r="E8" s="1313" t="s">
        <v>1241</v>
      </c>
      <c r="F8" s="2" t="s">
        <v>82</v>
      </c>
      <c r="G8" s="406"/>
    </row>
    <row r="9" spans="1:8" s="143" customFormat="1">
      <c r="A9"/>
      <c r="B9" s="1667" t="s">
        <v>1052</v>
      </c>
      <c r="C9" s="391" t="s">
        <v>1606</v>
      </c>
      <c r="D9" s="391" t="s">
        <v>1542</v>
      </c>
      <c r="E9" s="391" t="s">
        <v>1543</v>
      </c>
      <c r="F9" s="464"/>
      <c r="G9" s="405"/>
    </row>
    <row r="10" spans="1:8">
      <c r="A10"/>
      <c r="B10" s="1667"/>
      <c r="C10" s="391" t="s">
        <v>103</v>
      </c>
      <c r="D10" s="1038" t="s">
        <v>103</v>
      </c>
      <c r="E10" s="1038" t="s">
        <v>103</v>
      </c>
      <c r="F10" s="454"/>
      <c r="G10" s="405" t="s">
        <v>120</v>
      </c>
    </row>
    <row r="11" spans="1:8">
      <c r="A11"/>
      <c r="B11" s="465"/>
      <c r="C11" s="308" t="s">
        <v>84</v>
      </c>
      <c r="D11" s="308" t="s">
        <v>84</v>
      </c>
      <c r="E11" s="454" t="s">
        <v>84</v>
      </c>
      <c r="F11" s="1049" t="s">
        <v>83</v>
      </c>
      <c r="G11" s="420" t="s">
        <v>121</v>
      </c>
    </row>
    <row r="12" spans="1:8" s="18" customFormat="1" ht="18.75" customHeight="1">
      <c r="A12"/>
      <c r="B12" s="352" t="s">
        <v>341</v>
      </c>
      <c r="C12" s="75"/>
      <c r="D12" s="205"/>
      <c r="E12" s="205"/>
      <c r="F12" s="466"/>
      <c r="G12" s="409"/>
    </row>
    <row r="13" spans="1:8" s="18" customFormat="1" ht="18.75" customHeight="1">
      <c r="A13"/>
      <c r="B13" s="408" t="s">
        <v>1066</v>
      </c>
      <c r="C13" s="1444"/>
      <c r="D13" s="1180"/>
      <c r="E13" s="1001"/>
      <c r="F13" s="1049" t="s">
        <v>12</v>
      </c>
      <c r="G13" s="409" t="s">
        <v>85</v>
      </c>
    </row>
    <row r="14" spans="1:8" s="18" customFormat="1" ht="18.75" customHeight="1">
      <c r="A14"/>
      <c r="B14" s="408" t="s">
        <v>1042</v>
      </c>
      <c r="C14" s="1444"/>
      <c r="D14" s="1180"/>
      <c r="E14" s="1001"/>
      <c r="F14" s="1049" t="s">
        <v>773</v>
      </c>
      <c r="G14" s="409" t="s">
        <v>85</v>
      </c>
    </row>
    <row r="15" spans="1:8" s="18" customFormat="1" ht="18.75" customHeight="1">
      <c r="A15"/>
      <c r="B15" s="408" t="s">
        <v>1043</v>
      </c>
      <c r="C15" s="1444"/>
      <c r="D15" s="1180"/>
      <c r="E15" s="1001"/>
      <c r="F15" s="1049" t="s">
        <v>492</v>
      </c>
      <c r="G15" s="409" t="s">
        <v>85</v>
      </c>
    </row>
    <row r="16" spans="1:8" s="18" customFormat="1" ht="18.75" customHeight="1">
      <c r="A16"/>
      <c r="B16" s="408" t="s">
        <v>1067</v>
      </c>
      <c r="C16" s="1444"/>
      <c r="D16" s="1180"/>
      <c r="E16" s="1001"/>
      <c r="F16" s="1049" t="s">
        <v>1044</v>
      </c>
      <c r="G16" s="409" t="s">
        <v>85</v>
      </c>
    </row>
    <row r="17" spans="1:8" s="18" customFormat="1" ht="18.75" customHeight="1">
      <c r="A17"/>
      <c r="B17" s="412" t="s">
        <v>232</v>
      </c>
      <c r="C17" s="1444"/>
      <c r="D17" s="1180"/>
      <c r="E17" s="1001"/>
      <c r="F17" s="1049" t="s">
        <v>238</v>
      </c>
      <c r="G17" s="409" t="s">
        <v>85</v>
      </c>
    </row>
    <row r="18" spans="1:8" s="18" customFormat="1" ht="18.75" customHeight="1">
      <c r="A18"/>
      <c r="B18" s="412" t="s">
        <v>805</v>
      </c>
      <c r="C18" s="1444"/>
      <c r="D18" s="1180"/>
      <c r="E18" s="1001"/>
      <c r="F18" s="1049" t="s">
        <v>872</v>
      </c>
      <c r="G18" s="409" t="s">
        <v>85</v>
      </c>
    </row>
    <row r="19" spans="1:8" s="1087" customFormat="1" ht="18.75" customHeight="1">
      <c r="A19" s="1062"/>
      <c r="B19" s="1127" t="s">
        <v>1284</v>
      </c>
      <c r="C19" s="1444"/>
      <c r="D19" s="1180"/>
      <c r="E19" s="1001"/>
      <c r="F19" s="1049" t="s">
        <v>935</v>
      </c>
      <c r="G19" s="409" t="s">
        <v>85</v>
      </c>
      <c r="H19" s="1668" t="s">
        <v>1455</v>
      </c>
    </row>
    <row r="20" spans="1:8" s="18" customFormat="1" ht="22.5" customHeight="1" thickBot="1">
      <c r="A20"/>
      <c r="B20" s="332" t="s">
        <v>1223</v>
      </c>
      <c r="C20" s="1444"/>
      <c r="D20" s="1180"/>
      <c r="E20" s="1128"/>
      <c r="F20" s="1049" t="s">
        <v>239</v>
      </c>
      <c r="G20" s="1129" t="s">
        <v>85</v>
      </c>
      <c r="H20" s="1668"/>
    </row>
    <row r="21" spans="1:8" s="18" customFormat="1" ht="18.75" customHeight="1">
      <c r="A21"/>
      <c r="B21" s="401" t="s">
        <v>349</v>
      </c>
      <c r="C21" s="374">
        <f>SUM(C13:C20)</f>
        <v>0</v>
      </c>
      <c r="D21" s="374">
        <f>SUM(D13:D20)</f>
        <v>0</v>
      </c>
      <c r="E21" s="374">
        <f t="shared" ref="E21" si="0">SUM(E13:E20)</f>
        <v>0</v>
      </c>
      <c r="F21" s="1049" t="s">
        <v>27</v>
      </c>
      <c r="G21" s="409" t="s">
        <v>85</v>
      </c>
      <c r="H21" s="1668"/>
    </row>
    <row r="22" spans="1:8" s="18" customFormat="1" ht="18.75" customHeight="1">
      <c r="A22"/>
      <c r="B22" s="467" t="s">
        <v>342</v>
      </c>
      <c r="C22" s="468"/>
      <c r="D22" s="469"/>
      <c r="E22" s="113"/>
      <c r="F22" s="393"/>
      <c r="G22" s="409"/>
    </row>
    <row r="23" spans="1:8" s="18" customFormat="1" ht="18.75" customHeight="1">
      <c r="A23"/>
      <c r="B23" s="408" t="s">
        <v>1066</v>
      </c>
      <c r="C23" s="1444"/>
      <c r="D23" s="1180"/>
      <c r="E23" s="1001"/>
      <c r="F23" s="1049" t="s">
        <v>1045</v>
      </c>
      <c r="G23" s="409" t="s">
        <v>85</v>
      </c>
    </row>
    <row r="24" spans="1:8" s="18" customFormat="1" ht="18.75" customHeight="1">
      <c r="A24"/>
      <c r="B24" s="408" t="s">
        <v>1042</v>
      </c>
      <c r="C24" s="1444"/>
      <c r="D24" s="1180"/>
      <c r="E24" s="1001"/>
      <c r="F24" s="1049" t="s">
        <v>879</v>
      </c>
      <c r="G24" s="409" t="s">
        <v>85</v>
      </c>
    </row>
    <row r="25" spans="1:8" s="18" customFormat="1" ht="18.75" customHeight="1">
      <c r="A25"/>
      <c r="B25" s="408" t="s">
        <v>1043</v>
      </c>
      <c r="C25" s="1444"/>
      <c r="D25" s="1180"/>
      <c r="E25" s="1001"/>
      <c r="F25" s="1049" t="s">
        <v>836</v>
      </c>
      <c r="G25" s="409" t="s">
        <v>85</v>
      </c>
    </row>
    <row r="26" spans="1:8" s="18" customFormat="1" ht="18.75" customHeight="1">
      <c r="A26"/>
      <c r="B26" s="408" t="s">
        <v>1067</v>
      </c>
      <c r="C26" s="1444"/>
      <c r="D26" s="1180"/>
      <c r="E26" s="1001"/>
      <c r="F26" s="1049" t="s">
        <v>1046</v>
      </c>
      <c r="G26" s="409" t="s">
        <v>85</v>
      </c>
    </row>
    <row r="27" spans="1:8" s="18" customFormat="1" ht="18.75" customHeight="1">
      <c r="A27"/>
      <c r="B27" s="412" t="s">
        <v>232</v>
      </c>
      <c r="C27" s="1444"/>
      <c r="D27" s="1180"/>
      <c r="E27" s="1001"/>
      <c r="F27" s="1049" t="s">
        <v>3</v>
      </c>
      <c r="G27" s="409" t="s">
        <v>85</v>
      </c>
    </row>
    <row r="28" spans="1:8" s="18" customFormat="1" ht="18.75" customHeight="1">
      <c r="A28"/>
      <c r="B28" s="398" t="s">
        <v>805</v>
      </c>
      <c r="C28" s="1444"/>
      <c r="D28" s="1180"/>
      <c r="E28" s="1001"/>
      <c r="F28" s="1049" t="s">
        <v>881</v>
      </c>
      <c r="G28" s="409" t="s">
        <v>85</v>
      </c>
    </row>
    <row r="29" spans="1:8" s="1087" customFormat="1" ht="18.75" customHeight="1">
      <c r="A29" s="1062"/>
      <c r="B29" s="1127" t="s">
        <v>1284</v>
      </c>
      <c r="C29" s="1444"/>
      <c r="D29" s="1180"/>
      <c r="E29" s="1001"/>
      <c r="F29" s="1049" t="s">
        <v>1401</v>
      </c>
      <c r="G29" s="409" t="s">
        <v>85</v>
      </c>
      <c r="H29" s="1668" t="s">
        <v>1105</v>
      </c>
    </row>
    <row r="30" spans="1:8" s="18" customFormat="1" ht="21" customHeight="1" thickBot="1">
      <c r="A30"/>
      <c r="B30" s="332" t="s">
        <v>1223</v>
      </c>
      <c r="C30" s="1444"/>
      <c r="D30" s="1180"/>
      <c r="E30" s="1128"/>
      <c r="F30" s="1049" t="s">
        <v>4</v>
      </c>
      <c r="G30" s="1129" t="s">
        <v>85</v>
      </c>
      <c r="H30" s="1668"/>
    </row>
    <row r="31" spans="1:8" s="18" customFormat="1" ht="18.75" customHeight="1">
      <c r="A31"/>
      <c r="B31" s="298" t="s">
        <v>350</v>
      </c>
      <c r="C31" s="374">
        <f>SUM(C23:C30)</f>
        <v>0</v>
      </c>
      <c r="D31" s="374">
        <f>SUM(D23:D30)</f>
        <v>0</v>
      </c>
      <c r="E31" s="374">
        <f t="shared" ref="E31" si="1">SUM(E23:E30)</f>
        <v>0</v>
      </c>
      <c r="F31" s="1049" t="s">
        <v>242</v>
      </c>
      <c r="G31" s="399" t="s">
        <v>85</v>
      </c>
      <c r="H31" s="1668"/>
    </row>
    <row r="32" spans="1:8" s="18" customFormat="1">
      <c r="A32"/>
      <c r="B32" s="85"/>
      <c r="C32" s="149"/>
      <c r="D32"/>
      <c r="E32" s="149"/>
      <c r="F32" s="103"/>
      <c r="G32" s="138"/>
    </row>
    <row r="33" spans="1:10">
      <c r="F33" s="1537" t="s">
        <v>1526</v>
      </c>
      <c r="G33" s="1537">
        <v>3</v>
      </c>
    </row>
    <row r="34" spans="1:10">
      <c r="A34" s="1337">
        <v>3</v>
      </c>
      <c r="B34" s="403"/>
      <c r="C34" s="1307" t="s">
        <v>453</v>
      </c>
      <c r="D34" s="1312" t="s">
        <v>454</v>
      </c>
      <c r="E34" s="1313" t="s">
        <v>1242</v>
      </c>
      <c r="F34" s="2" t="s">
        <v>82</v>
      </c>
      <c r="G34" s="404"/>
      <c r="I34" s="17"/>
      <c r="J34" s="913"/>
    </row>
    <row r="35" spans="1:10">
      <c r="B35" s="368" t="s">
        <v>623</v>
      </c>
      <c r="C35" s="1591" t="s">
        <v>1606</v>
      </c>
      <c r="D35" s="1591" t="s">
        <v>1542</v>
      </c>
      <c r="E35" s="1591" t="s">
        <v>1543</v>
      </c>
      <c r="F35" s="120"/>
      <c r="G35" s="405" t="s">
        <v>120</v>
      </c>
      <c r="I35" s="17"/>
      <c r="J35" s="913"/>
    </row>
    <row r="36" spans="1:10">
      <c r="B36" s="470"/>
      <c r="C36" s="308" t="s">
        <v>537</v>
      </c>
      <c r="D36" s="308" t="s">
        <v>537</v>
      </c>
      <c r="E36" s="308" t="s">
        <v>537</v>
      </c>
      <c r="F36" s="1049" t="s">
        <v>83</v>
      </c>
      <c r="G36" s="471" t="s">
        <v>121</v>
      </c>
      <c r="I36" s="17"/>
      <c r="J36" s="913"/>
    </row>
    <row r="37" spans="1:10">
      <c r="B37" s="368" t="s">
        <v>342</v>
      </c>
      <c r="C37" s="107"/>
      <c r="D37" s="107"/>
      <c r="E37" s="107"/>
      <c r="F37" s="389"/>
      <c r="G37" s="394"/>
      <c r="I37" s="17"/>
      <c r="J37" s="913"/>
    </row>
    <row r="38" spans="1:10" ht="25.5">
      <c r="B38" s="472" t="s">
        <v>230</v>
      </c>
      <c r="C38" s="375"/>
      <c r="D38" s="340"/>
      <c r="E38" s="1001"/>
      <c r="F38" s="1049" t="s">
        <v>6</v>
      </c>
      <c r="G38" s="1009" t="s">
        <v>38</v>
      </c>
      <c r="I38" s="17"/>
      <c r="J38" s="913"/>
    </row>
    <row r="39" spans="1:10" ht="18.75" customHeight="1">
      <c r="B39" s="473" t="s">
        <v>117</v>
      </c>
      <c r="C39" s="375"/>
      <c r="D39" s="340"/>
      <c r="E39" s="1001"/>
      <c r="F39" s="1049" t="s">
        <v>244</v>
      </c>
      <c r="G39" s="1009" t="s">
        <v>38</v>
      </c>
      <c r="I39" s="17"/>
      <c r="J39" s="913"/>
    </row>
    <row r="40" spans="1:10" s="1086" customFormat="1" ht="18.75" customHeight="1" thickBot="1">
      <c r="B40" s="1127" t="s">
        <v>1281</v>
      </c>
      <c r="C40" s="375"/>
      <c r="D40" s="340"/>
      <c r="E40" s="1001"/>
      <c r="F40" s="1049" t="s">
        <v>936</v>
      </c>
      <c r="G40" s="1009" t="s">
        <v>38</v>
      </c>
    </row>
    <row r="41" spans="1:10" ht="18.75" customHeight="1">
      <c r="B41" s="470" t="s">
        <v>103</v>
      </c>
      <c r="C41" s="374">
        <f>SUM(C38:C40)</f>
        <v>0</v>
      </c>
      <c r="D41" s="374">
        <f t="shared" ref="D41:E41" si="2">SUM(D38:D40)</f>
        <v>0</v>
      </c>
      <c r="E41" s="374">
        <f t="shared" si="2"/>
        <v>0</v>
      </c>
      <c r="F41" s="1049" t="s">
        <v>13</v>
      </c>
      <c r="G41" s="1009" t="s">
        <v>38</v>
      </c>
      <c r="I41" s="17"/>
      <c r="J41" s="913"/>
    </row>
    <row r="42" spans="1:10">
      <c r="B42" s="474"/>
      <c r="C42" s="389"/>
      <c r="D42" s="389"/>
      <c r="E42" s="899"/>
      <c r="F42" s="389"/>
      <c r="G42" s="1010"/>
      <c r="I42" s="17"/>
      <c r="J42" s="913"/>
    </row>
    <row r="43" spans="1:10">
      <c r="B43" s="368" t="s">
        <v>334</v>
      </c>
      <c r="C43" s="389"/>
      <c r="D43" s="389"/>
      <c r="E43" s="899"/>
      <c r="F43" s="389"/>
      <c r="G43" s="1010"/>
      <c r="I43" s="17"/>
      <c r="J43" s="913"/>
    </row>
    <row r="44" spans="1:10" ht="25.5">
      <c r="B44" s="472" t="s">
        <v>230</v>
      </c>
      <c r="C44" s="375"/>
      <c r="D44" s="340"/>
      <c r="E44" s="1001"/>
      <c r="F44" s="1049" t="s">
        <v>245</v>
      </c>
      <c r="G44" s="1009" t="s">
        <v>38</v>
      </c>
      <c r="I44" s="17"/>
      <c r="J44" s="913"/>
    </row>
    <row r="45" spans="1:10" ht="18.75" customHeight="1">
      <c r="B45" s="473" t="s">
        <v>117</v>
      </c>
      <c r="C45" s="375"/>
      <c r="D45" s="340"/>
      <c r="E45" s="1001"/>
      <c r="F45" s="1049" t="s">
        <v>14</v>
      </c>
      <c r="G45" s="1009" t="s">
        <v>38</v>
      </c>
      <c r="I45" s="17"/>
      <c r="J45" s="913"/>
    </row>
    <row r="46" spans="1:10" s="1086" customFormat="1" ht="18.75" customHeight="1" thickBot="1">
      <c r="B46" s="1127" t="s">
        <v>1282</v>
      </c>
      <c r="C46" s="375"/>
      <c r="D46" s="340"/>
      <c r="E46" s="1001"/>
      <c r="F46" s="1049" t="s">
        <v>1283</v>
      </c>
      <c r="G46" s="1009" t="s">
        <v>38</v>
      </c>
    </row>
    <row r="47" spans="1:10" ht="18.75" customHeight="1">
      <c r="B47" s="470" t="s">
        <v>103</v>
      </c>
      <c r="C47" s="374">
        <f>SUM(C44:C46)</f>
        <v>0</v>
      </c>
      <c r="D47" s="374">
        <f t="shared" ref="D47:E47" si="3">SUM(D44:D46)</f>
        <v>0</v>
      </c>
      <c r="E47" s="374">
        <f t="shared" si="3"/>
        <v>0</v>
      </c>
      <c r="F47" s="1049" t="s">
        <v>246</v>
      </c>
      <c r="G47" s="1011" t="s">
        <v>38</v>
      </c>
      <c r="I47" s="17"/>
      <c r="J47" s="913"/>
    </row>
  </sheetData>
  <sheetProtection password="B5A2" sheet="1" objects="1" scenarios="1"/>
  <mergeCells count="3">
    <mergeCell ref="B9:B10"/>
    <mergeCell ref="H19:H21"/>
    <mergeCell ref="H29:H31"/>
  </mergeCells>
  <printOptions gridLinesSet="0"/>
  <pageMargins left="0.74803149606299213" right="0.35433070866141736" top="0.35433070866141736" bottom="0.39370078740157483" header="0.19685039370078741" footer="0.19685039370078741"/>
  <pageSetup paperSize="9" scale="49" orientation="landscape" horizontalDpi="300" verticalDpi="300" r:id="rId1"/>
  <headerFooter alignWithMargins="0"/>
  <ignoredErrors>
    <ignoredError sqref="F47 C11 F38:F39 F41:F4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94"/>
  <sheetViews>
    <sheetView showGridLines="0" zoomScale="80" zoomScaleNormal="80" workbookViewId="0">
      <selection activeCell="B4" sqref="B4"/>
    </sheetView>
  </sheetViews>
  <sheetFormatPr defaultColWidth="10.7109375" defaultRowHeight="12.75"/>
  <cols>
    <col min="1" max="1" width="5.5703125" style="1337" customWidth="1"/>
    <col min="2" max="2" width="54.5703125" style="126" bestFit="1" customWidth="1"/>
    <col min="3" max="12" width="12.85546875" style="143" customWidth="1"/>
    <col min="13" max="13" width="12.85546875" style="1086" customWidth="1"/>
    <col min="14" max="18" width="10.7109375" style="143"/>
    <col min="19" max="19" width="59.7109375" style="143" hidden="1" customWidth="1"/>
    <col min="20" max="20" width="0" style="143" hidden="1" customWidth="1"/>
    <col min="21" max="16384" width="10.7109375" style="143"/>
  </cols>
  <sheetData>
    <row r="1" spans="1:14" ht="15.75">
      <c r="A1" s="1334"/>
      <c r="B1" s="1351" t="s">
        <v>1446</v>
      </c>
      <c r="C1" s="129"/>
      <c r="D1" s="129"/>
      <c r="E1" s="129"/>
      <c r="F1" s="129"/>
      <c r="G1" s="129"/>
      <c r="H1" s="129"/>
      <c r="I1" s="129"/>
      <c r="J1" s="129"/>
      <c r="K1" s="129"/>
      <c r="L1" s="129"/>
      <c r="M1" s="1092"/>
      <c r="N1" s="129"/>
    </row>
    <row r="2" spans="1:14">
      <c r="A2" s="1334"/>
      <c r="B2" s="41"/>
      <c r="C2" s="129"/>
      <c r="D2" s="129"/>
      <c r="E2" s="129"/>
      <c r="F2" s="129"/>
      <c r="G2" s="129"/>
      <c r="H2" s="129"/>
      <c r="I2" s="129"/>
      <c r="J2" s="129"/>
      <c r="K2" s="129"/>
      <c r="L2" s="129"/>
      <c r="M2" s="1092"/>
      <c r="N2" s="129"/>
    </row>
    <row r="3" spans="1:14">
      <c r="A3" s="1334"/>
      <c r="B3" s="131" t="s">
        <v>1541</v>
      </c>
      <c r="C3" s="129"/>
      <c r="D3" s="129"/>
      <c r="E3" s="129"/>
      <c r="F3" s="129"/>
      <c r="G3" s="129"/>
      <c r="H3" s="129"/>
      <c r="I3" s="129"/>
      <c r="J3" s="129"/>
      <c r="K3" s="129"/>
      <c r="L3" s="129"/>
      <c r="M3" s="1092"/>
      <c r="N3" s="129"/>
    </row>
    <row r="4" spans="1:14">
      <c r="A4" s="1334"/>
      <c r="B4" s="95" t="s">
        <v>603</v>
      </c>
      <c r="C4" s="129"/>
      <c r="D4" s="129"/>
      <c r="E4" s="129"/>
      <c r="F4" s="129"/>
      <c r="G4" s="129"/>
      <c r="H4" s="129"/>
      <c r="I4" s="129"/>
      <c r="J4" s="129"/>
      <c r="K4" s="129"/>
      <c r="L4" s="129"/>
      <c r="M4" s="1092"/>
      <c r="N4" s="129"/>
    </row>
    <row r="5" spans="1:14">
      <c r="A5" s="1334"/>
      <c r="B5" s="129"/>
      <c r="C5" s="129"/>
      <c r="D5" s="129"/>
      <c r="E5" s="129"/>
      <c r="F5" s="129"/>
      <c r="G5" s="129"/>
      <c r="H5" s="129"/>
      <c r="I5" s="129"/>
      <c r="J5" s="129"/>
      <c r="K5" s="123"/>
      <c r="L5" s="123"/>
      <c r="M5" s="1062"/>
      <c r="N5" s="129"/>
    </row>
    <row r="6" spans="1:14">
      <c r="A6" s="1334"/>
      <c r="B6" s="131" t="s">
        <v>43</v>
      </c>
      <c r="C6" s="129"/>
      <c r="D6" s="129"/>
      <c r="E6" s="129"/>
      <c r="F6" s="129"/>
      <c r="G6" s="129"/>
      <c r="H6" s="129"/>
      <c r="I6" s="129"/>
      <c r="J6" s="129"/>
      <c r="K6" s="123"/>
      <c r="L6" s="123"/>
      <c r="M6" s="1017"/>
      <c r="N6" s="129"/>
    </row>
    <row r="7" spans="1:14" s="376" customFormat="1">
      <c r="A7" s="1334"/>
      <c r="B7" s="131"/>
      <c r="C7" s="377"/>
      <c r="D7" s="377"/>
      <c r="E7" s="377"/>
      <c r="F7" s="377"/>
      <c r="G7" s="1537" t="s">
        <v>1526</v>
      </c>
      <c r="H7" s="1537">
        <v>1</v>
      </c>
      <c r="I7" s="377"/>
      <c r="J7" s="377"/>
      <c r="K7" s="123"/>
      <c r="L7" s="123"/>
      <c r="M7" s="1017"/>
      <c r="N7" s="377"/>
    </row>
    <row r="8" spans="1:14">
      <c r="A8" s="1334">
        <v>1</v>
      </c>
      <c r="B8" s="280"/>
      <c r="C8" s="1307" t="s">
        <v>469</v>
      </c>
      <c r="D8" s="1312" t="s">
        <v>470</v>
      </c>
      <c r="E8" s="1307" t="s">
        <v>471</v>
      </c>
      <c r="F8" s="1312" t="s">
        <v>472</v>
      </c>
      <c r="G8" s="244" t="s">
        <v>82</v>
      </c>
      <c r="H8" s="281"/>
      <c r="I8" s="123"/>
      <c r="J8" s="129"/>
      <c r="K8" s="129"/>
    </row>
    <row r="9" spans="1:14" ht="16.5" customHeight="1">
      <c r="A9" s="1334"/>
      <c r="B9" s="204" t="s">
        <v>756</v>
      </c>
      <c r="C9" s="1669" t="s">
        <v>334</v>
      </c>
      <c r="D9" s="1669"/>
      <c r="E9" s="1670" t="s">
        <v>342</v>
      </c>
      <c r="F9" s="1670"/>
      <c r="G9" s="123"/>
      <c r="H9" s="198" t="s">
        <v>120</v>
      </c>
      <c r="I9" s="76"/>
      <c r="J9" s="123"/>
      <c r="K9" s="129"/>
    </row>
    <row r="10" spans="1:14">
      <c r="A10" s="1334"/>
      <c r="B10" s="282"/>
      <c r="C10" s="279" t="s">
        <v>1606</v>
      </c>
      <c r="D10" s="279" t="s">
        <v>1542</v>
      </c>
      <c r="E10" s="279" t="s">
        <v>1606</v>
      </c>
      <c r="F10" s="279" t="s">
        <v>1542</v>
      </c>
      <c r="G10" s="1049" t="s">
        <v>83</v>
      </c>
      <c r="H10" s="202" t="s">
        <v>121</v>
      </c>
      <c r="I10" s="76"/>
      <c r="J10" s="123"/>
      <c r="K10" s="129"/>
    </row>
    <row r="11" spans="1:14" ht="18.75" customHeight="1">
      <c r="A11" s="1334"/>
      <c r="B11" s="283" t="s">
        <v>500</v>
      </c>
      <c r="C11" s="175">
        <f>$D45</f>
        <v>0</v>
      </c>
      <c r="D11" s="175">
        <f>$D71+D28</f>
        <v>0</v>
      </c>
      <c r="E11" s="175">
        <f>$D$48-C11</f>
        <v>0</v>
      </c>
      <c r="F11" s="175">
        <f>$D$31-D11</f>
        <v>0</v>
      </c>
      <c r="G11" s="1049" t="s">
        <v>12</v>
      </c>
      <c r="H11" s="284" t="s">
        <v>85</v>
      </c>
      <c r="I11" s="76"/>
      <c r="J11" s="123"/>
      <c r="K11" s="129"/>
    </row>
    <row r="12" spans="1:14" ht="18.75" customHeight="1">
      <c r="A12" s="1334"/>
      <c r="B12" s="206" t="s">
        <v>501</v>
      </c>
      <c r="C12" s="175">
        <f>$E45</f>
        <v>0</v>
      </c>
      <c r="D12" s="175">
        <f>$E71+E28</f>
        <v>0</v>
      </c>
      <c r="E12" s="175">
        <f>$E$48-C12</f>
        <v>0</v>
      </c>
      <c r="F12" s="175">
        <f>$E$31-D12</f>
        <v>0</v>
      </c>
      <c r="G12" s="1049" t="s">
        <v>238</v>
      </c>
      <c r="H12" s="284" t="s">
        <v>85</v>
      </c>
      <c r="I12" s="76"/>
      <c r="J12" s="123"/>
      <c r="K12" s="129"/>
    </row>
    <row r="13" spans="1:14" ht="18.75" customHeight="1">
      <c r="A13" s="1334"/>
      <c r="B13" s="206" t="s">
        <v>231</v>
      </c>
      <c r="C13" s="175">
        <f>$F45</f>
        <v>0</v>
      </c>
      <c r="D13" s="175">
        <f>$F71+F28</f>
        <v>0</v>
      </c>
      <c r="E13" s="175">
        <f>$F$48-C13</f>
        <v>0</v>
      </c>
      <c r="F13" s="175">
        <f>$F$31-D13</f>
        <v>0</v>
      </c>
      <c r="G13" s="1049" t="s">
        <v>26</v>
      </c>
      <c r="H13" s="284" t="s">
        <v>85</v>
      </c>
      <c r="I13" s="76"/>
      <c r="J13" s="123"/>
      <c r="K13" s="129"/>
    </row>
    <row r="14" spans="1:14" ht="18.75" customHeight="1">
      <c r="A14" s="1334"/>
      <c r="B14" s="285" t="s">
        <v>520</v>
      </c>
      <c r="C14" s="175">
        <f>$G45</f>
        <v>0</v>
      </c>
      <c r="D14" s="175">
        <f>$G71+G28</f>
        <v>0</v>
      </c>
      <c r="E14" s="175">
        <f>$G$48-C14</f>
        <v>0</v>
      </c>
      <c r="F14" s="175">
        <f>$G$31-D14</f>
        <v>0</v>
      </c>
      <c r="G14" s="1049" t="s">
        <v>239</v>
      </c>
      <c r="H14" s="186" t="s">
        <v>157</v>
      </c>
      <c r="I14" s="76"/>
      <c r="J14" s="123"/>
      <c r="K14" s="129"/>
    </row>
    <row r="15" spans="1:14" ht="18.75" customHeight="1">
      <c r="A15" s="1334"/>
      <c r="B15" s="285" t="s">
        <v>806</v>
      </c>
      <c r="C15" s="175">
        <f>$H45</f>
        <v>0</v>
      </c>
      <c r="D15" s="175">
        <f>$H71+H28</f>
        <v>0</v>
      </c>
      <c r="E15" s="175">
        <f>$H$48-C15</f>
        <v>0</v>
      </c>
      <c r="F15" s="175">
        <f>$H$31-D15</f>
        <v>0</v>
      </c>
      <c r="G15" s="1049" t="s">
        <v>774</v>
      </c>
      <c r="H15" s="186" t="s">
        <v>157</v>
      </c>
      <c r="I15" s="76"/>
      <c r="J15" s="123"/>
      <c r="K15" s="129"/>
    </row>
    <row r="16" spans="1:14" ht="18.75" customHeight="1">
      <c r="A16" s="1334"/>
      <c r="B16" s="285" t="s">
        <v>807</v>
      </c>
      <c r="C16" s="175">
        <f>$I45</f>
        <v>0</v>
      </c>
      <c r="D16" s="175">
        <f>$I71+I28</f>
        <v>0</v>
      </c>
      <c r="E16" s="175">
        <f>$I$48-C16</f>
        <v>0</v>
      </c>
      <c r="F16" s="175">
        <f>$I$31-D16</f>
        <v>0</v>
      </c>
      <c r="G16" s="1049" t="s">
        <v>856</v>
      </c>
      <c r="H16" s="186" t="s">
        <v>157</v>
      </c>
      <c r="I16" s="76"/>
      <c r="J16" s="123"/>
      <c r="K16" s="129"/>
    </row>
    <row r="17" spans="1:15" ht="18.75" customHeight="1">
      <c r="A17" s="1334"/>
      <c r="B17" s="285" t="s">
        <v>808</v>
      </c>
      <c r="C17" s="175">
        <f>$J45</f>
        <v>0</v>
      </c>
      <c r="D17" s="175">
        <f>$J71+J28</f>
        <v>0</v>
      </c>
      <c r="E17" s="175">
        <f>$J$48-C17</f>
        <v>0</v>
      </c>
      <c r="F17" s="175">
        <f>$J$31-D17</f>
        <v>0</v>
      </c>
      <c r="G17" s="1049" t="s">
        <v>867</v>
      </c>
      <c r="H17" s="186" t="s">
        <v>157</v>
      </c>
      <c r="I17" s="76"/>
      <c r="J17" s="123"/>
      <c r="K17" s="129"/>
    </row>
    <row r="18" spans="1:15" ht="18.75" customHeight="1">
      <c r="A18" s="1334"/>
      <c r="B18" s="285" t="s">
        <v>62</v>
      </c>
      <c r="C18" s="175">
        <f>$K45</f>
        <v>0</v>
      </c>
      <c r="D18" s="175">
        <f>$K71+K28</f>
        <v>0</v>
      </c>
      <c r="E18" s="175">
        <f>$K$48-C18</f>
        <v>0</v>
      </c>
      <c r="F18" s="175">
        <f>$K$31-D18</f>
        <v>0</v>
      </c>
      <c r="G18" s="1049" t="s">
        <v>857</v>
      </c>
      <c r="H18" s="186" t="s">
        <v>157</v>
      </c>
      <c r="I18" s="76"/>
      <c r="J18" s="123"/>
      <c r="K18" s="129"/>
    </row>
    <row r="19" spans="1:15" ht="18.75" customHeight="1">
      <c r="A19" s="1334"/>
      <c r="B19" s="285" t="s">
        <v>29</v>
      </c>
      <c r="C19" s="175">
        <f>$L45</f>
        <v>0</v>
      </c>
      <c r="D19" s="175">
        <f>$L71+L28</f>
        <v>0</v>
      </c>
      <c r="E19" s="175">
        <f>$L$48-C19</f>
        <v>0</v>
      </c>
      <c r="F19" s="175">
        <f>$L$31-D19</f>
        <v>0</v>
      </c>
      <c r="G19" s="1049" t="s">
        <v>27</v>
      </c>
      <c r="H19" s="186" t="s">
        <v>157</v>
      </c>
      <c r="I19" s="76"/>
      <c r="J19" s="123"/>
      <c r="K19" s="129"/>
    </row>
    <row r="20" spans="1:15" s="1086" customFormat="1" ht="18.75" customHeight="1" thickBot="1">
      <c r="A20" s="1334"/>
      <c r="B20" s="1135" t="s">
        <v>1289</v>
      </c>
      <c r="C20" s="175">
        <f>$M45</f>
        <v>0</v>
      </c>
      <c r="D20" s="175">
        <f>M71+M28</f>
        <v>0</v>
      </c>
      <c r="E20" s="1140">
        <f>M48-C20</f>
        <v>0</v>
      </c>
      <c r="F20" s="1140">
        <f>M31-D20</f>
        <v>0</v>
      </c>
      <c r="G20" s="1049" t="s">
        <v>836</v>
      </c>
      <c r="H20" s="186" t="s">
        <v>157</v>
      </c>
      <c r="I20" s="76"/>
      <c r="J20" s="1017"/>
      <c r="K20" s="1092"/>
    </row>
    <row r="21" spans="1:15" ht="18.75" customHeight="1">
      <c r="A21" s="1334"/>
      <c r="B21" s="311" t="s">
        <v>28</v>
      </c>
      <c r="C21" s="176">
        <f>SUM(C11:C20)</f>
        <v>0</v>
      </c>
      <c r="D21" s="176">
        <f t="shared" ref="D21:F21" si="0">SUM(D11:D20)</f>
        <v>0</v>
      </c>
      <c r="E21" s="176">
        <f t="shared" si="0"/>
        <v>0</v>
      </c>
      <c r="F21" s="176">
        <f t="shared" si="0"/>
        <v>0</v>
      </c>
      <c r="G21" s="1049">
        <v>125</v>
      </c>
      <c r="H21" s="286" t="s">
        <v>157</v>
      </c>
      <c r="I21" s="76"/>
      <c r="J21" s="129"/>
      <c r="K21" s="129"/>
    </row>
    <row r="22" spans="1:15">
      <c r="A22" s="1334"/>
      <c r="B22" s="84"/>
      <c r="C22" s="84"/>
      <c r="D22" s="84"/>
      <c r="E22" s="84"/>
      <c r="F22" s="84"/>
      <c r="G22" s="84"/>
      <c r="H22" s="84"/>
      <c r="I22" s="129"/>
      <c r="J22" s="129"/>
      <c r="K22" s="76"/>
      <c r="L22" s="129"/>
      <c r="M22" s="1092"/>
      <c r="N22" s="129"/>
    </row>
    <row r="23" spans="1:15">
      <c r="A23" s="1334"/>
      <c r="B23" s="122"/>
      <c r="C23" s="129"/>
      <c r="D23" s="129"/>
      <c r="E23" s="129"/>
      <c r="F23" s="129"/>
      <c r="G23" s="129"/>
      <c r="H23" s="129"/>
      <c r="I23" s="129"/>
      <c r="J23" s="129"/>
      <c r="K23" s="76"/>
      <c r="L23" s="129"/>
      <c r="M23" s="1092"/>
      <c r="N23" s="1537" t="s">
        <v>1526</v>
      </c>
      <c r="O23" s="1537">
        <v>2</v>
      </c>
    </row>
    <row r="24" spans="1:15">
      <c r="A24" s="1334">
        <v>2</v>
      </c>
      <c r="B24" s="287"/>
      <c r="C24" s="1307" t="s">
        <v>473</v>
      </c>
      <c r="D24" s="1307" t="s">
        <v>474</v>
      </c>
      <c r="E24" s="1307" t="s">
        <v>475</v>
      </c>
      <c r="F24" s="1307" t="s">
        <v>476</v>
      </c>
      <c r="G24" s="1307" t="s">
        <v>698</v>
      </c>
      <c r="H24" s="1307" t="s">
        <v>882</v>
      </c>
      <c r="I24" s="1307" t="s">
        <v>883</v>
      </c>
      <c r="J24" s="1307" t="s">
        <v>884</v>
      </c>
      <c r="K24" s="1307" t="s">
        <v>885</v>
      </c>
      <c r="L24" s="1307" t="s">
        <v>699</v>
      </c>
      <c r="M24" s="1307" t="s">
        <v>1288</v>
      </c>
      <c r="N24" s="1307" t="s">
        <v>82</v>
      </c>
      <c r="O24" s="273"/>
    </row>
    <row r="25" spans="1:15" ht="47.25" customHeight="1">
      <c r="A25" s="1334"/>
      <c r="B25" s="288" t="s">
        <v>1693</v>
      </c>
      <c r="C25" s="147" t="s">
        <v>28</v>
      </c>
      <c r="D25" s="385" t="s">
        <v>124</v>
      </c>
      <c r="E25" s="385" t="s">
        <v>125</v>
      </c>
      <c r="F25" s="385" t="s">
        <v>231</v>
      </c>
      <c r="G25" s="385" t="s">
        <v>520</v>
      </c>
      <c r="H25" s="385" t="s">
        <v>1203</v>
      </c>
      <c r="I25" s="385" t="s">
        <v>807</v>
      </c>
      <c r="J25" s="385" t="s">
        <v>808</v>
      </c>
      <c r="K25" s="385" t="s">
        <v>62</v>
      </c>
      <c r="L25" s="385" t="s">
        <v>50</v>
      </c>
      <c r="M25" s="1111" t="s">
        <v>1291</v>
      </c>
      <c r="N25" s="155"/>
      <c r="O25" s="198" t="s">
        <v>120</v>
      </c>
    </row>
    <row r="26" spans="1:15" ht="13.5" thickBot="1">
      <c r="A26" s="1334"/>
      <c r="B26" s="289"/>
      <c r="C26" s="152" t="str">
        <f>"£000 "</f>
        <v xml:space="preserve">£000 </v>
      </c>
      <c r="D26" s="383" t="str">
        <f t="shared" ref="D26:M26" si="1">"£000 "</f>
        <v xml:space="preserve">£000 </v>
      </c>
      <c r="E26" s="383" t="str">
        <f t="shared" si="1"/>
        <v xml:space="preserve">£000 </v>
      </c>
      <c r="F26" s="383" t="str">
        <f t="shared" si="1"/>
        <v xml:space="preserve">£000 </v>
      </c>
      <c r="G26" s="383" t="str">
        <f t="shared" si="1"/>
        <v xml:space="preserve">£000 </v>
      </c>
      <c r="H26" s="383" t="str">
        <f t="shared" si="1"/>
        <v xml:space="preserve">£000 </v>
      </c>
      <c r="I26" s="383" t="str">
        <f t="shared" si="1"/>
        <v xml:space="preserve">£000 </v>
      </c>
      <c r="J26" s="383" t="str">
        <f t="shared" si="1"/>
        <v xml:space="preserve">£000 </v>
      </c>
      <c r="K26" s="383" t="str">
        <f t="shared" si="1"/>
        <v xml:space="preserve">£000 </v>
      </c>
      <c r="L26" s="383" t="str">
        <f t="shared" si="1"/>
        <v xml:space="preserve">£000 </v>
      </c>
      <c r="M26" s="1101" t="str">
        <f t="shared" si="1"/>
        <v xml:space="preserve">£000 </v>
      </c>
      <c r="N26" s="1049" t="s">
        <v>83</v>
      </c>
      <c r="O26" s="250" t="s">
        <v>121</v>
      </c>
    </row>
    <row r="27" spans="1:15" s="18" customFormat="1" ht="18.75" customHeight="1">
      <c r="A27" s="1341"/>
      <c r="B27" s="290" t="s">
        <v>1614</v>
      </c>
      <c r="C27" s="177">
        <f>SUM(D27:M27)</f>
        <v>0</v>
      </c>
      <c r="D27" s="929">
        <f>D69</f>
        <v>0</v>
      </c>
      <c r="E27" s="929">
        <f t="shared" ref="E27:M27" si="2">E69</f>
        <v>0</v>
      </c>
      <c r="F27" s="929">
        <f t="shared" si="2"/>
        <v>0</v>
      </c>
      <c r="G27" s="929">
        <f t="shared" si="2"/>
        <v>0</v>
      </c>
      <c r="H27" s="929">
        <f t="shared" si="2"/>
        <v>0</v>
      </c>
      <c r="I27" s="929">
        <f t="shared" si="2"/>
        <v>0</v>
      </c>
      <c r="J27" s="929">
        <f t="shared" si="2"/>
        <v>0</v>
      </c>
      <c r="K27" s="929">
        <f t="shared" si="2"/>
        <v>0</v>
      </c>
      <c r="L27" s="929">
        <f t="shared" si="2"/>
        <v>0</v>
      </c>
      <c r="M27" s="929">
        <f t="shared" si="2"/>
        <v>0</v>
      </c>
      <c r="N27" s="1049">
        <v>100</v>
      </c>
      <c r="O27" s="284" t="s">
        <v>85</v>
      </c>
    </row>
    <row r="28" spans="1:15" s="18" customFormat="1" ht="18.75" customHeight="1">
      <c r="A28" s="1341"/>
      <c r="B28" s="291" t="s">
        <v>1691</v>
      </c>
      <c r="C28" s="177">
        <f t="shared" ref="C28:C30" si="3">SUM(D28:M28)</f>
        <v>0</v>
      </c>
      <c r="D28" s="170"/>
      <c r="E28" s="170"/>
      <c r="F28" s="170"/>
      <c r="G28" s="170"/>
      <c r="H28" s="170"/>
      <c r="I28" s="170"/>
      <c r="J28" s="170"/>
      <c r="K28" s="170"/>
      <c r="L28" s="170"/>
      <c r="M28" s="1073"/>
      <c r="N28" s="1049" t="s">
        <v>773</v>
      </c>
      <c r="O28" s="284" t="s">
        <v>166</v>
      </c>
    </row>
    <row r="29" spans="1:15" s="18" customFormat="1" ht="18.75" customHeight="1">
      <c r="A29" s="1341"/>
      <c r="B29" s="291" t="s">
        <v>1692</v>
      </c>
      <c r="C29" s="177">
        <f t="shared" si="3"/>
        <v>0</v>
      </c>
      <c r="D29" s="170"/>
      <c r="E29" s="170"/>
      <c r="F29" s="170"/>
      <c r="G29" s="170"/>
      <c r="H29" s="170"/>
      <c r="I29" s="170"/>
      <c r="J29" s="170"/>
      <c r="K29" s="170"/>
      <c r="L29" s="170"/>
      <c r="M29" s="1073"/>
      <c r="N29" s="1049" t="s">
        <v>1201</v>
      </c>
      <c r="O29" s="918" t="s">
        <v>166</v>
      </c>
    </row>
    <row r="30" spans="1:15" s="18" customFormat="1" ht="18.75" customHeight="1" thickBot="1">
      <c r="A30" s="1341"/>
      <c r="B30" s="292" t="s">
        <v>1069</v>
      </c>
      <c r="C30" s="177">
        <f t="shared" si="3"/>
        <v>0</v>
      </c>
      <c r="D30" s="435"/>
      <c r="E30" s="435"/>
      <c r="F30" s="435"/>
      <c r="G30" s="435"/>
      <c r="H30" s="435"/>
      <c r="I30" s="435"/>
      <c r="J30" s="435"/>
      <c r="K30" s="435"/>
      <c r="L30" s="435"/>
      <c r="M30" s="991"/>
      <c r="N30" s="1049">
        <v>102</v>
      </c>
      <c r="O30" s="284" t="s">
        <v>166</v>
      </c>
    </row>
    <row r="31" spans="1:15" s="18" customFormat="1" ht="18.75" customHeight="1">
      <c r="A31" s="1341"/>
      <c r="B31" s="290" t="s">
        <v>1615</v>
      </c>
      <c r="C31" s="176">
        <f>SUM(D31:M31)</f>
        <v>0</v>
      </c>
      <c r="D31" s="176">
        <f>SUM(D27:D30)</f>
        <v>0</v>
      </c>
      <c r="E31" s="176">
        <f t="shared" ref="E31:K31" si="4">SUM(E27:E30)</f>
        <v>0</v>
      </c>
      <c r="F31" s="176">
        <f t="shared" si="4"/>
        <v>0</v>
      </c>
      <c r="G31" s="176">
        <f t="shared" si="4"/>
        <v>0</v>
      </c>
      <c r="H31" s="176">
        <f t="shared" si="4"/>
        <v>0</v>
      </c>
      <c r="I31" s="176">
        <f t="shared" si="4"/>
        <v>0</v>
      </c>
      <c r="J31" s="176">
        <f t="shared" si="4"/>
        <v>0</v>
      </c>
      <c r="K31" s="176">
        <f t="shared" si="4"/>
        <v>0</v>
      </c>
      <c r="L31" s="176">
        <f>SUM(L27:L30)</f>
        <v>0</v>
      </c>
      <c r="M31" s="176">
        <f>SUM(M27:M30)</f>
        <v>0</v>
      </c>
      <c r="N31" s="1049">
        <v>103</v>
      </c>
      <c r="O31" s="284" t="s">
        <v>85</v>
      </c>
    </row>
    <row r="32" spans="1:15" s="18" customFormat="1" ht="18.75" customHeight="1">
      <c r="A32" s="1341"/>
      <c r="B32" s="293" t="s">
        <v>595</v>
      </c>
      <c r="C32" s="177">
        <f>SUM(D32:M32)</f>
        <v>0</v>
      </c>
      <c r="D32" s="756"/>
      <c r="E32" s="756"/>
      <c r="F32" s="756"/>
      <c r="G32" s="756"/>
      <c r="H32" s="756"/>
      <c r="I32" s="756"/>
      <c r="J32" s="756"/>
      <c r="K32" s="756"/>
      <c r="L32" s="756"/>
      <c r="M32" s="756"/>
      <c r="N32" s="1049">
        <v>105</v>
      </c>
      <c r="O32" s="284" t="s">
        <v>85</v>
      </c>
    </row>
    <row r="33" spans="1:15" s="18" customFormat="1" ht="18.75" customHeight="1">
      <c r="A33" s="1341"/>
      <c r="B33" s="962" t="s">
        <v>1427</v>
      </c>
      <c r="C33" s="177">
        <f t="shared" ref="C33:C42" si="5">SUM(D33:M33)</f>
        <v>0</v>
      </c>
      <c r="D33" s="1189"/>
      <c r="E33" s="1189"/>
      <c r="F33" s="1189"/>
      <c r="G33" s="1189"/>
      <c r="H33" s="1189"/>
      <c r="I33" s="1189"/>
      <c r="J33" s="1189"/>
      <c r="K33" s="1189"/>
      <c r="L33" s="1189"/>
      <c r="M33" s="1189"/>
      <c r="N33" s="1049" t="s">
        <v>1426</v>
      </c>
      <c r="O33" s="284" t="s">
        <v>166</v>
      </c>
    </row>
    <row r="34" spans="1:15" s="1087" customFormat="1" ht="18.75" customHeight="1">
      <c r="A34" s="1341"/>
      <c r="B34" s="1302" t="s">
        <v>1447</v>
      </c>
      <c r="C34" s="177">
        <f t="shared" si="5"/>
        <v>0</v>
      </c>
      <c r="D34" s="1189"/>
      <c r="E34" s="1189"/>
      <c r="F34" s="1189"/>
      <c r="G34" s="1189"/>
      <c r="H34" s="1189"/>
      <c r="I34" s="1189"/>
      <c r="J34" s="1189"/>
      <c r="K34" s="1189"/>
      <c r="L34" s="1189"/>
      <c r="M34" s="1297"/>
      <c r="N34" s="1049" t="s">
        <v>853</v>
      </c>
      <c r="O34" s="918" t="s">
        <v>166</v>
      </c>
    </row>
    <row r="35" spans="1:15" s="18" customFormat="1" ht="18.75" customHeight="1">
      <c r="A35" s="1341"/>
      <c r="B35" s="293" t="s">
        <v>105</v>
      </c>
      <c r="C35" s="177">
        <f t="shared" si="5"/>
        <v>0</v>
      </c>
      <c r="D35" s="170"/>
      <c r="E35" s="170"/>
      <c r="F35" s="170"/>
      <c r="G35" s="170"/>
      <c r="H35" s="170"/>
      <c r="I35" s="170"/>
      <c r="J35" s="170"/>
      <c r="K35" s="170"/>
      <c r="L35" s="170"/>
      <c r="M35" s="1073"/>
      <c r="N35" s="1049">
        <v>110</v>
      </c>
      <c r="O35" s="284" t="s">
        <v>166</v>
      </c>
    </row>
    <row r="36" spans="1:15" s="18" customFormat="1" ht="18.75" customHeight="1">
      <c r="A36" s="1341"/>
      <c r="B36" s="193" t="s">
        <v>106</v>
      </c>
      <c r="C36" s="177">
        <f>SUM(D36:M36)</f>
        <v>0</v>
      </c>
      <c r="D36" s="170"/>
      <c r="E36" s="170"/>
      <c r="F36" s="170"/>
      <c r="G36" s="170"/>
      <c r="H36" s="170"/>
      <c r="I36" s="170"/>
      <c r="J36" s="170"/>
      <c r="K36" s="170"/>
      <c r="L36" s="170"/>
      <c r="M36" s="1073"/>
      <c r="N36" s="1049">
        <v>120</v>
      </c>
      <c r="O36" s="294" t="s">
        <v>85</v>
      </c>
    </row>
    <row r="37" spans="1:15" s="18" customFormat="1" ht="18.75" customHeight="1">
      <c r="A37" s="1341"/>
      <c r="B37" s="291" t="s">
        <v>995</v>
      </c>
      <c r="C37" s="177">
        <f t="shared" si="5"/>
        <v>0</v>
      </c>
      <c r="D37" s="170"/>
      <c r="E37" s="170"/>
      <c r="F37" s="170"/>
      <c r="G37" s="170"/>
      <c r="H37" s="170"/>
      <c r="I37" s="170"/>
      <c r="J37" s="170"/>
      <c r="K37" s="170"/>
      <c r="L37" s="170"/>
      <c r="M37" s="1073"/>
      <c r="N37" s="1049" t="s">
        <v>860</v>
      </c>
      <c r="O37" s="284" t="s">
        <v>86</v>
      </c>
    </row>
    <row r="38" spans="1:15" s="18" customFormat="1" ht="18.75" customHeight="1">
      <c r="A38" s="1341"/>
      <c r="B38" s="291" t="s">
        <v>996</v>
      </c>
      <c r="C38" s="177">
        <f t="shared" si="5"/>
        <v>0</v>
      </c>
      <c r="D38" s="170"/>
      <c r="E38" s="170"/>
      <c r="F38" s="170"/>
      <c r="G38" s="170"/>
      <c r="H38" s="170"/>
      <c r="I38" s="170"/>
      <c r="J38" s="170"/>
      <c r="K38" s="170"/>
      <c r="L38" s="170"/>
      <c r="M38" s="1073"/>
      <c r="N38" s="1049" t="s">
        <v>940</v>
      </c>
      <c r="O38" s="284" t="s">
        <v>86</v>
      </c>
    </row>
    <row r="39" spans="1:15" s="18" customFormat="1" ht="18.75" customHeight="1">
      <c r="A39" s="1341"/>
      <c r="B39" s="295" t="s">
        <v>352</v>
      </c>
      <c r="C39" s="177">
        <f t="shared" si="5"/>
        <v>0</v>
      </c>
      <c r="D39" s="170"/>
      <c r="E39" s="170"/>
      <c r="F39" s="170"/>
      <c r="G39" s="170"/>
      <c r="H39" s="170"/>
      <c r="I39" s="170"/>
      <c r="J39" s="170"/>
      <c r="K39" s="170"/>
      <c r="L39" s="170"/>
      <c r="M39" s="1073"/>
      <c r="N39" s="1049" t="s">
        <v>241</v>
      </c>
      <c r="O39" s="284" t="s">
        <v>86</v>
      </c>
    </row>
    <row r="40" spans="1:15" s="18" customFormat="1" ht="18.75" customHeight="1">
      <c r="A40" s="1341"/>
      <c r="B40" s="296" t="s">
        <v>107</v>
      </c>
      <c r="C40" s="177">
        <f t="shared" si="5"/>
        <v>0</v>
      </c>
      <c r="D40" s="170"/>
      <c r="E40" s="170"/>
      <c r="F40" s="170"/>
      <c r="G40" s="170"/>
      <c r="H40" s="170"/>
      <c r="I40" s="170"/>
      <c r="J40" s="170"/>
      <c r="K40" s="170"/>
      <c r="L40" s="170"/>
      <c r="M40" s="1073"/>
      <c r="N40" s="1049">
        <v>140</v>
      </c>
      <c r="O40" s="284" t="s">
        <v>86</v>
      </c>
    </row>
    <row r="41" spans="1:15" s="18" customFormat="1" ht="18.75" customHeight="1">
      <c r="A41" s="1341"/>
      <c r="B41" s="296" t="s">
        <v>108</v>
      </c>
      <c r="C41" s="177">
        <f t="shared" si="5"/>
        <v>0</v>
      </c>
      <c r="D41" s="170"/>
      <c r="E41" s="170"/>
      <c r="F41" s="170"/>
      <c r="G41" s="170"/>
      <c r="H41" s="170"/>
      <c r="I41" s="170"/>
      <c r="J41" s="170"/>
      <c r="K41" s="170"/>
      <c r="L41" s="170"/>
      <c r="M41" s="1073"/>
      <c r="N41" s="1049">
        <v>150</v>
      </c>
      <c r="O41" s="284" t="s">
        <v>85</v>
      </c>
    </row>
    <row r="42" spans="1:15" s="1087" customFormat="1" ht="18.75" customHeight="1" thickBot="1">
      <c r="A42" s="1341"/>
      <c r="B42" s="1052" t="s">
        <v>1290</v>
      </c>
      <c r="C42" s="177">
        <f t="shared" si="5"/>
        <v>0</v>
      </c>
      <c r="D42" s="1073"/>
      <c r="E42" s="1073"/>
      <c r="F42" s="1073"/>
      <c r="G42" s="1073"/>
      <c r="H42" s="1073"/>
      <c r="I42" s="1073"/>
      <c r="J42" s="1073"/>
      <c r="K42" s="1073"/>
      <c r="L42" s="1073"/>
      <c r="M42" s="1448"/>
      <c r="N42" s="1049" t="s">
        <v>243</v>
      </c>
      <c r="O42" s="1134" t="s">
        <v>166</v>
      </c>
    </row>
    <row r="43" spans="1:15" s="18" customFormat="1" ht="18.75" customHeight="1">
      <c r="A43" s="1341"/>
      <c r="B43" s="304" t="s">
        <v>1616</v>
      </c>
      <c r="C43" s="219">
        <f>SUM(C31:C42)</f>
        <v>0</v>
      </c>
      <c r="D43" s="219">
        <f>SUM(D31:D42)</f>
        <v>0</v>
      </c>
      <c r="E43" s="219">
        <f t="shared" ref="E43:M43" si="6">SUM(E31:E42)</f>
        <v>0</v>
      </c>
      <c r="F43" s="219">
        <f t="shared" si="6"/>
        <v>0</v>
      </c>
      <c r="G43" s="219">
        <f t="shared" si="6"/>
        <v>0</v>
      </c>
      <c r="H43" s="219">
        <f t="shared" si="6"/>
        <v>0</v>
      </c>
      <c r="I43" s="219">
        <f t="shared" si="6"/>
        <v>0</v>
      </c>
      <c r="J43" s="219">
        <f t="shared" si="6"/>
        <v>0</v>
      </c>
      <c r="K43" s="219">
        <f t="shared" si="6"/>
        <v>0</v>
      </c>
      <c r="L43" s="219">
        <f t="shared" si="6"/>
        <v>0</v>
      </c>
      <c r="M43" s="219">
        <f t="shared" si="6"/>
        <v>0</v>
      </c>
      <c r="N43" s="1049">
        <v>160</v>
      </c>
      <c r="O43" s="242" t="s">
        <v>85</v>
      </c>
    </row>
    <row r="44" spans="1:15" s="18" customFormat="1" ht="18.75" customHeight="1">
      <c r="A44" s="1341"/>
      <c r="B44" s="299" t="s">
        <v>1496</v>
      </c>
      <c r="C44" s="300"/>
      <c r="D44" s="301"/>
      <c r="E44" s="301"/>
      <c r="F44" s="302"/>
      <c r="G44" s="302"/>
      <c r="H44" s="303"/>
      <c r="I44" s="303"/>
      <c r="J44" s="303"/>
      <c r="K44" s="301"/>
      <c r="L44" s="1131"/>
      <c r="M44" s="1138"/>
      <c r="N44" s="1137"/>
      <c r="O44" s="305"/>
    </row>
    <row r="45" spans="1:15" s="18" customFormat="1" ht="18.75" customHeight="1">
      <c r="A45" s="1341"/>
      <c r="B45" s="295" t="s">
        <v>188</v>
      </c>
      <c r="C45" s="766">
        <f>SUM(D45:M45)</f>
        <v>0</v>
      </c>
      <c r="D45" s="765"/>
      <c r="E45" s="765"/>
      <c r="F45" s="765"/>
      <c r="G45" s="765"/>
      <c r="H45" s="765"/>
      <c r="I45" s="765"/>
      <c r="J45" s="765"/>
      <c r="K45" s="765"/>
      <c r="L45" s="765"/>
      <c r="M45" s="765"/>
      <c r="N45" s="1049">
        <v>170</v>
      </c>
      <c r="O45" s="297" t="s">
        <v>85</v>
      </c>
    </row>
    <row r="46" spans="1:15" s="18" customFormat="1" ht="18.75" customHeight="1">
      <c r="A46" s="1341"/>
      <c r="B46" s="295" t="s">
        <v>189</v>
      </c>
      <c r="C46" s="766">
        <f>SUM(D46:M46)</f>
        <v>0</v>
      </c>
      <c r="D46" s="765"/>
      <c r="E46" s="765"/>
      <c r="F46" s="765"/>
      <c r="G46" s="765"/>
      <c r="H46" s="765"/>
      <c r="I46" s="765"/>
      <c r="J46" s="765"/>
      <c r="K46" s="765"/>
      <c r="L46" s="765"/>
      <c r="M46" s="1027"/>
      <c r="N46" s="1049">
        <v>180</v>
      </c>
      <c r="O46" s="284" t="s">
        <v>85</v>
      </c>
    </row>
    <row r="47" spans="1:15" s="18" customFormat="1" ht="18.75" customHeight="1" thickBot="1">
      <c r="A47" s="1341"/>
      <c r="B47" s="295" t="s">
        <v>190</v>
      </c>
      <c r="C47" s="766">
        <f>SUM(D47:M47)</f>
        <v>0</v>
      </c>
      <c r="D47" s="767">
        <f>D43-SUM(D45:D46)</f>
        <v>0</v>
      </c>
      <c r="E47" s="767">
        <f t="shared" ref="E47:K47" si="7">E43-SUM(E45:E46)</f>
        <v>0</v>
      </c>
      <c r="F47" s="767">
        <f t="shared" si="7"/>
        <v>0</v>
      </c>
      <c r="G47" s="767">
        <f t="shared" si="7"/>
        <v>0</v>
      </c>
      <c r="H47" s="767">
        <f t="shared" si="7"/>
        <v>0</v>
      </c>
      <c r="I47" s="767">
        <f t="shared" si="7"/>
        <v>0</v>
      </c>
      <c r="J47" s="767">
        <f t="shared" si="7"/>
        <v>0</v>
      </c>
      <c r="K47" s="767">
        <f t="shared" si="7"/>
        <v>0</v>
      </c>
      <c r="L47" s="767">
        <f>L43-SUM(L45:L46)</f>
        <v>0</v>
      </c>
      <c r="M47" s="767">
        <f>M43-SUM(M45:M46)</f>
        <v>0</v>
      </c>
      <c r="N47" s="1049">
        <v>190</v>
      </c>
      <c r="O47" s="229" t="s">
        <v>85</v>
      </c>
    </row>
    <row r="48" spans="1:15" s="18" customFormat="1" ht="18.75" customHeight="1">
      <c r="A48" s="1341"/>
      <c r="B48" s="298" t="s">
        <v>33</v>
      </c>
      <c r="C48" s="176">
        <f>SUM(C45:C47)</f>
        <v>0</v>
      </c>
      <c r="D48" s="176">
        <f>SUM(D45:D47)</f>
        <v>0</v>
      </c>
      <c r="E48" s="176">
        <f t="shared" ref="E48:K48" si="8">SUM(E45:E47)</f>
        <v>0</v>
      </c>
      <c r="F48" s="176">
        <f t="shared" si="8"/>
        <v>0</v>
      </c>
      <c r="G48" s="176">
        <f t="shared" si="8"/>
        <v>0</v>
      </c>
      <c r="H48" s="176">
        <f t="shared" si="8"/>
        <v>0</v>
      </c>
      <c r="I48" s="176">
        <f t="shared" si="8"/>
        <v>0</v>
      </c>
      <c r="J48" s="176">
        <f t="shared" si="8"/>
        <v>0</v>
      </c>
      <c r="K48" s="176">
        <f t="shared" si="8"/>
        <v>0</v>
      </c>
      <c r="L48" s="176">
        <f>SUM(L45:L47)</f>
        <v>0</v>
      </c>
      <c r="M48" s="176">
        <f>SUM(M45:M47)</f>
        <v>0</v>
      </c>
      <c r="N48" s="1049">
        <v>200</v>
      </c>
      <c r="O48" s="242" t="s">
        <v>85</v>
      </c>
    </row>
    <row r="49" spans="1:20" s="18" customFormat="1">
      <c r="A49" s="1341"/>
      <c r="B49" s="85"/>
      <c r="C49" s="97"/>
      <c r="D49" s="97"/>
      <c r="E49" s="97"/>
      <c r="F49" s="97"/>
      <c r="G49" s="97"/>
      <c r="H49" s="97"/>
      <c r="I49" s="97"/>
      <c r="J49" s="97"/>
      <c r="K49" s="97"/>
      <c r="L49" s="97"/>
      <c r="M49" s="97"/>
      <c r="N49" s="103"/>
      <c r="O49" s="138"/>
      <c r="S49" s="1087" t="s">
        <v>561</v>
      </c>
      <c r="T49" s="1087" t="s">
        <v>239</v>
      </c>
    </row>
    <row r="50" spans="1:20" s="18" customFormat="1" ht="13.5" customHeight="1">
      <c r="A50" s="1335"/>
      <c r="B50"/>
      <c r="C50" s="50"/>
      <c r="D50" s="50"/>
      <c r="E50" s="50"/>
      <c r="F50" s="50"/>
      <c r="G50" s="50"/>
      <c r="H50" s="50"/>
      <c r="I50" s="75"/>
      <c r="J50" s="138"/>
      <c r="K50" s="53"/>
      <c r="L50" s="53"/>
      <c r="M50" s="53"/>
      <c r="N50" s="1537" t="s">
        <v>1526</v>
      </c>
      <c r="O50" s="1537">
        <v>4</v>
      </c>
      <c r="S50" s="1087" t="s">
        <v>311</v>
      </c>
      <c r="T50" s="1087" t="s">
        <v>260</v>
      </c>
    </row>
    <row r="51" spans="1:20" s="18" customFormat="1" ht="13.5" customHeight="1">
      <c r="A51" s="1335">
        <v>4</v>
      </c>
      <c r="B51" s="287"/>
      <c r="C51" s="1312" t="s">
        <v>473</v>
      </c>
      <c r="D51" s="1312" t="s">
        <v>474</v>
      </c>
      <c r="E51" s="1312" t="s">
        <v>475</v>
      </c>
      <c r="F51" s="1312" t="s">
        <v>476</v>
      </c>
      <c r="G51" s="1312" t="s">
        <v>698</v>
      </c>
      <c r="H51" s="1312" t="s">
        <v>882</v>
      </c>
      <c r="I51" s="1312" t="s">
        <v>883</v>
      </c>
      <c r="J51" s="1312" t="s">
        <v>884</v>
      </c>
      <c r="K51" s="1312" t="s">
        <v>885</v>
      </c>
      <c r="L51" s="1312" t="s">
        <v>699</v>
      </c>
      <c r="M51" s="1312" t="s">
        <v>1288</v>
      </c>
      <c r="N51" s="1431" t="s">
        <v>82</v>
      </c>
      <c r="O51" s="273"/>
      <c r="S51" s="1087" t="s">
        <v>192</v>
      </c>
      <c r="T51" s="1087" t="s">
        <v>261</v>
      </c>
    </row>
    <row r="52" spans="1:20" s="18" customFormat="1" ht="48.75" customHeight="1">
      <c r="A52" s="1335"/>
      <c r="B52" s="288" t="s">
        <v>1058</v>
      </c>
      <c r="C52" s="147" t="s">
        <v>28</v>
      </c>
      <c r="D52" s="385" t="s">
        <v>124</v>
      </c>
      <c r="E52" s="385" t="s">
        <v>125</v>
      </c>
      <c r="F52" s="385" t="s">
        <v>231</v>
      </c>
      <c r="G52" s="385" t="s">
        <v>520</v>
      </c>
      <c r="H52" s="385" t="s">
        <v>806</v>
      </c>
      <c r="I52" s="385" t="s">
        <v>807</v>
      </c>
      <c r="J52" s="385" t="s">
        <v>808</v>
      </c>
      <c r="K52" s="385" t="s">
        <v>62</v>
      </c>
      <c r="L52" s="385" t="s">
        <v>50</v>
      </c>
      <c r="M52" s="1111" t="s">
        <v>1291</v>
      </c>
      <c r="N52" s="155"/>
      <c r="O52" s="198" t="s">
        <v>120</v>
      </c>
      <c r="S52" s="1087" t="s">
        <v>563</v>
      </c>
      <c r="T52" s="1087" t="s">
        <v>263</v>
      </c>
    </row>
    <row r="53" spans="1:20" s="18" customFormat="1" ht="15.75" customHeight="1" thickBot="1">
      <c r="A53" s="1335"/>
      <c r="B53" s="307" t="s">
        <v>1011</v>
      </c>
      <c r="C53" s="383" t="str">
        <f>"£000 "</f>
        <v xml:space="preserve">£000 </v>
      </c>
      <c r="D53" s="383" t="str">
        <f t="shared" ref="D53:M53" si="9">"£000 "</f>
        <v xml:space="preserve">£000 </v>
      </c>
      <c r="E53" s="383" t="str">
        <f t="shared" si="9"/>
        <v xml:space="preserve">£000 </v>
      </c>
      <c r="F53" s="383" t="str">
        <f t="shared" si="9"/>
        <v xml:space="preserve">£000 </v>
      </c>
      <c r="G53" s="383" t="str">
        <f t="shared" si="9"/>
        <v xml:space="preserve">£000 </v>
      </c>
      <c r="H53" s="383" t="str">
        <f t="shared" si="9"/>
        <v xml:space="preserve">£000 </v>
      </c>
      <c r="I53" s="383" t="str">
        <f t="shared" si="9"/>
        <v xml:space="preserve">£000 </v>
      </c>
      <c r="J53" s="383" t="str">
        <f t="shared" si="9"/>
        <v xml:space="preserve">£000 </v>
      </c>
      <c r="K53" s="383" t="str">
        <f t="shared" si="9"/>
        <v xml:space="preserve">£000 </v>
      </c>
      <c r="L53" s="383" t="str">
        <f t="shared" si="9"/>
        <v xml:space="preserve">£000 </v>
      </c>
      <c r="M53" s="1101" t="str">
        <f t="shared" si="9"/>
        <v xml:space="preserve">£000 </v>
      </c>
      <c r="N53" s="1049" t="s">
        <v>83</v>
      </c>
      <c r="O53" s="309" t="s">
        <v>121</v>
      </c>
      <c r="S53" s="1087" t="s">
        <v>564</v>
      </c>
      <c r="T53" s="1087" t="s">
        <v>264</v>
      </c>
    </row>
    <row r="54" spans="1:20" s="18" customFormat="1" ht="18.75" customHeight="1">
      <c r="A54" s="1335"/>
      <c r="B54" s="290" t="s">
        <v>1617</v>
      </c>
      <c r="C54" s="177">
        <f>SUM(D54:M54)</f>
        <v>0</v>
      </c>
      <c r="D54" s="757"/>
      <c r="E54" s="757"/>
      <c r="F54" s="757"/>
      <c r="G54" s="757"/>
      <c r="H54" s="757"/>
      <c r="I54" s="757"/>
      <c r="J54" s="757"/>
      <c r="K54" s="757"/>
      <c r="L54" s="757"/>
      <c r="M54" s="1073"/>
      <c r="N54" s="1049" t="s">
        <v>268</v>
      </c>
      <c r="O54" s="284" t="s">
        <v>85</v>
      </c>
      <c r="S54" s="1087" t="s">
        <v>565</v>
      </c>
      <c r="T54" s="1087" t="s">
        <v>265</v>
      </c>
    </row>
    <row r="55" spans="1:20" s="18" customFormat="1" ht="18.75" customHeight="1">
      <c r="A55" s="1335"/>
      <c r="B55" s="291" t="s">
        <v>1691</v>
      </c>
      <c r="C55" s="177">
        <f t="shared" ref="C55:C57" si="10">SUM(D55:M55)</f>
        <v>0</v>
      </c>
      <c r="D55" s="757"/>
      <c r="E55" s="757"/>
      <c r="F55" s="757"/>
      <c r="G55" s="757"/>
      <c r="H55" s="757"/>
      <c r="I55" s="757"/>
      <c r="J55" s="757"/>
      <c r="K55" s="757"/>
      <c r="L55" s="757"/>
      <c r="M55" s="757"/>
      <c r="N55" s="1049" t="s">
        <v>1048</v>
      </c>
      <c r="O55" s="284" t="s">
        <v>166</v>
      </c>
      <c r="S55" s="1087" t="s">
        <v>7</v>
      </c>
      <c r="T55" s="1087" t="s">
        <v>266</v>
      </c>
    </row>
    <row r="56" spans="1:20" s="18" customFormat="1" ht="18.75" customHeight="1">
      <c r="A56" s="1335"/>
      <c r="B56" s="291" t="s">
        <v>1692</v>
      </c>
      <c r="C56" s="177">
        <f t="shared" si="10"/>
        <v>0</v>
      </c>
      <c r="D56" s="806"/>
      <c r="E56" s="806"/>
      <c r="F56" s="806"/>
      <c r="G56" s="806"/>
      <c r="H56" s="806"/>
      <c r="I56" s="806"/>
      <c r="J56" s="806"/>
      <c r="K56" s="806"/>
      <c r="L56" s="806"/>
      <c r="M56" s="806"/>
      <c r="N56" s="1049" t="s">
        <v>1202</v>
      </c>
      <c r="O56" s="918" t="s">
        <v>166</v>
      </c>
      <c r="S56" s="1087" t="s">
        <v>61</v>
      </c>
      <c r="T56" s="1087" t="s">
        <v>267</v>
      </c>
    </row>
    <row r="57" spans="1:20" s="18" customFormat="1" ht="18.75" customHeight="1" thickBot="1">
      <c r="A57" s="1335"/>
      <c r="B57" s="962" t="s">
        <v>1069</v>
      </c>
      <c r="C57" s="177">
        <f t="shared" si="10"/>
        <v>0</v>
      </c>
      <c r="D57" s="989"/>
      <c r="E57" s="989"/>
      <c r="F57" s="989"/>
      <c r="G57" s="989"/>
      <c r="H57" s="989"/>
      <c r="I57" s="989"/>
      <c r="J57" s="989"/>
      <c r="K57" s="989"/>
      <c r="L57" s="989"/>
      <c r="M57" s="1139"/>
      <c r="N57" s="1049" t="s">
        <v>1077</v>
      </c>
      <c r="O57" s="284" t="s">
        <v>166</v>
      </c>
      <c r="S57" s="1087" t="s">
        <v>1194</v>
      </c>
      <c r="T57" s="1087" t="s">
        <v>1048</v>
      </c>
    </row>
    <row r="58" spans="1:20" s="18" customFormat="1" ht="18.75" customHeight="1">
      <c r="A58" s="1335"/>
      <c r="B58" s="290" t="s">
        <v>1618</v>
      </c>
      <c r="C58" s="219">
        <f>SUM(D58:M58)</f>
        <v>0</v>
      </c>
      <c r="D58" s="219">
        <f>SUM(D54:D57)</f>
        <v>0</v>
      </c>
      <c r="E58" s="219">
        <f t="shared" ref="E58:M58" si="11">SUM(E54:E57)</f>
        <v>0</v>
      </c>
      <c r="F58" s="219">
        <f t="shared" si="11"/>
        <v>0</v>
      </c>
      <c r="G58" s="219">
        <f t="shared" si="11"/>
        <v>0</v>
      </c>
      <c r="H58" s="219">
        <f t="shared" si="11"/>
        <v>0</v>
      </c>
      <c r="I58" s="219">
        <f t="shared" si="11"/>
        <v>0</v>
      </c>
      <c r="J58" s="219">
        <f t="shared" si="11"/>
        <v>0</v>
      </c>
      <c r="K58" s="219">
        <f t="shared" si="11"/>
        <v>0</v>
      </c>
      <c r="L58" s="219">
        <f t="shared" si="11"/>
        <v>0</v>
      </c>
      <c r="M58" s="219">
        <f t="shared" si="11"/>
        <v>0</v>
      </c>
      <c r="N58" s="1049" t="s">
        <v>1049</v>
      </c>
      <c r="O58" s="284" t="s">
        <v>85</v>
      </c>
      <c r="S58" s="1087" t="s">
        <v>1197</v>
      </c>
      <c r="T58" s="1087" t="s">
        <v>1077</v>
      </c>
    </row>
    <row r="59" spans="1:20" s="18" customFormat="1" ht="18.75" customHeight="1">
      <c r="A59" s="1335"/>
      <c r="B59" s="293" t="s">
        <v>595</v>
      </c>
      <c r="C59" s="177">
        <f>SUM(D59:M59)</f>
        <v>0</v>
      </c>
      <c r="D59" s="756"/>
      <c r="E59" s="756"/>
      <c r="F59" s="756"/>
      <c r="G59" s="756"/>
      <c r="H59" s="756"/>
      <c r="I59" s="756"/>
      <c r="J59" s="756"/>
      <c r="K59" s="756"/>
      <c r="L59" s="756"/>
      <c r="M59" s="756"/>
      <c r="N59" s="1049" t="s">
        <v>269</v>
      </c>
      <c r="O59" s="284" t="s">
        <v>85</v>
      </c>
      <c r="S59" s="1087" t="s">
        <v>1205</v>
      </c>
      <c r="T59" s="1087" t="s">
        <v>1206</v>
      </c>
    </row>
    <row r="60" spans="1:20" s="18" customFormat="1" ht="18.75" customHeight="1">
      <c r="A60" s="1335"/>
      <c r="B60" s="962" t="s">
        <v>1091</v>
      </c>
      <c r="C60" s="177">
        <f t="shared" ref="C60:C68" si="12">SUM(D60:M60)</f>
        <v>0</v>
      </c>
      <c r="D60" s="981"/>
      <c r="E60" s="981"/>
      <c r="F60" s="981"/>
      <c r="G60" s="981"/>
      <c r="H60" s="981"/>
      <c r="I60" s="981"/>
      <c r="J60" s="981"/>
      <c r="K60" s="981"/>
      <c r="L60" s="981"/>
      <c r="M60" s="1073"/>
      <c r="N60" s="1049" t="s">
        <v>1098</v>
      </c>
      <c r="O60" s="284" t="s">
        <v>166</v>
      </c>
      <c r="S60" s="1087" t="s">
        <v>1207</v>
      </c>
      <c r="T60" s="1087">
        <v>308</v>
      </c>
    </row>
    <row r="61" spans="1:20" s="18" customFormat="1" ht="18.75" customHeight="1">
      <c r="A61" s="1335"/>
      <c r="B61" s="293" t="s">
        <v>105</v>
      </c>
      <c r="C61" s="177">
        <f t="shared" si="12"/>
        <v>0</v>
      </c>
      <c r="D61" s="185"/>
      <c r="E61" s="185"/>
      <c r="F61" s="185"/>
      <c r="G61" s="185"/>
      <c r="H61" s="185"/>
      <c r="I61" s="185"/>
      <c r="J61" s="185"/>
      <c r="K61" s="185"/>
      <c r="L61" s="185"/>
      <c r="M61" s="1073"/>
      <c r="N61" s="1049" t="s">
        <v>15</v>
      </c>
      <c r="O61" s="284" t="s">
        <v>166</v>
      </c>
      <c r="S61" s="1087" t="s">
        <v>566</v>
      </c>
      <c r="T61" s="1087" t="s">
        <v>15</v>
      </c>
    </row>
    <row r="62" spans="1:20" s="18" customFormat="1" ht="18.75" customHeight="1">
      <c r="A62" s="1335"/>
      <c r="B62" s="193" t="s">
        <v>106</v>
      </c>
      <c r="C62" s="177">
        <f t="shared" si="12"/>
        <v>0</v>
      </c>
      <c r="D62" s="185"/>
      <c r="E62" s="185"/>
      <c r="F62" s="185"/>
      <c r="G62" s="185"/>
      <c r="H62" s="185"/>
      <c r="I62" s="185"/>
      <c r="J62" s="185"/>
      <c r="K62" s="185"/>
      <c r="L62" s="185"/>
      <c r="M62" s="1073"/>
      <c r="N62" s="1049" t="s">
        <v>271</v>
      </c>
      <c r="O62" s="294" t="s">
        <v>85</v>
      </c>
      <c r="S62" s="1087" t="s">
        <v>63</v>
      </c>
      <c r="T62" s="1087" t="s">
        <v>270</v>
      </c>
    </row>
    <row r="63" spans="1:20" s="18" customFormat="1" ht="18.75" customHeight="1">
      <c r="A63" s="1335"/>
      <c r="B63" s="291" t="s">
        <v>995</v>
      </c>
      <c r="C63" s="177">
        <f t="shared" si="12"/>
        <v>0</v>
      </c>
      <c r="D63" s="185"/>
      <c r="E63" s="185"/>
      <c r="F63" s="185"/>
      <c r="G63" s="185"/>
      <c r="H63" s="185"/>
      <c r="I63" s="185"/>
      <c r="J63" s="185"/>
      <c r="K63" s="185"/>
      <c r="L63" s="185"/>
      <c r="M63" s="1073"/>
      <c r="N63" s="1049" t="s">
        <v>1050</v>
      </c>
      <c r="O63" s="284" t="s">
        <v>86</v>
      </c>
      <c r="S63" s="1087" t="s">
        <v>64</v>
      </c>
      <c r="T63" s="1087" t="s">
        <v>271</v>
      </c>
    </row>
    <row r="64" spans="1:20" s="18" customFormat="1" ht="18.75" customHeight="1">
      <c r="A64" s="1335"/>
      <c r="B64" s="291" t="s">
        <v>996</v>
      </c>
      <c r="C64" s="177">
        <f t="shared" si="12"/>
        <v>0</v>
      </c>
      <c r="D64" s="185"/>
      <c r="E64" s="185"/>
      <c r="F64" s="185"/>
      <c r="G64" s="185"/>
      <c r="H64" s="185"/>
      <c r="I64" s="185"/>
      <c r="J64" s="185"/>
      <c r="K64" s="185"/>
      <c r="L64" s="185"/>
      <c r="M64" s="1073"/>
      <c r="N64" s="1049" t="s">
        <v>842</v>
      </c>
      <c r="O64" s="284" t="s">
        <v>86</v>
      </c>
      <c r="S64" s="1087" t="s">
        <v>65</v>
      </c>
      <c r="T64" s="1087" t="s">
        <v>464</v>
      </c>
    </row>
    <row r="65" spans="1:20" s="18" customFormat="1" ht="18.75" customHeight="1">
      <c r="A65" s="1335"/>
      <c r="B65" s="295" t="s">
        <v>352</v>
      </c>
      <c r="C65" s="177">
        <f t="shared" si="12"/>
        <v>0</v>
      </c>
      <c r="D65" s="185"/>
      <c r="E65" s="185"/>
      <c r="F65" s="185"/>
      <c r="G65" s="185"/>
      <c r="H65" s="185"/>
      <c r="I65" s="185"/>
      <c r="J65" s="185"/>
      <c r="K65" s="185"/>
      <c r="L65" s="185"/>
      <c r="M65" s="1073"/>
      <c r="N65" s="1049" t="s">
        <v>524</v>
      </c>
      <c r="O65" s="284" t="s">
        <v>86</v>
      </c>
      <c r="S65" s="1087" t="s">
        <v>1195</v>
      </c>
      <c r="T65" s="1087" t="s">
        <v>524</v>
      </c>
    </row>
    <row r="66" spans="1:20" s="18" customFormat="1" ht="18.75" customHeight="1">
      <c r="A66" s="1335"/>
      <c r="B66" s="296" t="s">
        <v>107</v>
      </c>
      <c r="C66" s="177">
        <f t="shared" si="12"/>
        <v>0</v>
      </c>
      <c r="D66" s="185"/>
      <c r="E66" s="185"/>
      <c r="F66" s="185"/>
      <c r="G66" s="185"/>
      <c r="H66" s="185"/>
      <c r="I66" s="185"/>
      <c r="J66" s="185"/>
      <c r="K66" s="185"/>
      <c r="L66" s="185"/>
      <c r="M66" s="1073"/>
      <c r="N66" s="1049" t="s">
        <v>491</v>
      </c>
      <c r="O66" s="284" t="s">
        <v>86</v>
      </c>
      <c r="S66" s="1087" t="s">
        <v>1196</v>
      </c>
      <c r="T66" s="1087" t="s">
        <v>1190</v>
      </c>
    </row>
    <row r="67" spans="1:20" s="18" customFormat="1" ht="18.75" customHeight="1">
      <c r="A67" s="1335"/>
      <c r="B67" s="296" t="s">
        <v>108</v>
      </c>
      <c r="C67" s="177">
        <f t="shared" si="12"/>
        <v>0</v>
      </c>
      <c r="D67" s="185"/>
      <c r="E67" s="185"/>
      <c r="F67" s="185"/>
      <c r="G67" s="185"/>
      <c r="H67" s="185"/>
      <c r="I67" s="185"/>
      <c r="J67" s="185"/>
      <c r="K67" s="185"/>
      <c r="L67" s="185"/>
      <c r="M67" s="1073"/>
      <c r="N67" s="1049" t="s">
        <v>529</v>
      </c>
      <c r="O67" s="284" t="s">
        <v>85</v>
      </c>
      <c r="S67" s="1087" t="s">
        <v>50</v>
      </c>
      <c r="T67" s="1087" t="s">
        <v>1191</v>
      </c>
    </row>
    <row r="68" spans="1:20" s="1087" customFormat="1" ht="18.75" customHeight="1" thickBot="1">
      <c r="A68" s="1335"/>
      <c r="B68" s="1052" t="s">
        <v>1290</v>
      </c>
      <c r="C68" s="177">
        <f t="shared" si="12"/>
        <v>0</v>
      </c>
      <c r="D68" s="1073"/>
      <c r="E68" s="1073"/>
      <c r="F68" s="1073"/>
      <c r="G68" s="1073"/>
      <c r="H68" s="1073"/>
      <c r="I68" s="1073"/>
      <c r="J68" s="1073"/>
      <c r="K68" s="1073"/>
      <c r="L68" s="1073"/>
      <c r="M68" s="1443"/>
      <c r="N68" s="1049" t="s">
        <v>732</v>
      </c>
      <c r="O68" s="1136" t="s">
        <v>166</v>
      </c>
    </row>
    <row r="69" spans="1:20" s="18" customFormat="1" ht="18.75" customHeight="1">
      <c r="A69" s="1335"/>
      <c r="B69" s="310" t="s">
        <v>1619</v>
      </c>
      <c r="C69" s="265">
        <f>SUM(C58:C68)</f>
        <v>0</v>
      </c>
      <c r="D69" s="265">
        <f t="shared" ref="D69:M69" si="13">SUM(D58:D68)</f>
        <v>0</v>
      </c>
      <c r="E69" s="265">
        <f t="shared" si="13"/>
        <v>0</v>
      </c>
      <c r="F69" s="265">
        <f t="shared" si="13"/>
        <v>0</v>
      </c>
      <c r="G69" s="265">
        <f t="shared" si="13"/>
        <v>0</v>
      </c>
      <c r="H69" s="265">
        <f t="shared" si="13"/>
        <v>0</v>
      </c>
      <c r="I69" s="265">
        <f t="shared" si="13"/>
        <v>0</v>
      </c>
      <c r="J69" s="265">
        <f t="shared" si="13"/>
        <v>0</v>
      </c>
      <c r="K69" s="265">
        <f t="shared" si="13"/>
        <v>0</v>
      </c>
      <c r="L69" s="265">
        <f t="shared" si="13"/>
        <v>0</v>
      </c>
      <c r="M69" s="265">
        <f t="shared" si="13"/>
        <v>0</v>
      </c>
      <c r="N69" s="1049" t="s">
        <v>733</v>
      </c>
      <c r="O69" s="240" t="s">
        <v>85</v>
      </c>
    </row>
    <row r="70" spans="1:20" s="18" customFormat="1" ht="18.75" customHeight="1">
      <c r="A70" s="1335"/>
      <c r="B70" s="311" t="s">
        <v>1496</v>
      </c>
      <c r="C70" s="312"/>
      <c r="D70" s="313"/>
      <c r="E70" s="313"/>
      <c r="F70" s="266"/>
      <c r="G70" s="266"/>
      <c r="H70" s="314"/>
      <c r="I70" s="314"/>
      <c r="J70" s="314"/>
      <c r="K70" s="313"/>
      <c r="L70" s="1132"/>
      <c r="M70" s="1132"/>
      <c r="N70" s="1133"/>
      <c r="O70" s="862"/>
    </row>
    <row r="71" spans="1:20" s="18" customFormat="1" ht="18.75" customHeight="1">
      <c r="A71" s="1335"/>
      <c r="B71" s="295" t="s">
        <v>188</v>
      </c>
      <c r="C71" s="177">
        <f>SUM(D71:M71)</f>
        <v>0</v>
      </c>
      <c r="D71" s="757"/>
      <c r="E71" s="757"/>
      <c r="F71" s="757"/>
      <c r="G71" s="757"/>
      <c r="H71" s="757"/>
      <c r="I71" s="757"/>
      <c r="J71" s="757"/>
      <c r="K71" s="757"/>
      <c r="L71" s="757"/>
      <c r="M71" s="757"/>
      <c r="N71" s="1049" t="s">
        <v>735</v>
      </c>
      <c r="O71" s="297" t="s">
        <v>85</v>
      </c>
    </row>
    <row r="72" spans="1:20" s="18" customFormat="1" ht="18.75" customHeight="1">
      <c r="A72" s="1335"/>
      <c r="B72" s="295" t="s">
        <v>189</v>
      </c>
      <c r="C72" s="177">
        <f>SUM(D72:M72)</f>
        <v>0</v>
      </c>
      <c r="D72" s="757"/>
      <c r="E72" s="757"/>
      <c r="F72" s="757"/>
      <c r="G72" s="757"/>
      <c r="H72" s="757"/>
      <c r="I72" s="757"/>
      <c r="J72" s="757"/>
      <c r="K72" s="757"/>
      <c r="L72" s="757"/>
      <c r="M72" s="1115"/>
      <c r="N72" s="1049" t="s">
        <v>737</v>
      </c>
      <c r="O72" s="284" t="s">
        <v>85</v>
      </c>
    </row>
    <row r="73" spans="1:20" s="18" customFormat="1" ht="18.75" customHeight="1" thickBot="1">
      <c r="A73" s="1335"/>
      <c r="B73" s="295" t="s">
        <v>190</v>
      </c>
      <c r="C73" s="177">
        <f>SUM(D73:M73)</f>
        <v>0</v>
      </c>
      <c r="D73" s="929">
        <f>D69-SUM(D71:D72)</f>
        <v>0</v>
      </c>
      <c r="E73" s="929">
        <f t="shared" ref="E73:K73" si="14">E69-SUM(E71:E72)</f>
        <v>0</v>
      </c>
      <c r="F73" s="929">
        <f t="shared" si="14"/>
        <v>0</v>
      </c>
      <c r="G73" s="929">
        <f t="shared" si="14"/>
        <v>0</v>
      </c>
      <c r="H73" s="929">
        <f t="shared" si="14"/>
        <v>0</v>
      </c>
      <c r="I73" s="929">
        <f t="shared" si="14"/>
        <v>0</v>
      </c>
      <c r="J73" s="929">
        <f t="shared" si="14"/>
        <v>0</v>
      </c>
      <c r="K73" s="929">
        <f t="shared" si="14"/>
        <v>0</v>
      </c>
      <c r="L73" s="929">
        <f>L69-SUM(L71:L72)</f>
        <v>0</v>
      </c>
      <c r="M73" s="929">
        <f>M69-SUM(M71:M72)</f>
        <v>0</v>
      </c>
      <c r="N73" s="1049" t="s">
        <v>739</v>
      </c>
      <c r="O73" s="229" t="s">
        <v>85</v>
      </c>
    </row>
    <row r="74" spans="1:20" s="18" customFormat="1" ht="18.75" customHeight="1">
      <c r="A74" s="1335"/>
      <c r="B74" s="298" t="s">
        <v>33</v>
      </c>
      <c r="C74" s="219">
        <f>SUM(C71:C73)</f>
        <v>0</v>
      </c>
      <c r="D74" s="219">
        <f>SUM(D71:D73)</f>
        <v>0</v>
      </c>
      <c r="E74" s="219">
        <f t="shared" ref="E74:K74" si="15">SUM(E71:E73)</f>
        <v>0</v>
      </c>
      <c r="F74" s="219">
        <f t="shared" si="15"/>
        <v>0</v>
      </c>
      <c r="G74" s="219">
        <f t="shared" si="15"/>
        <v>0</v>
      </c>
      <c r="H74" s="219">
        <f t="shared" si="15"/>
        <v>0</v>
      </c>
      <c r="I74" s="219">
        <f t="shared" si="15"/>
        <v>0</v>
      </c>
      <c r="J74" s="219">
        <f t="shared" si="15"/>
        <v>0</v>
      </c>
      <c r="K74" s="219">
        <f t="shared" si="15"/>
        <v>0</v>
      </c>
      <c r="L74" s="219">
        <f>SUM(L71:L73)</f>
        <v>0</v>
      </c>
      <c r="M74" s="219">
        <f>SUM(M71:M73)</f>
        <v>0</v>
      </c>
      <c r="N74" s="1049" t="s">
        <v>741</v>
      </c>
      <c r="O74" s="242" t="s">
        <v>85</v>
      </c>
    </row>
    <row r="75" spans="1:20" s="18" customFormat="1" ht="13.5" customHeight="1">
      <c r="A75" s="1335"/>
      <c r="B75" s="85"/>
      <c r="C75" s="50"/>
      <c r="D75" s="50"/>
      <c r="E75" s="50"/>
      <c r="F75" s="50"/>
      <c r="G75" s="50"/>
      <c r="H75" s="50"/>
      <c r="I75" s="75"/>
      <c r="J75" s="138"/>
      <c r="K75" s="53"/>
      <c r="L75" s="53"/>
      <c r="M75" s="53"/>
      <c r="N75" s="53"/>
    </row>
    <row r="76" spans="1:20" customFormat="1" ht="13.5" customHeight="1">
      <c r="A76" s="1335"/>
      <c r="M76" s="1062"/>
    </row>
    <row r="77" spans="1:20">
      <c r="A77" s="1335"/>
      <c r="B77" s="122"/>
      <c r="C77" s="129"/>
      <c r="D77" s="129"/>
      <c r="E77" s="129"/>
      <c r="F77" s="129"/>
      <c r="G77" s="129"/>
      <c r="H77" s="129"/>
      <c r="I77" s="129"/>
      <c r="J77" s="129"/>
      <c r="K77" s="129"/>
      <c r="L77" s="129"/>
      <c r="M77" s="1092"/>
      <c r="N77" s="129"/>
    </row>
    <row r="78" spans="1:20">
      <c r="A78" s="1335"/>
      <c r="B78" s="48"/>
      <c r="C78" s="129"/>
      <c r="D78" s="129"/>
      <c r="E78" s="1537" t="s">
        <v>1526</v>
      </c>
      <c r="F78" s="1537">
        <v>6</v>
      </c>
      <c r="G78" s="129"/>
      <c r="H78" s="129"/>
      <c r="I78" s="129"/>
      <c r="J78" s="129"/>
      <c r="K78" s="129"/>
      <c r="L78" s="129"/>
      <c r="M78" s="1092"/>
      <c r="N78" s="129"/>
    </row>
    <row r="79" spans="1:20">
      <c r="A79" s="1335">
        <v>6</v>
      </c>
      <c r="B79" s="315"/>
      <c r="C79" s="1307" t="s">
        <v>758</v>
      </c>
      <c r="D79" s="1312" t="s">
        <v>759</v>
      </c>
      <c r="E79" s="1307" t="s">
        <v>82</v>
      </c>
      <c r="F79" s="273"/>
      <c r="G79" s="928" t="s">
        <v>1144</v>
      </c>
      <c r="H79" s="129"/>
      <c r="I79" s="129"/>
      <c r="J79" s="129"/>
      <c r="K79" s="129"/>
      <c r="L79" s="129"/>
      <c r="M79" s="1092"/>
      <c r="N79" s="129"/>
    </row>
    <row r="80" spans="1:20">
      <c r="A80" s="1335"/>
      <c r="B80" s="248" t="s">
        <v>764</v>
      </c>
      <c r="C80" s="316" t="s">
        <v>1606</v>
      </c>
      <c r="D80" s="316" t="s">
        <v>1542</v>
      </c>
      <c r="E80" s="275"/>
      <c r="F80" s="198" t="s">
        <v>120</v>
      </c>
      <c r="G80" s="129"/>
      <c r="H80" s="129"/>
      <c r="I80" s="129"/>
      <c r="J80" s="129"/>
      <c r="K80" s="129"/>
      <c r="L80" s="129"/>
      <c r="M80" s="1092"/>
      <c r="N80" s="129"/>
    </row>
    <row r="81" spans="1:13" ht="13.5" thickBot="1">
      <c r="A81" s="1335"/>
      <c r="B81" s="319"/>
      <c r="C81" s="308" t="s">
        <v>30</v>
      </c>
      <c r="D81" s="308" t="s">
        <v>30</v>
      </c>
      <c r="E81" s="1049" t="s">
        <v>83</v>
      </c>
      <c r="F81" s="250" t="s">
        <v>121</v>
      </c>
    </row>
    <row r="82" spans="1:13" ht="18" customHeight="1">
      <c r="A82" s="1335"/>
      <c r="B82" s="320" t="s">
        <v>1687</v>
      </c>
      <c r="C82" s="157"/>
      <c r="D82" s="158"/>
      <c r="E82" s="321"/>
      <c r="F82" s="284"/>
      <c r="G82" s="148"/>
    </row>
    <row r="83" spans="1:13" ht="18.75" customHeight="1">
      <c r="A83" s="1335"/>
      <c r="B83" s="322" t="s">
        <v>809</v>
      </c>
      <c r="C83" s="170"/>
      <c r="D83" s="185"/>
      <c r="E83" s="1049" t="s">
        <v>899</v>
      </c>
      <c r="F83" s="323" t="s">
        <v>38</v>
      </c>
    </row>
    <row r="84" spans="1:13" ht="18.75" customHeight="1" thickBot="1">
      <c r="A84" s="1335"/>
      <c r="B84" s="322" t="s">
        <v>810</v>
      </c>
      <c r="C84" s="170"/>
      <c r="D84" s="185"/>
      <c r="E84" s="1049" t="s">
        <v>900</v>
      </c>
      <c r="F84" s="324" t="s">
        <v>38</v>
      </c>
    </row>
    <row r="85" spans="1:13" ht="18.75" customHeight="1">
      <c r="A85" s="1335"/>
      <c r="B85" s="325" t="s">
        <v>1688</v>
      </c>
      <c r="C85" s="374">
        <f>C84+C83</f>
        <v>0</v>
      </c>
      <c r="D85" s="374">
        <f>D84+D83</f>
        <v>0</v>
      </c>
      <c r="E85" s="1049" t="s">
        <v>26</v>
      </c>
      <c r="F85" s="326" t="s">
        <v>38</v>
      </c>
    </row>
    <row r="86" spans="1:13" ht="18.75" customHeight="1" thickBot="1">
      <c r="A86" s="1335"/>
      <c r="B86" s="327" t="s">
        <v>9</v>
      </c>
      <c r="C86" s="170"/>
      <c r="D86" s="185"/>
      <c r="E86" s="1049" t="s">
        <v>856</v>
      </c>
      <c r="F86" s="242" t="s">
        <v>157</v>
      </c>
    </row>
    <row r="87" spans="1:13" ht="18.75" customHeight="1">
      <c r="A87" s="1335"/>
      <c r="B87" s="328" t="s">
        <v>1689</v>
      </c>
      <c r="C87" s="317">
        <f>SUM(C85:C86)</f>
        <v>0</v>
      </c>
      <c r="D87" s="317">
        <f>SUM(D85:D86)</f>
        <v>0</v>
      </c>
      <c r="E87" s="1049">
        <v>120</v>
      </c>
      <c r="F87" s="221" t="s">
        <v>38</v>
      </c>
    </row>
    <row r="88" spans="1:13" ht="18.75" customHeight="1">
      <c r="A88" s="1335"/>
      <c r="B88" s="329" t="s">
        <v>1690</v>
      </c>
      <c r="C88" s="170"/>
      <c r="D88" s="185"/>
      <c r="E88" s="1049">
        <v>130</v>
      </c>
      <c r="F88" s="330" t="s">
        <v>85</v>
      </c>
    </row>
    <row r="89" spans="1:13">
      <c r="A89" s="1342"/>
      <c r="B89" s="318"/>
      <c r="C89" s="104"/>
    </row>
    <row r="90" spans="1:13">
      <c r="A90" s="1335"/>
      <c r="B90"/>
      <c r="C90"/>
    </row>
    <row r="91" spans="1:13">
      <c r="A91" s="1335"/>
    </row>
    <row r="92" spans="1:13">
      <c r="A92" s="1335"/>
    </row>
    <row r="93" spans="1:13">
      <c r="A93" s="1335"/>
      <c r="B93" s="143"/>
      <c r="M93" s="143"/>
    </row>
    <row r="94" spans="1:13">
      <c r="A94" s="1335"/>
      <c r="B94" s="143"/>
      <c r="M94" s="143"/>
    </row>
  </sheetData>
  <sheetProtection password="B5A2" sheet="1" objects="1" scenarios="1"/>
  <sortState ref="B30:B31">
    <sortCondition ref="B30"/>
  </sortState>
  <customSheetViews>
    <customSheetView guid="{E4F26FFA-5313-49C9-9365-CBA576C57791}" showGridLines="0" fitToPage="1" showRuler="0" topLeftCell="A7">
      <selection activeCell="B36" sqref="B36"/>
      <pageMargins left="0.74803149606299213" right="0.74803149606299213" top="0.98425196850393704" bottom="0.98425196850393704" header="0.51181102362204722" footer="0.51181102362204722"/>
      <pageSetup paperSize="9" scale="73" orientation="landscape" horizontalDpi="300" verticalDpi="300" r:id="rId1"/>
      <headerFooter alignWithMargins="0"/>
    </customSheetView>
  </customSheetViews>
  <mergeCells count="2">
    <mergeCell ref="C9:D9"/>
    <mergeCell ref="E9:F9"/>
  </mergeCells>
  <phoneticPr fontId="0" type="noConversion"/>
  <printOptions gridLinesSet="0"/>
  <pageMargins left="0.74803149606299213" right="0.35433070866141736" top="0.35433070866141736" bottom="0.39370078740157483" header="0.19685039370078741" footer="0.19685039370078741"/>
  <pageSetup paperSize="9" scale="43" fitToHeight="2" orientation="landscape" r:id="rId2"/>
  <headerFooter alignWithMargins="0"/>
  <ignoredErrors>
    <ignoredError sqref="G21 N35:N39 E83:E87 N69:N74 N28 N54:N55 C81:D81 N57:N67 G11:G19 N30:N32" numberStoredAsText="1"/>
  </ignoredError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pageSetUpPr fitToPage="1"/>
  </sheetPr>
  <dimension ref="A1:K58"/>
  <sheetViews>
    <sheetView showGridLines="0" zoomScale="80" zoomScaleNormal="80" workbookViewId="0">
      <selection activeCell="B4" sqref="B4"/>
    </sheetView>
  </sheetViews>
  <sheetFormatPr defaultColWidth="10.7109375" defaultRowHeight="12.75"/>
  <cols>
    <col min="1" max="1" width="4.5703125" style="1337" customWidth="1"/>
    <col min="2" max="2" width="53.28515625" style="19" customWidth="1"/>
    <col min="3" max="4" width="14.7109375" style="17" customWidth="1"/>
    <col min="5" max="5" width="14.7109375" style="125" customWidth="1"/>
    <col min="6" max="7" width="14.7109375" style="139" customWidth="1"/>
    <col min="8" max="8" width="11.28515625" style="17" customWidth="1"/>
    <col min="9" max="9" width="9.7109375" style="17" bestFit="1" customWidth="1"/>
    <col min="10" max="10" width="3.7109375" style="17" customWidth="1"/>
    <col min="11" max="11" width="13" style="17" customWidth="1"/>
    <col min="12" max="12" width="12.28515625" style="17" bestFit="1" customWidth="1"/>
    <col min="13" max="13" width="12.28515625" style="17" customWidth="1"/>
    <col min="14" max="14" width="12.42578125" style="17" customWidth="1"/>
    <col min="15" max="15" width="9.7109375" style="17" bestFit="1" customWidth="1"/>
    <col min="16" max="16" width="3.5703125" style="17" customWidth="1"/>
    <col min="17" max="16384" width="10.7109375" style="17"/>
  </cols>
  <sheetData>
    <row r="1" spans="1:11" ht="15.75">
      <c r="A1" s="1334"/>
      <c r="B1" s="1351" t="s">
        <v>1446</v>
      </c>
      <c r="C1" s="33"/>
      <c r="D1" s="33"/>
      <c r="E1" s="129"/>
      <c r="F1" s="129"/>
      <c r="G1" s="129"/>
      <c r="H1" s="33"/>
      <c r="I1" s="33"/>
      <c r="J1" s="33"/>
    </row>
    <row r="2" spans="1:11">
      <c r="A2" s="1334"/>
      <c r="B2" s="41"/>
      <c r="C2" s="33"/>
      <c r="D2" s="33"/>
      <c r="E2" s="129"/>
      <c r="F2" s="129"/>
      <c r="G2" s="129"/>
      <c r="H2" s="33"/>
      <c r="I2" s="33"/>
      <c r="J2" s="33"/>
    </row>
    <row r="3" spans="1:11">
      <c r="A3" s="1334"/>
      <c r="B3" s="42" t="s">
        <v>1541</v>
      </c>
      <c r="C3" s="33"/>
      <c r="D3" s="33"/>
      <c r="E3" s="129"/>
      <c r="F3" s="129"/>
      <c r="G3" s="129"/>
      <c r="H3" s="33"/>
      <c r="I3" s="33"/>
      <c r="J3" s="33"/>
    </row>
    <row r="4" spans="1:11">
      <c r="A4" s="1334"/>
      <c r="B4" s="95" t="s">
        <v>604</v>
      </c>
      <c r="C4" s="33"/>
      <c r="D4" s="33"/>
      <c r="E4" s="129"/>
      <c r="F4" s="129"/>
      <c r="G4" s="129"/>
      <c r="H4" s="33"/>
      <c r="I4" s="33"/>
      <c r="J4" s="33"/>
    </row>
    <row r="5" spans="1:11">
      <c r="A5" s="1334"/>
      <c r="B5" s="33"/>
      <c r="C5" s="33"/>
      <c r="D5" s="33"/>
      <c r="E5" s="129"/>
      <c r="F5" s="129"/>
      <c r="G5" s="129"/>
      <c r="H5" s="33"/>
      <c r="I5" s="33"/>
      <c r="J5" s="33"/>
    </row>
    <row r="6" spans="1:11">
      <c r="A6" s="1334"/>
      <c r="B6" s="42" t="s">
        <v>43</v>
      </c>
      <c r="C6" s="34"/>
      <c r="D6" s="34"/>
      <c r="E6" s="130"/>
      <c r="F6" s="130"/>
      <c r="G6" s="130"/>
      <c r="H6" s="34"/>
      <c r="I6" s="34"/>
      <c r="J6" s="34"/>
    </row>
    <row r="7" spans="1:11">
      <c r="A7" s="1335"/>
      <c r="B7" s="39"/>
      <c r="C7" s="34"/>
      <c r="D7" s="34"/>
      <c r="E7" s="130"/>
      <c r="F7" s="130"/>
      <c r="G7" s="130"/>
      <c r="H7" s="1537" t="s">
        <v>1526</v>
      </c>
      <c r="I7" s="1537">
        <v>1</v>
      </c>
      <c r="J7" s="33"/>
    </row>
    <row r="8" spans="1:11">
      <c r="A8" s="1335">
        <v>1</v>
      </c>
      <c r="B8" s="436"/>
      <c r="C8" s="1307" t="s">
        <v>445</v>
      </c>
      <c r="D8" s="1307" t="s">
        <v>446</v>
      </c>
      <c r="E8" s="1307" t="s">
        <v>447</v>
      </c>
      <c r="F8" s="1307" t="s">
        <v>943</v>
      </c>
      <c r="G8" s="1307" t="s">
        <v>944</v>
      </c>
      <c r="H8" s="1307" t="s">
        <v>82</v>
      </c>
      <c r="I8" s="475"/>
      <c r="J8" s="34"/>
    </row>
    <row r="9" spans="1:11" s="13" customFormat="1" ht="45">
      <c r="A9" s="1335"/>
      <c r="B9" s="1" t="s">
        <v>1620</v>
      </c>
      <c r="C9" s="337" t="s">
        <v>384</v>
      </c>
      <c r="D9" s="337" t="s">
        <v>385</v>
      </c>
      <c r="E9" s="337" t="s">
        <v>386</v>
      </c>
      <c r="F9" s="476" t="s">
        <v>908</v>
      </c>
      <c r="G9" s="477" t="s">
        <v>909</v>
      </c>
      <c r="H9" s="478"/>
      <c r="I9" s="239" t="s">
        <v>120</v>
      </c>
      <c r="J9" s="62"/>
    </row>
    <row r="10" spans="1:11">
      <c r="A10" s="1335"/>
      <c r="B10" s="479"/>
      <c r="C10" s="308" t="s">
        <v>84</v>
      </c>
      <c r="D10" s="308" t="s">
        <v>84</v>
      </c>
      <c r="E10" s="308" t="s">
        <v>84</v>
      </c>
      <c r="F10" s="482" t="s">
        <v>30</v>
      </c>
      <c r="G10" s="483" t="s">
        <v>30</v>
      </c>
      <c r="H10" s="1049" t="s">
        <v>83</v>
      </c>
      <c r="I10" s="381" t="s">
        <v>121</v>
      </c>
      <c r="J10" s="34"/>
    </row>
    <row r="11" spans="1:11" ht="18.75" customHeight="1">
      <c r="A11" s="1335"/>
      <c r="B11" s="362" t="s">
        <v>1621</v>
      </c>
      <c r="C11" s="333">
        <f t="shared" ref="C11:C28" si="0">SUM(D11:G11)</f>
        <v>0</v>
      </c>
      <c r="D11" s="929">
        <f>D50</f>
        <v>0</v>
      </c>
      <c r="E11" s="929">
        <f>E50</f>
        <v>0</v>
      </c>
      <c r="F11" s="929">
        <f>F50</f>
        <v>0</v>
      </c>
      <c r="G11" s="929">
        <f>G50</f>
        <v>0</v>
      </c>
      <c r="H11" s="1049">
        <v>100</v>
      </c>
      <c r="I11" s="399" t="s">
        <v>157</v>
      </c>
      <c r="J11" s="34"/>
    </row>
    <row r="12" spans="1:11" ht="18.75" customHeight="1">
      <c r="A12" s="1335"/>
      <c r="B12" s="481" t="s">
        <v>273</v>
      </c>
      <c r="C12" s="333">
        <f t="shared" si="0"/>
        <v>0</v>
      </c>
      <c r="D12" s="375"/>
      <c r="E12" s="375"/>
      <c r="F12" s="375"/>
      <c r="G12" s="375"/>
      <c r="H12" s="1049" t="s">
        <v>238</v>
      </c>
      <c r="I12" s="399" t="s">
        <v>87</v>
      </c>
      <c r="J12" s="34"/>
    </row>
    <row r="13" spans="1:11" s="139" customFormat="1" ht="18.75" customHeight="1" thickBot="1">
      <c r="A13" s="1335"/>
      <c r="B13" s="484" t="s">
        <v>1069</v>
      </c>
      <c r="C13" s="333">
        <f t="shared" si="0"/>
        <v>0</v>
      </c>
      <c r="D13" s="435"/>
      <c r="E13" s="435"/>
      <c r="F13" s="435"/>
      <c r="G13" s="435"/>
      <c r="H13" s="1049" t="s">
        <v>935</v>
      </c>
      <c r="I13" s="399" t="s">
        <v>166</v>
      </c>
      <c r="J13" s="130"/>
    </row>
    <row r="14" spans="1:11" ht="18.75" customHeight="1">
      <c r="A14" s="1335"/>
      <c r="B14" s="362" t="s">
        <v>1623</v>
      </c>
      <c r="C14" s="374">
        <f t="shared" si="0"/>
        <v>0</v>
      </c>
      <c r="D14" s="374">
        <f>SUM(D11:D13)</f>
        <v>0</v>
      </c>
      <c r="E14" s="374">
        <f>SUM(E11:E13)</f>
        <v>0</v>
      </c>
      <c r="F14" s="374">
        <f>SUM(F11:F13)</f>
        <v>0</v>
      </c>
      <c r="G14" s="374">
        <f>SUM(G11:G13)</f>
        <v>0</v>
      </c>
      <c r="H14" s="1049" t="s">
        <v>26</v>
      </c>
      <c r="I14" s="399" t="s">
        <v>157</v>
      </c>
      <c r="J14" s="34"/>
    </row>
    <row r="15" spans="1:11" ht="18.75" customHeight="1">
      <c r="A15" s="1335"/>
      <c r="B15" s="362" t="s">
        <v>595</v>
      </c>
      <c r="C15" s="333">
        <f t="shared" si="0"/>
        <v>0</v>
      </c>
      <c r="D15" s="4"/>
      <c r="E15" s="4"/>
      <c r="F15" s="4"/>
      <c r="G15" s="4"/>
      <c r="H15" s="1049" t="s">
        <v>239</v>
      </c>
      <c r="I15" s="399" t="s">
        <v>157</v>
      </c>
      <c r="J15" s="34"/>
    </row>
    <row r="16" spans="1:11" s="143" customFormat="1" ht="18.75" customHeight="1">
      <c r="A16" s="1335"/>
      <c r="B16" s="481" t="s">
        <v>1427</v>
      </c>
      <c r="C16" s="333">
        <f t="shared" si="0"/>
        <v>0</v>
      </c>
      <c r="D16" s="375"/>
      <c r="E16" s="375"/>
      <c r="F16" s="375"/>
      <c r="G16" s="375"/>
      <c r="H16" s="1049" t="s">
        <v>1426</v>
      </c>
      <c r="I16" s="399" t="s">
        <v>166</v>
      </c>
      <c r="J16" s="144"/>
      <c r="K16" s="1375"/>
    </row>
    <row r="17" spans="1:10" s="1086" customFormat="1" ht="18.75" customHeight="1">
      <c r="A17" s="1335"/>
      <c r="B17" s="1302" t="s">
        <v>1447</v>
      </c>
      <c r="C17" s="333">
        <f t="shared" si="0"/>
        <v>0</v>
      </c>
      <c r="D17" s="1189"/>
      <c r="E17" s="1189"/>
      <c r="F17" s="1189"/>
      <c r="G17" s="1146"/>
      <c r="H17" s="1049" t="s">
        <v>856</v>
      </c>
      <c r="I17" s="399" t="s">
        <v>166</v>
      </c>
      <c r="J17" s="1093"/>
    </row>
    <row r="18" spans="1:10" ht="18.75" customHeight="1">
      <c r="A18" s="1335"/>
      <c r="B18" s="481" t="s">
        <v>284</v>
      </c>
      <c r="C18" s="333">
        <f t="shared" si="0"/>
        <v>0</v>
      </c>
      <c r="D18" s="1189"/>
      <c r="E18" s="1189"/>
      <c r="F18" s="1189"/>
      <c r="G18" s="855"/>
      <c r="H18" s="1049" t="s">
        <v>27</v>
      </c>
      <c r="I18" s="399" t="s">
        <v>38</v>
      </c>
      <c r="J18" s="34"/>
    </row>
    <row r="19" spans="1:10" ht="18.75" customHeight="1">
      <c r="A19" s="1335"/>
      <c r="B19" s="481" t="s">
        <v>584</v>
      </c>
      <c r="C19" s="333">
        <f t="shared" si="0"/>
        <v>0</v>
      </c>
      <c r="D19" s="334">
        <f>SUM('13. Intangibles'!D28:L28)-SUM('13. Intangibles'!D47:L47)</f>
        <v>0</v>
      </c>
      <c r="E19" s="334">
        <f>SUM('14. PPE'!D28:K28)-SUM('14. PPE'!D47:K47)</f>
        <v>0</v>
      </c>
      <c r="F19" s="908"/>
      <c r="G19" s="855"/>
      <c r="H19" s="1049" t="s">
        <v>240</v>
      </c>
      <c r="I19" s="399" t="s">
        <v>157</v>
      </c>
      <c r="J19" s="34"/>
    </row>
    <row r="20" spans="1:10" s="913" customFormat="1" ht="31.5" customHeight="1">
      <c r="A20" s="1335"/>
      <c r="B20" s="481" t="s">
        <v>1438</v>
      </c>
      <c r="C20" s="333">
        <f t="shared" si="0"/>
        <v>0</v>
      </c>
      <c r="D20" s="375"/>
      <c r="E20" s="375"/>
      <c r="F20" s="375"/>
      <c r="G20" s="375"/>
      <c r="H20" s="1049" t="s">
        <v>1228</v>
      </c>
      <c r="I20" s="399" t="s">
        <v>38</v>
      </c>
      <c r="J20" s="378"/>
    </row>
    <row r="21" spans="1:10" s="143" customFormat="1" ht="18.75" customHeight="1">
      <c r="A21" s="1335"/>
      <c r="B21" s="481" t="s">
        <v>978</v>
      </c>
      <c r="C21" s="333">
        <f t="shared" si="0"/>
        <v>0</v>
      </c>
      <c r="D21" s="375"/>
      <c r="E21" s="375"/>
      <c r="F21" s="375"/>
      <c r="G21" s="375"/>
      <c r="H21" s="1049" t="s">
        <v>859</v>
      </c>
      <c r="I21" s="399" t="s">
        <v>38</v>
      </c>
      <c r="J21" s="144"/>
    </row>
    <row r="22" spans="1:10" ht="18.75" customHeight="1">
      <c r="A22" s="1335"/>
      <c r="B22" s="481" t="s">
        <v>590</v>
      </c>
      <c r="C22" s="333">
        <f t="shared" si="0"/>
        <v>0</v>
      </c>
      <c r="D22" s="375"/>
      <c r="E22" s="375"/>
      <c r="F22" s="375"/>
      <c r="G22" s="375"/>
      <c r="H22" s="1049" t="s">
        <v>3</v>
      </c>
      <c r="I22" s="399" t="s">
        <v>38</v>
      </c>
      <c r="J22" s="34"/>
    </row>
    <row r="23" spans="1:10" ht="30.75" customHeight="1">
      <c r="A23" s="1335"/>
      <c r="B23" s="481" t="s">
        <v>177</v>
      </c>
      <c r="C23" s="333">
        <f t="shared" si="0"/>
        <v>0</v>
      </c>
      <c r="D23" s="908"/>
      <c r="E23" s="908"/>
      <c r="F23" s="908"/>
      <c r="G23" s="435"/>
      <c r="H23" s="1049" t="s">
        <v>241</v>
      </c>
      <c r="I23" s="399" t="s">
        <v>87</v>
      </c>
      <c r="J23" s="34"/>
    </row>
    <row r="24" spans="1:10" ht="30.75" customHeight="1">
      <c r="A24" s="1335"/>
      <c r="B24" s="481" t="s">
        <v>178</v>
      </c>
      <c r="C24" s="982">
        <f t="shared" si="0"/>
        <v>0</v>
      </c>
      <c r="D24" s="908"/>
      <c r="E24" s="908"/>
      <c r="F24" s="908"/>
      <c r="G24" s="435"/>
      <c r="H24" s="1049" t="s">
        <v>4</v>
      </c>
      <c r="I24" s="399" t="s">
        <v>87</v>
      </c>
      <c r="J24" s="34"/>
    </row>
    <row r="25" spans="1:10" s="913" customFormat="1" ht="30.75" customHeight="1">
      <c r="A25" s="1335"/>
      <c r="B25" s="481" t="s">
        <v>1209</v>
      </c>
      <c r="C25" s="982">
        <f t="shared" si="0"/>
        <v>0</v>
      </c>
      <c r="D25" s="375"/>
      <c r="E25" s="375"/>
      <c r="F25" s="375"/>
      <c r="G25" s="375"/>
      <c r="H25" s="1049" t="s">
        <v>873</v>
      </c>
      <c r="I25" s="399" t="s">
        <v>87</v>
      </c>
      <c r="J25" s="378"/>
    </row>
    <row r="26" spans="1:10" ht="18.75" customHeight="1">
      <c r="A26" s="1335"/>
      <c r="B26" s="481" t="s">
        <v>515</v>
      </c>
      <c r="C26" s="982">
        <f t="shared" si="0"/>
        <v>0</v>
      </c>
      <c r="D26" s="375"/>
      <c r="E26" s="375"/>
      <c r="F26" s="375"/>
      <c r="G26" s="375"/>
      <c r="H26" s="1049" t="s">
        <v>242</v>
      </c>
      <c r="I26" s="399" t="s">
        <v>87</v>
      </c>
      <c r="J26" s="34"/>
    </row>
    <row r="27" spans="1:10" ht="18.75" customHeight="1" thickBot="1">
      <c r="A27" s="1335"/>
      <c r="B27" s="481" t="s">
        <v>589</v>
      </c>
      <c r="C27" s="983">
        <f t="shared" si="0"/>
        <v>0</v>
      </c>
      <c r="D27" s="375"/>
      <c r="E27" s="375"/>
      <c r="F27" s="375"/>
      <c r="G27" s="375"/>
      <c r="H27" s="1049" t="s">
        <v>5</v>
      </c>
      <c r="I27" s="399" t="s">
        <v>87</v>
      </c>
      <c r="J27" s="34"/>
    </row>
    <row r="28" spans="1:10" ht="18.75" customHeight="1">
      <c r="A28" s="1335"/>
      <c r="B28" s="362" t="s">
        <v>1624</v>
      </c>
      <c r="C28" s="374">
        <f t="shared" si="0"/>
        <v>0</v>
      </c>
      <c r="D28" s="374">
        <f>SUM(D14:D27)</f>
        <v>0</v>
      </c>
      <c r="E28" s="374">
        <f>SUM(E14:E27)</f>
        <v>0</v>
      </c>
      <c r="F28" s="374">
        <f>SUM(F14:F27)</f>
        <v>0</v>
      </c>
      <c r="G28" s="374">
        <f>SUM(G14:G27)</f>
        <v>0</v>
      </c>
      <c r="H28" s="1049" t="s">
        <v>243</v>
      </c>
      <c r="I28" s="399" t="s">
        <v>87</v>
      </c>
      <c r="J28" s="34"/>
    </row>
    <row r="29" spans="1:10">
      <c r="A29" s="1335"/>
      <c r="B29" s="39"/>
      <c r="C29" s="34"/>
      <c r="D29" s="34"/>
      <c r="E29" s="130"/>
      <c r="F29" s="130"/>
      <c r="G29" s="130"/>
      <c r="H29" s="34"/>
      <c r="I29" s="51"/>
      <c r="J29" s="33"/>
    </row>
    <row r="30" spans="1:10" s="376" customFormat="1">
      <c r="A30" s="1335"/>
      <c r="B30" s="39"/>
      <c r="C30" s="378"/>
      <c r="D30" s="378"/>
      <c r="E30" s="378"/>
      <c r="F30" s="378"/>
      <c r="G30" s="378"/>
      <c r="H30" s="1537" t="s">
        <v>1526</v>
      </c>
      <c r="I30" s="1537">
        <v>2</v>
      </c>
      <c r="J30" s="377"/>
    </row>
    <row r="31" spans="1:10">
      <c r="A31" s="1335">
        <v>2</v>
      </c>
      <c r="B31" s="436"/>
      <c r="C31" s="1312" t="s">
        <v>445</v>
      </c>
      <c r="D31" s="1312" t="s">
        <v>446</v>
      </c>
      <c r="E31" s="1312" t="s">
        <v>447</v>
      </c>
      <c r="F31" s="1312" t="s">
        <v>943</v>
      </c>
      <c r="G31" s="1312" t="s">
        <v>944</v>
      </c>
      <c r="H31" s="1312" t="s">
        <v>82</v>
      </c>
      <c r="I31" s="475"/>
      <c r="J31" s="34"/>
    </row>
    <row r="32" spans="1:10" s="13" customFormat="1" ht="49.5" customHeight="1">
      <c r="A32" s="1335"/>
      <c r="B32" s="1" t="s">
        <v>1625</v>
      </c>
      <c r="C32" s="337" t="s">
        <v>384</v>
      </c>
      <c r="D32" s="337" t="s">
        <v>385</v>
      </c>
      <c r="E32" s="337" t="s">
        <v>386</v>
      </c>
      <c r="F32" s="476" t="s">
        <v>908</v>
      </c>
      <c r="G32" s="477" t="s">
        <v>909</v>
      </c>
      <c r="H32" s="478"/>
      <c r="I32" s="239" t="s">
        <v>120</v>
      </c>
      <c r="J32" s="62"/>
    </row>
    <row r="33" spans="1:10">
      <c r="A33" s="1335"/>
      <c r="B33" s="479"/>
      <c r="C33" s="308" t="s">
        <v>84</v>
      </c>
      <c r="D33" s="308" t="s">
        <v>84</v>
      </c>
      <c r="E33" s="308" t="s">
        <v>84</v>
      </c>
      <c r="F33" s="480" t="s">
        <v>84</v>
      </c>
      <c r="G33" s="480" t="s">
        <v>84</v>
      </c>
      <c r="H33" s="1049" t="s">
        <v>83</v>
      </c>
      <c r="I33" s="381" t="s">
        <v>121</v>
      </c>
      <c r="J33" s="34"/>
    </row>
    <row r="34" spans="1:10" ht="18.75" customHeight="1">
      <c r="A34" s="1335"/>
      <c r="B34" s="362" t="s">
        <v>1626</v>
      </c>
      <c r="C34" s="333">
        <f t="shared" ref="C34:C46" si="1">SUM(D34:G34)</f>
        <v>0</v>
      </c>
      <c r="D34" s="340"/>
      <c r="E34" s="340"/>
      <c r="F34" s="340"/>
      <c r="G34" s="340"/>
      <c r="H34" s="1049" t="s">
        <v>249</v>
      </c>
      <c r="I34" s="399" t="s">
        <v>157</v>
      </c>
      <c r="J34" s="34"/>
    </row>
    <row r="35" spans="1:10" ht="18.75" customHeight="1">
      <c r="A35" s="1335"/>
      <c r="B35" s="481" t="s">
        <v>273</v>
      </c>
      <c r="C35" s="333">
        <f t="shared" si="1"/>
        <v>0</v>
      </c>
      <c r="D35" s="340"/>
      <c r="E35" s="340"/>
      <c r="F35" s="340"/>
      <c r="G35" s="340"/>
      <c r="H35" s="1049" t="s">
        <v>250</v>
      </c>
      <c r="I35" s="399" t="s">
        <v>87</v>
      </c>
      <c r="J35" s="34"/>
    </row>
    <row r="36" spans="1:10" s="376" customFormat="1" ht="18.75" customHeight="1" thickBot="1">
      <c r="A36" s="1335"/>
      <c r="B36" s="857" t="s">
        <v>1069</v>
      </c>
      <c r="C36" s="333">
        <f t="shared" si="1"/>
        <v>0</v>
      </c>
      <c r="D36" s="989"/>
      <c r="E36" s="989"/>
      <c r="F36" s="989"/>
      <c r="G36" s="989"/>
      <c r="H36" s="1049" t="s">
        <v>916</v>
      </c>
      <c r="I36" s="399" t="s">
        <v>87</v>
      </c>
      <c r="J36" s="378"/>
    </row>
    <row r="37" spans="1:10" ht="18.75" customHeight="1">
      <c r="A37" s="1335"/>
      <c r="B37" s="362" t="s">
        <v>1627</v>
      </c>
      <c r="C37" s="374">
        <f t="shared" si="1"/>
        <v>0</v>
      </c>
      <c r="D37" s="374">
        <f t="shared" ref="D37:G37" si="2">SUM(D34:D36)</f>
        <v>0</v>
      </c>
      <c r="E37" s="374">
        <f t="shared" si="2"/>
        <v>0</v>
      </c>
      <c r="F37" s="374">
        <f t="shared" si="2"/>
        <v>0</v>
      </c>
      <c r="G37" s="374">
        <f t="shared" si="2"/>
        <v>0</v>
      </c>
      <c r="H37" s="1049" t="s">
        <v>251</v>
      </c>
      <c r="I37" s="399" t="s">
        <v>157</v>
      </c>
      <c r="J37" s="34"/>
    </row>
    <row r="38" spans="1:10" ht="18.75" customHeight="1">
      <c r="A38" s="1334"/>
      <c r="B38" s="362" t="s">
        <v>595</v>
      </c>
      <c r="C38" s="333">
        <f t="shared" si="1"/>
        <v>0</v>
      </c>
      <c r="D38" s="4"/>
      <c r="E38" s="4"/>
      <c r="F38" s="4"/>
      <c r="G38" s="4"/>
      <c r="H38" s="1049" t="s">
        <v>252</v>
      </c>
      <c r="I38" s="399" t="s">
        <v>157</v>
      </c>
      <c r="J38" s="34"/>
    </row>
    <row r="39" spans="1:10" s="376" customFormat="1" ht="18.75" customHeight="1">
      <c r="A39" s="1334"/>
      <c r="B39" s="481" t="s">
        <v>1091</v>
      </c>
      <c r="C39" s="333">
        <f t="shared" si="1"/>
        <v>0</v>
      </c>
      <c r="D39" s="981"/>
      <c r="E39" s="981"/>
      <c r="F39" s="981"/>
      <c r="G39" s="981"/>
      <c r="H39" s="1049" t="s">
        <v>1071</v>
      </c>
      <c r="I39" s="399" t="s">
        <v>87</v>
      </c>
      <c r="J39" s="174"/>
    </row>
    <row r="40" spans="1:10" ht="18.75" customHeight="1">
      <c r="A40" s="1334"/>
      <c r="B40" s="481" t="s">
        <v>284</v>
      </c>
      <c r="C40" s="333">
        <f t="shared" si="1"/>
        <v>0</v>
      </c>
      <c r="D40" s="981"/>
      <c r="E40" s="981"/>
      <c r="F40" s="981"/>
      <c r="G40" s="855"/>
      <c r="H40" s="1049" t="s">
        <v>8</v>
      </c>
      <c r="I40" s="399" t="s">
        <v>38</v>
      </c>
      <c r="J40" s="34"/>
    </row>
    <row r="41" spans="1:10" ht="18.75" customHeight="1">
      <c r="A41" s="1334"/>
      <c r="B41" s="481" t="s">
        <v>584</v>
      </c>
      <c r="C41" s="333">
        <f t="shared" si="1"/>
        <v>0</v>
      </c>
      <c r="D41" s="334">
        <f>SUM('13. Intangibles'!D70:L70)-SUM('13. Intangibles'!D85:L85)</f>
        <v>0</v>
      </c>
      <c r="E41" s="334">
        <f>SUM('14. PPE'!D69:K69)-SUM('14. PPE'!D84:K84)</f>
        <v>0</v>
      </c>
      <c r="F41" s="989"/>
      <c r="G41" s="855"/>
      <c r="H41" s="1049" t="s">
        <v>253</v>
      </c>
      <c r="I41" s="399" t="s">
        <v>157</v>
      </c>
      <c r="J41" s="34"/>
    </row>
    <row r="42" spans="1:10" s="913" customFormat="1" ht="33" customHeight="1">
      <c r="A42" s="1334"/>
      <c r="B42" s="481" t="s">
        <v>1438</v>
      </c>
      <c r="C42" s="333">
        <f t="shared" si="1"/>
        <v>0</v>
      </c>
      <c r="D42" s="340"/>
      <c r="E42" s="340"/>
      <c r="F42" s="340"/>
      <c r="G42" s="340"/>
      <c r="H42" s="1049" t="s">
        <v>1229</v>
      </c>
      <c r="I42" s="360" t="s">
        <v>38</v>
      </c>
      <c r="J42" s="378"/>
    </row>
    <row r="43" spans="1:10" s="143" customFormat="1" ht="18.75" customHeight="1">
      <c r="A43" s="1334"/>
      <c r="B43" s="481" t="s">
        <v>978</v>
      </c>
      <c r="C43" s="333">
        <f t="shared" si="1"/>
        <v>0</v>
      </c>
      <c r="D43" s="340"/>
      <c r="E43" s="340"/>
      <c r="F43" s="340"/>
      <c r="G43" s="340"/>
      <c r="H43" s="1049" t="s">
        <v>977</v>
      </c>
      <c r="I43" s="360" t="s">
        <v>38</v>
      </c>
      <c r="J43" s="144"/>
    </row>
    <row r="44" spans="1:10" ht="18.75" customHeight="1">
      <c r="A44" s="1334"/>
      <c r="B44" s="481" t="s">
        <v>590</v>
      </c>
      <c r="C44" s="333">
        <f t="shared" si="1"/>
        <v>0</v>
      </c>
      <c r="D44" s="340"/>
      <c r="E44" s="340"/>
      <c r="F44" s="340"/>
      <c r="G44" s="340"/>
      <c r="H44" s="1049" t="s">
        <v>254</v>
      </c>
      <c r="I44" s="399" t="s">
        <v>38</v>
      </c>
      <c r="J44" s="34"/>
    </row>
    <row r="45" spans="1:10" ht="30.75" customHeight="1">
      <c r="A45" s="1334"/>
      <c r="B45" s="481" t="s">
        <v>177</v>
      </c>
      <c r="C45" s="333">
        <f t="shared" si="1"/>
        <v>0</v>
      </c>
      <c r="D45" s="989"/>
      <c r="E45" s="989"/>
      <c r="F45" s="989"/>
      <c r="G45" s="989"/>
      <c r="H45" s="1049" t="s">
        <v>255</v>
      </c>
      <c r="I45" s="399" t="s">
        <v>87</v>
      </c>
      <c r="J45" s="947"/>
    </row>
    <row r="46" spans="1:10" ht="30.75" customHeight="1">
      <c r="A46" s="1334"/>
      <c r="B46" s="481" t="s">
        <v>178</v>
      </c>
      <c r="C46" s="982">
        <f t="shared" si="1"/>
        <v>0</v>
      </c>
      <c r="D46" s="989"/>
      <c r="E46" s="989"/>
      <c r="F46" s="989"/>
      <c r="G46" s="989"/>
      <c r="H46" s="1049" t="s">
        <v>256</v>
      </c>
      <c r="I46" s="399" t="s">
        <v>87</v>
      </c>
      <c r="J46" s="947"/>
    </row>
    <row r="47" spans="1:10" s="913" customFormat="1" ht="30.75" customHeight="1">
      <c r="A47" s="1334"/>
      <c r="B47" s="481" t="s">
        <v>1209</v>
      </c>
      <c r="C47" s="982">
        <f t="shared" ref="C47" si="3">SUM(D47:G47)</f>
        <v>0</v>
      </c>
      <c r="D47" s="340"/>
      <c r="E47" s="340"/>
      <c r="F47" s="340"/>
      <c r="G47" s="340"/>
      <c r="H47" s="1049" t="s">
        <v>1210</v>
      </c>
      <c r="I47" s="399" t="s">
        <v>87</v>
      </c>
      <c r="J47" s="378"/>
    </row>
    <row r="48" spans="1:10" ht="18.75" customHeight="1">
      <c r="A48" s="1334"/>
      <c r="B48" s="481" t="s">
        <v>515</v>
      </c>
      <c r="C48" s="982">
        <f>SUM(D48:G48)</f>
        <v>0</v>
      </c>
      <c r="D48" s="340"/>
      <c r="E48" s="340"/>
      <c r="F48" s="340"/>
      <c r="G48" s="340"/>
      <c r="H48" s="1049" t="s">
        <v>257</v>
      </c>
      <c r="I48" s="399" t="s">
        <v>87</v>
      </c>
      <c r="J48" s="34"/>
    </row>
    <row r="49" spans="1:10" ht="18.75" customHeight="1" thickBot="1">
      <c r="A49" s="1334"/>
      <c r="B49" s="481" t="s">
        <v>589</v>
      </c>
      <c r="C49" s="983">
        <f>SUM(D49:G49)</f>
        <v>0</v>
      </c>
      <c r="D49" s="340"/>
      <c r="E49" s="340"/>
      <c r="F49" s="340"/>
      <c r="G49" s="340"/>
      <c r="H49" s="1049" t="s">
        <v>258</v>
      </c>
      <c r="I49" s="399" t="s">
        <v>87</v>
      </c>
      <c r="J49" s="34"/>
    </row>
    <row r="50" spans="1:10" ht="18.75" customHeight="1">
      <c r="A50" s="1334"/>
      <c r="B50" s="362" t="s">
        <v>1628</v>
      </c>
      <c r="C50" s="374">
        <f>SUM(D50:G50)</f>
        <v>0</v>
      </c>
      <c r="D50" s="374">
        <f>SUM(D37:D49)</f>
        <v>0</v>
      </c>
      <c r="E50" s="374">
        <f>SUM(E37:E49)</f>
        <v>0</v>
      </c>
      <c r="F50" s="374">
        <f>SUM(F37:F49)</f>
        <v>0</v>
      </c>
      <c r="G50" s="374">
        <f>SUM(G37:G49)</f>
        <v>0</v>
      </c>
      <c r="H50" s="1049" t="s">
        <v>261</v>
      </c>
      <c r="I50" s="399" t="s">
        <v>87</v>
      </c>
      <c r="J50" s="34"/>
    </row>
    <row r="51" spans="1:10">
      <c r="A51" s="1334"/>
      <c r="B51" s="53"/>
      <c r="C51" s="33"/>
      <c r="D51" s="33"/>
      <c r="E51" s="129"/>
      <c r="F51" s="129"/>
      <c r="G51" s="129"/>
      <c r="H51" s="33"/>
      <c r="I51" s="33"/>
      <c r="J51" s="33"/>
    </row>
    <row r="52" spans="1:10">
      <c r="A52" s="1334"/>
      <c r="B52" s="53"/>
      <c r="C52" s="33"/>
      <c r="D52" s="33"/>
      <c r="E52" s="129"/>
      <c r="F52" s="129"/>
      <c r="G52" s="129"/>
      <c r="H52" s="33"/>
      <c r="I52" s="33"/>
      <c r="J52" s="33"/>
    </row>
    <row r="53" spans="1:10">
      <c r="A53" s="1334"/>
      <c r="B53" s="61"/>
      <c r="C53" s="33"/>
      <c r="D53" s="33"/>
      <c r="E53" s="129"/>
      <c r="F53" s="129"/>
      <c r="G53" s="129"/>
      <c r="H53" s="33"/>
      <c r="I53" s="33"/>
      <c r="J53" s="33"/>
    </row>
    <row r="54" spans="1:10">
      <c r="A54" s="1334"/>
      <c r="B54" s="61"/>
      <c r="C54" s="33"/>
      <c r="D54" s="33"/>
      <c r="E54" s="129"/>
      <c r="F54" s="129"/>
      <c r="G54" s="129"/>
      <c r="H54" s="33"/>
      <c r="I54" s="33"/>
      <c r="J54" s="33"/>
    </row>
    <row r="55" spans="1:10">
      <c r="A55" s="1334"/>
      <c r="B55" s="61"/>
      <c r="C55" s="33"/>
      <c r="D55" s="33"/>
      <c r="E55" s="129"/>
      <c r="F55" s="129"/>
      <c r="G55" s="129"/>
      <c r="H55" s="33"/>
      <c r="I55" s="33"/>
      <c r="J55" s="33"/>
    </row>
    <row r="56" spans="1:10">
      <c r="A56" s="1334"/>
      <c r="B56" s="61"/>
      <c r="C56" s="33"/>
      <c r="D56" s="33"/>
      <c r="E56" s="129"/>
      <c r="F56" s="129"/>
      <c r="G56" s="129"/>
      <c r="H56" s="33"/>
      <c r="I56" s="33"/>
      <c r="J56" s="33"/>
    </row>
    <row r="57" spans="1:10">
      <c r="A57" s="1334"/>
      <c r="B57" s="61"/>
      <c r="C57" s="33"/>
      <c r="D57" s="33"/>
      <c r="E57" s="129"/>
      <c r="F57" s="129"/>
      <c r="G57" s="129"/>
      <c r="H57" s="33"/>
      <c r="I57" s="33"/>
      <c r="J57" s="33"/>
    </row>
    <row r="58" spans="1:10">
      <c r="A58" s="1334"/>
      <c r="B58" s="53"/>
      <c r="C58" s="33"/>
      <c r="D58" s="33"/>
      <c r="E58" s="129"/>
      <c r="F58" s="129"/>
      <c r="G58" s="129"/>
      <c r="H58" s="33"/>
      <c r="I58" s="33"/>
      <c r="J58" s="33"/>
    </row>
  </sheetData>
  <sheetProtection password="B5A2" sheet="1" objects="1" scenarios="1"/>
  <printOptions headings="1" gridLinesSet="0"/>
  <pageMargins left="0.74803149606299213" right="0.35433070866141736" top="0.35433070866141736" bottom="0.39370078740157483" header="0.19685039370078741" footer="0.19685039370078741"/>
  <pageSetup paperSize="9" scale="56" orientation="portrait" horizontalDpi="300" verticalDpi="300" r:id="rId1"/>
  <headerFooter alignWithMargins="0"/>
  <ignoredErrors>
    <ignoredError sqref="C33:E33 C10:E10 H26:H28 H48:H50 H21:H24 H43:H46 H34:H41 H18:H19 H12:H15 F33:G33 F10:G10" numberStoredAsText="1"/>
    <ignoredError sqref="C43 C21 C16" formula="1"/>
  </ignoredError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
    <pageSetUpPr fitToPage="1"/>
  </sheetPr>
  <dimension ref="A1:H70"/>
  <sheetViews>
    <sheetView showGridLines="0" zoomScale="80" zoomScaleNormal="80" workbookViewId="0">
      <selection activeCell="B4" sqref="B4"/>
    </sheetView>
  </sheetViews>
  <sheetFormatPr defaultColWidth="10.7109375" defaultRowHeight="12.75"/>
  <cols>
    <col min="1" max="1" width="7.140625" style="1337" customWidth="1"/>
    <col min="2" max="2" width="90" style="19" customWidth="1"/>
    <col min="3" max="4" width="14.28515625" style="17" customWidth="1"/>
    <col min="5" max="5" width="13.85546875" style="17" customWidth="1"/>
    <col min="6" max="6" width="10.5703125" style="17" customWidth="1"/>
    <col min="7" max="7" width="12.28515625" style="17" customWidth="1"/>
    <col min="8" max="8" width="3.42578125" style="17" customWidth="1"/>
    <col min="9" max="16384" width="10.7109375" style="17"/>
  </cols>
  <sheetData>
    <row r="1" spans="1:8" ht="15.75">
      <c r="A1" s="1334"/>
      <c r="B1" s="1351" t="s">
        <v>1446</v>
      </c>
      <c r="C1" s="33"/>
      <c r="D1" s="33"/>
      <c r="E1" s="33"/>
      <c r="F1" s="33"/>
      <c r="G1" s="33"/>
      <c r="H1" s="33"/>
    </row>
    <row r="2" spans="1:8">
      <c r="A2" s="1334"/>
      <c r="B2" s="41"/>
      <c r="C2" s="33"/>
      <c r="D2" s="33"/>
      <c r="E2" s="33"/>
      <c r="F2" s="33"/>
      <c r="G2" s="33"/>
      <c r="H2" s="33"/>
    </row>
    <row r="3" spans="1:8">
      <c r="A3" s="1334"/>
      <c r="B3" s="42" t="s">
        <v>1541</v>
      </c>
      <c r="C3" s="33"/>
      <c r="D3" s="33"/>
      <c r="E3" s="33"/>
      <c r="F3" s="33"/>
      <c r="G3" s="33"/>
      <c r="H3" s="33"/>
    </row>
    <row r="4" spans="1:8">
      <c r="A4" s="1334"/>
      <c r="B4" s="95" t="s">
        <v>632</v>
      </c>
      <c r="C4" s="33"/>
      <c r="D4" s="33"/>
      <c r="E4" s="33"/>
      <c r="F4" s="33"/>
      <c r="G4" s="33"/>
      <c r="H4" s="33"/>
    </row>
    <row r="5" spans="1:8">
      <c r="A5" s="1334"/>
      <c r="B5" s="33"/>
      <c r="C5" s="33"/>
      <c r="D5" s="33"/>
      <c r="E5" s="33"/>
      <c r="F5" s="33"/>
      <c r="G5" s="33"/>
      <c r="H5" s="33"/>
    </row>
    <row r="6" spans="1:8">
      <c r="A6" s="1334"/>
      <c r="B6" s="42" t="s">
        <v>43</v>
      </c>
      <c r="C6" s="33"/>
      <c r="D6" s="33"/>
      <c r="E6" s="33"/>
      <c r="F6" s="33"/>
      <c r="G6" s="33"/>
      <c r="H6" s="33"/>
    </row>
    <row r="7" spans="1:8">
      <c r="A7" s="1334"/>
      <c r="B7" s="36"/>
      <c r="C7" s="33"/>
      <c r="D7" s="76"/>
      <c r="E7" s="1537" t="s">
        <v>1526</v>
      </c>
      <c r="F7" s="1537">
        <v>1</v>
      </c>
      <c r="G7" s="33"/>
      <c r="H7" s="33"/>
    </row>
    <row r="8" spans="1:8">
      <c r="A8" s="1334">
        <v>1</v>
      </c>
      <c r="B8" s="192"/>
      <c r="C8" s="5" t="s">
        <v>443</v>
      </c>
      <c r="D8" s="5" t="s">
        <v>700</v>
      </c>
      <c r="E8" s="5" t="s">
        <v>82</v>
      </c>
      <c r="F8" s="247"/>
      <c r="G8" s="33"/>
      <c r="H8" s="64"/>
    </row>
    <row r="9" spans="1:8" ht="18.75" customHeight="1">
      <c r="A9" s="1334"/>
      <c r="B9" s="248" t="s">
        <v>624</v>
      </c>
      <c r="C9" s="201" t="s">
        <v>1538</v>
      </c>
      <c r="D9" s="201" t="s">
        <v>901</v>
      </c>
      <c r="E9" s="212"/>
      <c r="F9" s="198" t="s">
        <v>120</v>
      </c>
      <c r="G9" s="33"/>
      <c r="H9" s="64"/>
    </row>
    <row r="10" spans="1:8" ht="13.5" thickBot="1">
      <c r="A10" s="1334"/>
      <c r="B10" s="249"/>
      <c r="C10" s="145" t="s">
        <v>30</v>
      </c>
      <c r="D10" s="145" t="s">
        <v>30</v>
      </c>
      <c r="E10" s="169" t="s">
        <v>83</v>
      </c>
      <c r="F10" s="250" t="s">
        <v>121</v>
      </c>
      <c r="G10" s="33"/>
      <c r="H10" s="64"/>
    </row>
    <row r="11" spans="1:8" s="18" customFormat="1" ht="19.5" customHeight="1">
      <c r="A11" s="1335"/>
      <c r="B11" s="251" t="s">
        <v>1629</v>
      </c>
      <c r="C11" s="170"/>
      <c r="D11" s="170"/>
      <c r="E11" s="169">
        <v>100</v>
      </c>
      <c r="F11" s="194" t="s">
        <v>10</v>
      </c>
      <c r="G11" s="53"/>
      <c r="H11" s="56"/>
    </row>
    <row r="12" spans="1:8" s="18" customFormat="1" ht="19.5" customHeight="1">
      <c r="A12" s="1335"/>
      <c r="B12" s="252" t="s">
        <v>1630</v>
      </c>
      <c r="C12" s="170"/>
      <c r="D12" s="170"/>
      <c r="E12" s="169">
        <v>110</v>
      </c>
      <c r="F12" s="194" t="s">
        <v>10</v>
      </c>
      <c r="G12" s="53"/>
      <c r="H12" s="56"/>
    </row>
    <row r="13" spans="1:8" s="18" customFormat="1" ht="19.5" customHeight="1">
      <c r="A13" s="1335"/>
      <c r="B13" s="253" t="s">
        <v>1631</v>
      </c>
      <c r="C13" s="254"/>
      <c r="D13" s="255"/>
      <c r="E13" s="246"/>
      <c r="F13" s="194"/>
      <c r="G13" s="53"/>
      <c r="H13" s="56"/>
    </row>
    <row r="14" spans="1:8" s="18" customFormat="1" ht="19.5" customHeight="1">
      <c r="A14" s="1335"/>
      <c r="B14" s="256" t="s">
        <v>145</v>
      </c>
      <c r="C14" s="980"/>
      <c r="D14" s="980"/>
      <c r="E14" s="169" t="s">
        <v>27</v>
      </c>
      <c r="F14" s="194" t="s">
        <v>10</v>
      </c>
      <c r="G14" s="174"/>
      <c r="H14" s="56"/>
    </row>
    <row r="15" spans="1:8" s="18" customFormat="1" ht="19.5" customHeight="1">
      <c r="A15" s="1335"/>
      <c r="B15" s="256" t="s">
        <v>361</v>
      </c>
      <c r="C15" s="980"/>
      <c r="D15" s="980"/>
      <c r="E15" s="169" t="s">
        <v>3</v>
      </c>
      <c r="F15" s="194" t="s">
        <v>10</v>
      </c>
      <c r="G15" s="174"/>
      <c r="H15" s="56"/>
    </row>
    <row r="16" spans="1:8" s="18" customFormat="1" ht="19.5" customHeight="1">
      <c r="A16" s="1335"/>
      <c r="B16" s="256" t="s">
        <v>362</v>
      </c>
      <c r="C16" s="170"/>
      <c r="D16" s="170"/>
      <c r="E16" s="169" t="s">
        <v>4</v>
      </c>
      <c r="F16" s="194" t="s">
        <v>10</v>
      </c>
      <c r="G16" s="53"/>
      <c r="H16" s="56"/>
    </row>
    <row r="17" spans="1:8" s="18" customFormat="1" ht="19.5" customHeight="1">
      <c r="A17" s="1335"/>
      <c r="B17" s="256" t="s">
        <v>363</v>
      </c>
      <c r="C17" s="170"/>
      <c r="D17" s="170"/>
      <c r="E17" s="169" t="s">
        <v>5</v>
      </c>
      <c r="F17" s="194" t="s">
        <v>10</v>
      </c>
      <c r="G17" s="53"/>
      <c r="H17" s="56"/>
    </row>
    <row r="18" spans="1:8" s="18" customFormat="1" ht="19.5" customHeight="1">
      <c r="A18" s="1335"/>
      <c r="B18" s="256" t="s">
        <v>364</v>
      </c>
      <c r="C18" s="170"/>
      <c r="D18" s="170"/>
      <c r="E18" s="169" t="s">
        <v>6</v>
      </c>
      <c r="F18" s="194" t="s">
        <v>10</v>
      </c>
      <c r="G18" s="53"/>
      <c r="H18" s="56"/>
    </row>
    <row r="19" spans="1:8" s="18" customFormat="1" ht="19.5" customHeight="1" thickBot="1">
      <c r="A19" s="1335"/>
      <c r="B19" s="257" t="s">
        <v>498</v>
      </c>
      <c r="C19" s="170"/>
      <c r="D19" s="170"/>
      <c r="E19" s="169" t="s">
        <v>13</v>
      </c>
      <c r="F19" s="424" t="s">
        <v>10</v>
      </c>
      <c r="G19" s="53"/>
      <c r="H19" s="56"/>
    </row>
    <row r="20" spans="1:8" s="108" customFormat="1" ht="19.5" customHeight="1">
      <c r="A20" s="1335"/>
      <c r="B20" s="1614" t="s">
        <v>1632</v>
      </c>
      <c r="C20" s="265">
        <f>SUM(C11:C19)</f>
        <v>0</v>
      </c>
      <c r="D20" s="265">
        <f>SUM(D11:D19)</f>
        <v>0</v>
      </c>
      <c r="E20" s="1615" t="s">
        <v>245</v>
      </c>
      <c r="F20" s="1104" t="s">
        <v>23</v>
      </c>
      <c r="G20" s="53"/>
      <c r="H20" s="56"/>
    </row>
    <row r="21" spans="1:8" s="108" customFormat="1" ht="19.5" customHeight="1">
      <c r="A21" s="1335"/>
      <c r="B21" s="1616"/>
      <c r="C21" s="1617"/>
      <c r="D21" s="1617"/>
      <c r="E21" s="1618"/>
      <c r="F21" s="1619"/>
    </row>
    <row r="22" spans="1:8" s="108" customFormat="1">
      <c r="A22" s="1335"/>
      <c r="B22" s="1314"/>
      <c r="C22" s="1320"/>
      <c r="D22" s="1315"/>
      <c r="E22" s="1537" t="s">
        <v>1526</v>
      </c>
      <c r="F22" s="1537">
        <v>2</v>
      </c>
      <c r="G22" s="53"/>
      <c r="H22" s="138"/>
    </row>
    <row r="23" spans="1:8" s="108" customFormat="1">
      <c r="A23" s="1335">
        <v>2</v>
      </c>
      <c r="B23" s="1319"/>
      <c r="C23" s="1312" t="s">
        <v>443</v>
      </c>
      <c r="D23" s="1312" t="s">
        <v>700</v>
      </c>
      <c r="E23" s="1312" t="s">
        <v>82</v>
      </c>
      <c r="F23" s="1671"/>
      <c r="G23" s="53"/>
      <c r="H23" s="138"/>
    </row>
    <row r="24" spans="1:8" s="108" customFormat="1" ht="15.75" customHeight="1">
      <c r="A24" s="1335"/>
      <c r="B24" s="1325" t="s">
        <v>1429</v>
      </c>
      <c r="C24" s="1316" t="s">
        <v>1538</v>
      </c>
      <c r="D24" s="201" t="s">
        <v>901</v>
      </c>
      <c r="E24" s="212"/>
      <c r="F24" s="1672"/>
      <c r="G24" s="53"/>
      <c r="H24" s="138"/>
    </row>
    <row r="25" spans="1:8" s="18" customFormat="1">
      <c r="A25" s="1335"/>
      <c r="B25" s="1327"/>
      <c r="C25" s="1317" t="s">
        <v>30</v>
      </c>
      <c r="D25" s="428" t="s">
        <v>30</v>
      </c>
      <c r="E25" s="169" t="s">
        <v>83</v>
      </c>
      <c r="F25" s="1673"/>
      <c r="G25" s="53"/>
      <c r="H25" s="56"/>
    </row>
    <row r="26" spans="1:8" s="18" customFormat="1" ht="19.5" customHeight="1">
      <c r="A26" s="1335"/>
      <c r="B26" s="258" t="s">
        <v>1633</v>
      </c>
      <c r="C26" s="185"/>
      <c r="D26" s="185"/>
      <c r="E26" s="169" t="s">
        <v>14</v>
      </c>
      <c r="F26" s="194" t="s">
        <v>10</v>
      </c>
      <c r="G26" s="53"/>
      <c r="H26" s="56"/>
    </row>
    <row r="27" spans="1:8" s="18" customFormat="1" ht="19.5" customHeight="1">
      <c r="A27" s="1335"/>
      <c r="B27" s="252" t="s">
        <v>1634</v>
      </c>
      <c r="C27" s="185"/>
      <c r="D27" s="185"/>
      <c r="E27" s="169" t="s">
        <v>246</v>
      </c>
      <c r="F27" s="194" t="s">
        <v>10</v>
      </c>
      <c r="G27" s="53"/>
      <c r="H27" s="56"/>
    </row>
    <row r="28" spans="1:8" s="18" customFormat="1" ht="19.5" customHeight="1">
      <c r="A28" s="1335"/>
      <c r="B28" s="253" t="s">
        <v>1635</v>
      </c>
      <c r="C28" s="254"/>
      <c r="D28" s="255"/>
      <c r="E28" s="246"/>
      <c r="F28" s="259"/>
      <c r="G28" s="53"/>
      <c r="H28" s="56"/>
    </row>
    <row r="29" spans="1:8" s="18" customFormat="1" ht="19.5" customHeight="1">
      <c r="A29" s="1335"/>
      <c r="B29" s="256" t="s">
        <v>145</v>
      </c>
      <c r="C29" s="981"/>
      <c r="D29" s="981"/>
      <c r="E29" s="169" t="s">
        <v>247</v>
      </c>
      <c r="F29" s="194" t="s">
        <v>10</v>
      </c>
      <c r="G29" s="174"/>
      <c r="H29" s="56"/>
    </row>
    <row r="30" spans="1:8" s="18" customFormat="1" ht="19.5" customHeight="1">
      <c r="A30" s="1335"/>
      <c r="B30" s="256" t="s">
        <v>361</v>
      </c>
      <c r="C30" s="981"/>
      <c r="D30" s="981"/>
      <c r="E30" s="169" t="s">
        <v>248</v>
      </c>
      <c r="F30" s="194" t="s">
        <v>10</v>
      </c>
      <c r="G30" s="174"/>
      <c r="H30" s="56"/>
    </row>
    <row r="31" spans="1:8" s="18" customFormat="1" ht="19.5" customHeight="1">
      <c r="A31" s="1335"/>
      <c r="B31" s="256" t="s">
        <v>362</v>
      </c>
      <c r="C31" s="185"/>
      <c r="D31" s="185"/>
      <c r="E31" s="169" t="s">
        <v>249</v>
      </c>
      <c r="F31" s="194" t="s">
        <v>10</v>
      </c>
      <c r="G31" s="53"/>
      <c r="H31" s="56"/>
    </row>
    <row r="32" spans="1:8" s="18" customFormat="1" ht="19.5" customHeight="1">
      <c r="A32" s="1335"/>
      <c r="B32" s="256" t="s">
        <v>363</v>
      </c>
      <c r="C32" s="185"/>
      <c r="D32" s="185"/>
      <c r="E32" s="169" t="s">
        <v>250</v>
      </c>
      <c r="F32" s="194" t="s">
        <v>10</v>
      </c>
      <c r="G32" s="53"/>
      <c r="H32" s="56"/>
    </row>
    <row r="33" spans="1:8" s="18" customFormat="1" ht="19.5" customHeight="1">
      <c r="A33" s="1335"/>
      <c r="B33" s="260" t="s">
        <v>364</v>
      </c>
      <c r="C33" s="185"/>
      <c r="D33" s="185"/>
      <c r="E33" s="169" t="s">
        <v>251</v>
      </c>
      <c r="F33" s="194" t="s">
        <v>10</v>
      </c>
      <c r="G33" s="53"/>
      <c r="H33" s="56"/>
    </row>
    <row r="34" spans="1:8" s="18" customFormat="1" ht="19.5" customHeight="1" thickBot="1">
      <c r="A34" s="1335"/>
      <c r="B34" s="261" t="s">
        <v>498</v>
      </c>
      <c r="C34" s="185"/>
      <c r="D34" s="185"/>
      <c r="E34" s="169" t="s">
        <v>252</v>
      </c>
      <c r="F34" s="262" t="s">
        <v>10</v>
      </c>
      <c r="G34" s="53"/>
      <c r="H34" s="56"/>
    </row>
    <row r="35" spans="1:8" s="18" customFormat="1" ht="19.5" customHeight="1">
      <c r="A35" s="1335"/>
      <c r="B35" s="263" t="s">
        <v>1636</v>
      </c>
      <c r="C35" s="219">
        <f>SUM(C29:C34,C26:C27)</f>
        <v>0</v>
      </c>
      <c r="D35" s="219">
        <f>SUM(D29:D34,D26:D27)</f>
        <v>0</v>
      </c>
      <c r="E35" s="169" t="s">
        <v>8</v>
      </c>
      <c r="F35" s="264" t="s">
        <v>23</v>
      </c>
      <c r="G35" s="53"/>
      <c r="H35" s="56"/>
    </row>
    <row r="36" spans="1:8">
      <c r="A36" s="1334"/>
      <c r="B36" s="101"/>
      <c r="C36" s="77"/>
      <c r="D36" s="77"/>
      <c r="E36" s="33"/>
      <c r="F36" s="64"/>
      <c r="G36" s="33"/>
      <c r="H36" s="33"/>
    </row>
    <row r="37" spans="1:8" s="376" customFormat="1">
      <c r="A37" s="1334"/>
      <c r="B37" s="101"/>
      <c r="C37" s="135"/>
      <c r="D37" s="135"/>
      <c r="E37" s="1537" t="s">
        <v>1526</v>
      </c>
      <c r="F37" s="1537">
        <v>3</v>
      </c>
      <c r="G37" s="377"/>
      <c r="H37" s="377"/>
    </row>
    <row r="38" spans="1:8">
      <c r="A38" s="1334">
        <v>3</v>
      </c>
      <c r="B38" s="272"/>
      <c r="C38" s="5" t="s">
        <v>444</v>
      </c>
      <c r="D38" s="5" t="s">
        <v>701</v>
      </c>
      <c r="E38" s="5" t="s">
        <v>82</v>
      </c>
      <c r="F38" s="273"/>
      <c r="G38" s="33"/>
      <c r="H38" s="64"/>
    </row>
    <row r="39" spans="1:8" ht="18.75" customHeight="1">
      <c r="A39" s="1334"/>
      <c r="B39" s="204" t="s">
        <v>625</v>
      </c>
      <c r="C39" s="274" t="s">
        <v>355</v>
      </c>
      <c r="D39" s="274" t="s">
        <v>356</v>
      </c>
      <c r="E39" s="275"/>
      <c r="F39" s="198" t="s">
        <v>120</v>
      </c>
      <c r="G39" s="33"/>
      <c r="H39" s="64"/>
    </row>
    <row r="40" spans="1:8" ht="13.5" thickBot="1">
      <c r="A40" s="1334"/>
      <c r="B40" s="276"/>
      <c r="C40" s="145" t="s">
        <v>30</v>
      </c>
      <c r="D40" s="145" t="s">
        <v>30</v>
      </c>
      <c r="E40" s="169" t="s">
        <v>83</v>
      </c>
      <c r="F40" s="250" t="s">
        <v>121</v>
      </c>
      <c r="G40" s="33"/>
      <c r="H40" s="64"/>
    </row>
    <row r="41" spans="1:8" s="18" customFormat="1" ht="18.75" customHeight="1">
      <c r="A41" s="1341"/>
      <c r="B41" s="277" t="s">
        <v>1637</v>
      </c>
      <c r="C41" s="170"/>
      <c r="D41" s="170"/>
      <c r="E41" s="169">
        <v>100</v>
      </c>
      <c r="F41" s="186" t="s">
        <v>10</v>
      </c>
      <c r="G41" s="53"/>
      <c r="H41" s="56"/>
    </row>
    <row r="42" spans="1:8" s="18" customFormat="1" ht="18.75" customHeight="1">
      <c r="A42" s="1341"/>
      <c r="B42" s="277" t="s">
        <v>1638</v>
      </c>
      <c r="C42" s="170"/>
      <c r="D42" s="170"/>
      <c r="E42" s="169">
        <v>110</v>
      </c>
      <c r="F42" s="186" t="s">
        <v>10</v>
      </c>
      <c r="G42" s="53"/>
      <c r="H42" s="56"/>
    </row>
    <row r="43" spans="1:8" s="16" customFormat="1" ht="27" customHeight="1">
      <c r="A43" s="1343"/>
      <c r="B43" s="267" t="s">
        <v>1639</v>
      </c>
      <c r="C43" s="170"/>
      <c r="D43" s="170"/>
      <c r="E43" s="169">
        <v>120</v>
      </c>
      <c r="F43" s="186" t="s">
        <v>10</v>
      </c>
      <c r="G43" s="87"/>
      <c r="H43" s="88"/>
    </row>
    <row r="44" spans="1:8" s="16" customFormat="1" ht="31.5" customHeight="1">
      <c r="A44" s="1343"/>
      <c r="B44" s="267" t="s">
        <v>1640</v>
      </c>
      <c r="C44" s="170"/>
      <c r="D44" s="170"/>
      <c r="E44" s="169">
        <v>130</v>
      </c>
      <c r="F44" s="186" t="s">
        <v>10</v>
      </c>
      <c r="G44" s="87"/>
      <c r="H44" s="88"/>
    </row>
    <row r="45" spans="1:8" s="16" customFormat="1" ht="18.75" customHeight="1">
      <c r="A45" s="1343"/>
      <c r="B45" s="269" t="s">
        <v>1641</v>
      </c>
      <c r="C45" s="245"/>
      <c r="D45" s="245"/>
      <c r="E45" s="246"/>
      <c r="F45" s="264" t="s">
        <v>23</v>
      </c>
      <c r="G45" s="87"/>
      <c r="H45" s="88"/>
    </row>
    <row r="46" spans="1:8" s="16" customFormat="1" ht="18.75" customHeight="1">
      <c r="A46" s="1343"/>
      <c r="B46" s="256" t="s">
        <v>145</v>
      </c>
      <c r="C46" s="980"/>
      <c r="D46" s="980"/>
      <c r="E46" s="169" t="s">
        <v>4</v>
      </c>
      <c r="F46" s="186" t="s">
        <v>10</v>
      </c>
      <c r="G46" s="174"/>
      <c r="H46" s="88"/>
    </row>
    <row r="47" spans="1:8" s="16" customFormat="1" ht="18.75" customHeight="1">
      <c r="A47" s="1343"/>
      <c r="B47" s="256" t="s">
        <v>361</v>
      </c>
      <c r="C47" s="980"/>
      <c r="D47" s="980"/>
      <c r="E47" s="169" t="s">
        <v>5</v>
      </c>
      <c r="F47" s="186" t="s">
        <v>10</v>
      </c>
      <c r="G47" s="174"/>
      <c r="H47" s="88"/>
    </row>
    <row r="48" spans="1:8" s="16" customFormat="1" ht="18.75" customHeight="1">
      <c r="A48" s="1343"/>
      <c r="B48" s="256" t="s">
        <v>362</v>
      </c>
      <c r="C48" s="170"/>
      <c r="D48" s="170"/>
      <c r="E48" s="169" t="s">
        <v>6</v>
      </c>
      <c r="F48" s="186" t="s">
        <v>10</v>
      </c>
      <c r="G48" s="87"/>
      <c r="H48" s="88"/>
    </row>
    <row r="49" spans="1:8" s="16" customFormat="1" ht="18.75" customHeight="1">
      <c r="A49" s="1343"/>
      <c r="B49" s="256" t="s">
        <v>363</v>
      </c>
      <c r="C49" s="170"/>
      <c r="D49" s="170"/>
      <c r="E49" s="169" t="s">
        <v>13</v>
      </c>
      <c r="F49" s="186" t="s">
        <v>10</v>
      </c>
      <c r="G49" s="87"/>
      <c r="H49" s="88"/>
    </row>
    <row r="50" spans="1:8" s="16" customFormat="1" ht="18.75" customHeight="1">
      <c r="A50" s="1343"/>
      <c r="B50" s="256" t="s">
        <v>364</v>
      </c>
      <c r="C50" s="170"/>
      <c r="D50" s="170"/>
      <c r="E50" s="169" t="s">
        <v>14</v>
      </c>
      <c r="F50" s="186" t="s">
        <v>10</v>
      </c>
      <c r="G50" s="87"/>
      <c r="H50" s="88"/>
    </row>
    <row r="51" spans="1:8" s="16" customFormat="1" ht="18.75" customHeight="1" thickBot="1">
      <c r="A51" s="1343"/>
      <c r="B51" s="256" t="s">
        <v>498</v>
      </c>
      <c r="C51" s="170"/>
      <c r="D51" s="170"/>
      <c r="E51" s="169" t="s">
        <v>247</v>
      </c>
      <c r="F51" s="186" t="s">
        <v>10</v>
      </c>
      <c r="G51" s="87"/>
      <c r="H51" s="88"/>
    </row>
    <row r="52" spans="1:8" s="16" customFormat="1" ht="18.75" customHeight="1">
      <c r="A52" s="1343"/>
      <c r="B52" s="1318" t="s">
        <v>1642</v>
      </c>
      <c r="C52" s="219">
        <f>SUM(C41:C44,C46:C51)</f>
        <v>0</v>
      </c>
      <c r="D52" s="219">
        <f>SUM(D41:D44,D46:D51)</f>
        <v>0</v>
      </c>
      <c r="E52" s="1049" t="s">
        <v>248</v>
      </c>
      <c r="F52" s="186"/>
      <c r="G52" s="87"/>
      <c r="H52" s="88"/>
    </row>
    <row r="53" spans="1:8" s="16" customFormat="1" ht="18.75" customHeight="1">
      <c r="A53" s="1343"/>
      <c r="B53" s="1616"/>
      <c r="C53" s="1617"/>
      <c r="D53" s="1617"/>
      <c r="E53" s="1620"/>
      <c r="F53" s="1621"/>
      <c r="H53" s="88"/>
    </row>
    <row r="54" spans="1:8" s="16" customFormat="1">
      <c r="A54" s="1343"/>
      <c r="B54" s="1314"/>
      <c r="C54" s="1323"/>
      <c r="D54" s="1324"/>
      <c r="E54" s="1537" t="s">
        <v>1526</v>
      </c>
      <c r="F54" s="1537">
        <v>4</v>
      </c>
      <c r="G54" s="87"/>
      <c r="H54" s="88"/>
    </row>
    <row r="55" spans="1:8" s="16" customFormat="1">
      <c r="A55" s="1343">
        <v>4</v>
      </c>
      <c r="B55" s="1325"/>
      <c r="C55" s="1312" t="s">
        <v>444</v>
      </c>
      <c r="D55" s="1312" t="s">
        <v>701</v>
      </c>
      <c r="E55" s="1312" t="s">
        <v>82</v>
      </c>
      <c r="F55" s="1674"/>
      <c r="G55" s="87"/>
      <c r="H55" s="88"/>
    </row>
    <row r="56" spans="1:8" s="16" customFormat="1" ht="18.75" customHeight="1">
      <c r="A56" s="1343"/>
      <c r="B56" s="1325" t="s">
        <v>1429</v>
      </c>
      <c r="C56" s="274" t="s">
        <v>355</v>
      </c>
      <c r="D56" s="274" t="s">
        <v>356</v>
      </c>
      <c r="E56" s="275"/>
      <c r="F56" s="1675"/>
      <c r="G56" s="87"/>
      <c r="H56" s="88"/>
    </row>
    <row r="57" spans="1:8" s="16" customFormat="1">
      <c r="A57" s="1343"/>
      <c r="B57" s="1326"/>
      <c r="C57" s="428" t="s">
        <v>30</v>
      </c>
      <c r="D57" s="428" t="s">
        <v>30</v>
      </c>
      <c r="E57" s="169" t="s">
        <v>83</v>
      </c>
      <c r="F57" s="1676"/>
      <c r="G57" s="87"/>
      <c r="H57" s="88"/>
    </row>
    <row r="58" spans="1:8" s="16" customFormat="1" ht="18.75" customHeight="1">
      <c r="A58" s="1343"/>
      <c r="B58" s="1322" t="s">
        <v>1643</v>
      </c>
      <c r="C58" s="1294"/>
      <c r="D58" s="1294"/>
      <c r="E58" s="169" t="s">
        <v>249</v>
      </c>
      <c r="F58" s="268" t="s">
        <v>10</v>
      </c>
      <c r="G58" s="87"/>
      <c r="H58" s="88"/>
    </row>
    <row r="59" spans="1:8" s="16" customFormat="1" ht="18.75" customHeight="1">
      <c r="A59" s="1343"/>
      <c r="B59" s="267" t="s">
        <v>1644</v>
      </c>
      <c r="C59" s="185"/>
      <c r="D59" s="185"/>
      <c r="E59" s="169" t="s">
        <v>250</v>
      </c>
      <c r="F59" s="268" t="s">
        <v>10</v>
      </c>
      <c r="G59" s="87"/>
      <c r="H59" s="88"/>
    </row>
    <row r="60" spans="1:8" s="16" customFormat="1" ht="28.5" customHeight="1">
      <c r="A60" s="1343"/>
      <c r="B60" s="267" t="s">
        <v>1645</v>
      </c>
      <c r="C60" s="185"/>
      <c r="D60" s="185"/>
      <c r="E60" s="169" t="s">
        <v>251</v>
      </c>
      <c r="F60" s="268" t="s">
        <v>10</v>
      </c>
      <c r="G60" s="87"/>
      <c r="H60" s="88"/>
    </row>
    <row r="61" spans="1:8" s="16" customFormat="1" ht="28.5" customHeight="1">
      <c r="A61" s="1343"/>
      <c r="B61" s="267" t="s">
        <v>1646</v>
      </c>
      <c r="C61" s="185"/>
      <c r="D61" s="185"/>
      <c r="E61" s="169" t="s">
        <v>252</v>
      </c>
      <c r="F61" s="268" t="s">
        <v>10</v>
      </c>
      <c r="G61" s="87"/>
      <c r="H61" s="88"/>
    </row>
    <row r="62" spans="1:8" s="16" customFormat="1" ht="18.75" customHeight="1">
      <c r="A62" s="1343"/>
      <c r="B62" s="269" t="s">
        <v>1647</v>
      </c>
      <c r="C62" s="245"/>
      <c r="D62" s="245"/>
      <c r="E62" s="246"/>
      <c r="F62" s="268" t="s">
        <v>10</v>
      </c>
      <c r="G62" s="87"/>
      <c r="H62" s="88"/>
    </row>
    <row r="63" spans="1:8" s="16" customFormat="1" ht="18.75" customHeight="1">
      <c r="A63" s="1343"/>
      <c r="B63" s="256" t="s">
        <v>145</v>
      </c>
      <c r="C63" s="981"/>
      <c r="D63" s="981"/>
      <c r="E63" s="169" t="s">
        <v>8</v>
      </c>
      <c r="F63" s="268" t="s">
        <v>10</v>
      </c>
      <c r="G63" s="174"/>
      <c r="H63" s="88"/>
    </row>
    <row r="64" spans="1:8" s="16" customFormat="1" ht="18.75" customHeight="1">
      <c r="A64" s="1343"/>
      <c r="B64" s="256" t="s">
        <v>361</v>
      </c>
      <c r="C64" s="981"/>
      <c r="D64" s="981"/>
      <c r="E64" s="169" t="s">
        <v>253</v>
      </c>
      <c r="F64" s="268" t="s">
        <v>10</v>
      </c>
      <c r="G64" s="174"/>
      <c r="H64" s="88"/>
    </row>
    <row r="65" spans="1:8" s="16" customFormat="1" ht="18.75" customHeight="1">
      <c r="A65" s="1343"/>
      <c r="B65" s="256" t="s">
        <v>362</v>
      </c>
      <c r="C65" s="185"/>
      <c r="D65" s="185"/>
      <c r="E65" s="169" t="s">
        <v>254</v>
      </c>
      <c r="F65" s="268" t="s">
        <v>10</v>
      </c>
      <c r="G65" s="87"/>
      <c r="H65" s="88"/>
    </row>
    <row r="66" spans="1:8" s="16" customFormat="1" ht="18.75" customHeight="1">
      <c r="A66" s="1343"/>
      <c r="B66" s="256" t="s">
        <v>363</v>
      </c>
      <c r="C66" s="185"/>
      <c r="D66" s="185"/>
      <c r="E66" s="169" t="s">
        <v>255</v>
      </c>
      <c r="F66" s="268" t="s">
        <v>10</v>
      </c>
      <c r="G66" s="87"/>
      <c r="H66" s="88"/>
    </row>
    <row r="67" spans="1:8" s="16" customFormat="1" ht="18.75" customHeight="1">
      <c r="A67" s="1343"/>
      <c r="B67" s="270" t="s">
        <v>50</v>
      </c>
      <c r="C67" s="185"/>
      <c r="D67" s="185"/>
      <c r="E67" s="169" t="s">
        <v>256</v>
      </c>
      <c r="F67" s="268" t="s">
        <v>10</v>
      </c>
      <c r="G67" s="87"/>
      <c r="H67" s="88"/>
    </row>
    <row r="68" spans="1:8" s="18" customFormat="1" ht="18.75" customHeight="1" thickBot="1">
      <c r="A68" s="1343"/>
      <c r="B68" s="270" t="s">
        <v>498</v>
      </c>
      <c r="C68" s="185"/>
      <c r="D68" s="185"/>
      <c r="E68" s="169" t="s">
        <v>257</v>
      </c>
      <c r="F68" s="271" t="s">
        <v>10</v>
      </c>
      <c r="G68" s="53"/>
      <c r="H68" s="56"/>
    </row>
    <row r="69" spans="1:8" ht="18.75" customHeight="1">
      <c r="A69" s="1334"/>
      <c r="B69" s="263" t="s">
        <v>1648</v>
      </c>
      <c r="C69" s="219">
        <f>SUM(C58:C61,C63:C68)</f>
        <v>0</v>
      </c>
      <c r="D69" s="219">
        <f>SUM(D58:D61,D63:D68)</f>
        <v>0</v>
      </c>
      <c r="E69" s="169" t="s">
        <v>258</v>
      </c>
      <c r="F69" s="268" t="s">
        <v>10</v>
      </c>
      <c r="G69" s="33"/>
      <c r="H69" s="33"/>
    </row>
    <row r="70" spans="1:8">
      <c r="A70" s="1334"/>
      <c r="B70" s="48"/>
      <c r="C70" s="58"/>
      <c r="D70" s="56"/>
      <c r="E70" s="33"/>
      <c r="F70" s="75"/>
      <c r="G70" s="33"/>
      <c r="H70" s="33"/>
    </row>
  </sheetData>
  <sheetProtection password="B5A2" sheet="1" objects="1" scenarios="1"/>
  <customSheetViews>
    <customSheetView guid="{E4F26FFA-5313-49C9-9365-CBA576C57791}" scale="85" showGridLines="0" fitToPage="1" showRuler="0">
      <selection activeCell="B12" sqref="B12"/>
      <pageMargins left="0.74803149606299213" right="0.74803149606299213" top="0.98425196850393704" bottom="0.98425196850393704" header="0.51181102362204722" footer="0.51181102362204722"/>
      <pageSetup paperSize="9" scale="69" orientation="portrait" horizontalDpi="300" verticalDpi="300" r:id="rId1"/>
      <headerFooter alignWithMargins="0"/>
    </customSheetView>
  </customSheetViews>
  <mergeCells count="2">
    <mergeCell ref="F23:F25"/>
    <mergeCell ref="F55:F57"/>
  </mergeCells>
  <phoneticPr fontId="0" type="noConversion"/>
  <printOptions gridLinesSet="0"/>
  <pageMargins left="0.25" right="0.25" top="0.75" bottom="0.75" header="0.3" footer="0.3"/>
  <pageSetup paperSize="9" scale="61" orientation="portrait" horizontalDpi="300" verticalDpi="300" r:id="rId2"/>
  <headerFooter alignWithMargins="0"/>
  <ignoredErrors>
    <ignoredError sqref="C10:D10 C40:D40 E26:E35 E58:E69 E14:E20 E46:E5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2">
    <pageSetUpPr fitToPage="1"/>
  </sheetPr>
  <dimension ref="A1:G65"/>
  <sheetViews>
    <sheetView showGridLines="0" zoomScale="80" zoomScaleNormal="80" workbookViewId="0">
      <selection activeCell="B4" sqref="B4"/>
    </sheetView>
  </sheetViews>
  <sheetFormatPr defaultColWidth="10.7109375" defaultRowHeight="12.75"/>
  <cols>
    <col min="1" max="1" width="7.140625" style="1337" customWidth="1"/>
    <col min="2" max="2" width="72.42578125" style="19" customWidth="1"/>
    <col min="3" max="7" width="12.85546875" style="17" customWidth="1"/>
    <col min="8" max="16384" width="10.7109375" style="17"/>
  </cols>
  <sheetData>
    <row r="1" spans="1:6" ht="15.75">
      <c r="A1" s="1334"/>
      <c r="B1" s="1351" t="s">
        <v>1446</v>
      </c>
      <c r="C1" s="33"/>
      <c r="D1" s="33"/>
      <c r="E1" s="33"/>
      <c r="F1" s="33"/>
    </row>
    <row r="2" spans="1:6">
      <c r="A2" s="1334"/>
      <c r="B2" s="41"/>
      <c r="C2" s="33"/>
      <c r="D2" s="33"/>
      <c r="E2" s="33"/>
      <c r="F2" s="33"/>
    </row>
    <row r="3" spans="1:6">
      <c r="A3" s="1334"/>
      <c r="B3" s="42" t="s">
        <v>1541</v>
      </c>
      <c r="C3" s="33"/>
      <c r="D3" s="33"/>
      <c r="E3" s="33"/>
      <c r="F3" s="33"/>
    </row>
    <row r="4" spans="1:6">
      <c r="A4" s="1334"/>
      <c r="B4" s="99" t="s">
        <v>633</v>
      </c>
      <c r="C4" s="33"/>
      <c r="D4" s="33"/>
      <c r="E4" s="33"/>
      <c r="F4" s="33"/>
    </row>
    <row r="5" spans="1:6">
      <c r="A5" s="1334"/>
      <c r="B5" s="33"/>
      <c r="C5" s="33"/>
      <c r="D5" s="33"/>
      <c r="E5" s="33"/>
      <c r="F5" s="33"/>
    </row>
    <row r="6" spans="1:6">
      <c r="A6" s="1335"/>
      <c r="B6" s="42" t="s">
        <v>43</v>
      </c>
      <c r="C6" s="33"/>
      <c r="D6" s="33"/>
      <c r="E6" s="33"/>
      <c r="F6" s="33"/>
    </row>
    <row r="7" spans="1:6">
      <c r="A7" s="1335"/>
      <c r="B7" s="36"/>
      <c r="C7" s="33"/>
      <c r="D7" s="76"/>
      <c r="E7" s="1537" t="s">
        <v>1526</v>
      </c>
      <c r="F7" s="1537">
        <v>1</v>
      </c>
    </row>
    <row r="8" spans="1:6">
      <c r="A8" s="1335">
        <v>1</v>
      </c>
      <c r="B8" s="485"/>
      <c r="C8" s="2" t="s">
        <v>477</v>
      </c>
      <c r="D8" s="1312" t="s">
        <v>478</v>
      </c>
      <c r="E8" s="2" t="s">
        <v>82</v>
      </c>
      <c r="F8" s="450"/>
    </row>
    <row r="9" spans="1:6">
      <c r="A9" s="1335"/>
      <c r="B9" s="353" t="s">
        <v>1053</v>
      </c>
      <c r="C9" s="391" t="s">
        <v>1606</v>
      </c>
      <c r="D9" s="391" t="s">
        <v>1542</v>
      </c>
      <c r="E9" s="447"/>
      <c r="F9" s="405" t="s">
        <v>120</v>
      </c>
    </row>
    <row r="10" spans="1:6">
      <c r="A10" s="1335"/>
      <c r="B10" s="319"/>
      <c r="C10" s="382" t="s">
        <v>84</v>
      </c>
      <c r="D10" s="390" t="s">
        <v>84</v>
      </c>
      <c r="E10" s="3" t="s">
        <v>83</v>
      </c>
      <c r="F10" s="405" t="s">
        <v>121</v>
      </c>
    </row>
    <row r="11" spans="1:6" s="18" customFormat="1" ht="18.75" customHeight="1">
      <c r="A11" s="1335"/>
      <c r="B11" s="342" t="s">
        <v>222</v>
      </c>
      <c r="C11" s="375"/>
      <c r="D11" s="340"/>
      <c r="E11" s="3">
        <v>100</v>
      </c>
      <c r="F11" s="399" t="s">
        <v>85</v>
      </c>
    </row>
    <row r="12" spans="1:6" s="18" customFormat="1" ht="18.75" customHeight="1" thickBot="1">
      <c r="A12" s="1335"/>
      <c r="B12" s="339" t="s">
        <v>221</v>
      </c>
      <c r="C12" s="375"/>
      <c r="D12" s="340"/>
      <c r="E12" s="3" t="s">
        <v>26</v>
      </c>
      <c r="F12" s="399" t="s">
        <v>85</v>
      </c>
    </row>
    <row r="13" spans="1:6" s="18" customFormat="1" ht="18.75" customHeight="1">
      <c r="A13" s="1335"/>
      <c r="B13" s="486" t="s">
        <v>103</v>
      </c>
      <c r="C13" s="374">
        <f>SUM(C11:C12)</f>
        <v>0</v>
      </c>
      <c r="D13" s="374">
        <f>SUM(D11:D12)</f>
        <v>0</v>
      </c>
      <c r="E13" s="3" t="s">
        <v>27</v>
      </c>
      <c r="F13" s="399" t="s">
        <v>85</v>
      </c>
    </row>
    <row r="14" spans="1:6">
      <c r="A14" s="1335"/>
      <c r="B14" s="33"/>
      <c r="C14" s="33"/>
      <c r="D14" s="33"/>
      <c r="E14" s="33"/>
      <c r="F14" s="33"/>
    </row>
    <row r="15" spans="1:6" s="143" customFormat="1">
      <c r="A15" s="1335"/>
      <c r="B15" s="129"/>
      <c r="C15" s="129"/>
      <c r="D15" s="129"/>
      <c r="E15" s="1537" t="s">
        <v>1526</v>
      </c>
      <c r="F15" s="1537">
        <v>3</v>
      </c>
    </row>
    <row r="16" spans="1:6" s="29" customFormat="1">
      <c r="A16" s="1335">
        <v>3</v>
      </c>
      <c r="B16" s="489"/>
      <c r="C16" s="1431" t="s">
        <v>702</v>
      </c>
      <c r="D16" s="1432" t="s">
        <v>479</v>
      </c>
      <c r="E16" s="1431" t="s">
        <v>82</v>
      </c>
      <c r="F16" s="490"/>
    </row>
    <row r="17" spans="1:7" s="29" customFormat="1">
      <c r="A17" s="1335"/>
      <c r="B17" s="365" t="s">
        <v>626</v>
      </c>
      <c r="C17" s="1591" t="s">
        <v>1606</v>
      </c>
      <c r="D17" s="1591" t="s">
        <v>1542</v>
      </c>
      <c r="E17" s="491"/>
      <c r="F17" s="492" t="s">
        <v>120</v>
      </c>
    </row>
    <row r="18" spans="1:7" s="809" customFormat="1" ht="48.75" customHeight="1">
      <c r="A18" s="1335"/>
      <c r="B18" s="355"/>
      <c r="C18" s="922" t="s">
        <v>103</v>
      </c>
      <c r="D18" s="922" t="s">
        <v>103</v>
      </c>
      <c r="E18" s="923"/>
      <c r="F18" s="924"/>
    </row>
    <row r="19" spans="1:7" s="29" customFormat="1" ht="13.5" thickBot="1">
      <c r="A19" s="1335"/>
      <c r="B19" s="494"/>
      <c r="C19" s="383" t="s">
        <v>84</v>
      </c>
      <c r="D19" s="153" t="s">
        <v>84</v>
      </c>
      <c r="E19" s="3" t="s">
        <v>83</v>
      </c>
      <c r="F19" s="495" t="s">
        <v>121</v>
      </c>
    </row>
    <row r="20" spans="1:7" s="29" customFormat="1">
      <c r="A20" s="1335"/>
      <c r="B20" s="1242"/>
      <c r="C20" s="1019"/>
      <c r="D20" s="1464"/>
      <c r="E20" s="1455"/>
      <c r="F20" s="1360"/>
    </row>
    <row r="21" spans="1:7" s="29" customFormat="1" ht="18.75" customHeight="1">
      <c r="A21" s="1335"/>
      <c r="B21" s="1394" t="s">
        <v>1463</v>
      </c>
      <c r="C21" s="1187">
        <f t="shared" ref="C21:D21" si="0">SUM(C23:C25)</f>
        <v>0</v>
      </c>
      <c r="D21" s="1187">
        <f t="shared" si="0"/>
        <v>0</v>
      </c>
      <c r="E21" s="3">
        <v>110</v>
      </c>
      <c r="F21" s="399" t="s">
        <v>157</v>
      </c>
      <c r="G21" s="1102"/>
    </row>
    <row r="22" spans="1:7" s="29" customFormat="1" ht="18.75" customHeight="1">
      <c r="A22" s="1335"/>
      <c r="B22" s="1395" t="s">
        <v>1465</v>
      </c>
      <c r="C22" s="442"/>
      <c r="D22" s="1361"/>
      <c r="E22" s="1362"/>
      <c r="F22" s="499"/>
    </row>
    <row r="23" spans="1:7" s="29" customFormat="1" ht="18.75" customHeight="1">
      <c r="A23" s="1335"/>
      <c r="B23" s="1396" t="s">
        <v>188</v>
      </c>
      <c r="C23" s="1444"/>
      <c r="D23" s="340"/>
      <c r="E23" s="3">
        <v>120</v>
      </c>
      <c r="F23" s="399" t="s">
        <v>85</v>
      </c>
    </row>
    <row r="24" spans="1:7" s="29" customFormat="1" ht="18.75" customHeight="1">
      <c r="A24" s="1335"/>
      <c r="B24" s="1396" t="s">
        <v>189</v>
      </c>
      <c r="C24" s="1444"/>
      <c r="D24" s="340"/>
      <c r="E24" s="3">
        <v>130</v>
      </c>
      <c r="F24" s="399" t="s">
        <v>85</v>
      </c>
    </row>
    <row r="25" spans="1:7" s="29" customFormat="1" ht="18.75" customHeight="1">
      <c r="A25" s="1335"/>
      <c r="B25" s="1396" t="s">
        <v>190</v>
      </c>
      <c r="C25" s="1444"/>
      <c r="D25" s="340"/>
      <c r="E25" s="3">
        <v>140</v>
      </c>
      <c r="F25" s="399" t="s">
        <v>85</v>
      </c>
    </row>
    <row r="26" spans="1:7" s="29" customFormat="1" ht="18.75" customHeight="1" thickBot="1">
      <c r="A26" s="1335"/>
      <c r="B26" s="1397" t="s">
        <v>104</v>
      </c>
      <c r="C26" s="1444"/>
      <c r="D26" s="340"/>
      <c r="E26" s="3">
        <v>150</v>
      </c>
      <c r="F26" s="399" t="s">
        <v>38</v>
      </c>
    </row>
    <row r="27" spans="1:7" s="29" customFormat="1" ht="18.75" customHeight="1">
      <c r="A27" s="1335"/>
      <c r="B27" s="1398" t="s">
        <v>1464</v>
      </c>
      <c r="C27" s="374">
        <f t="shared" ref="C27" si="1">C26+C21</f>
        <v>0</v>
      </c>
      <c r="D27" s="374">
        <f t="shared" ref="D27" si="2">D26+D21</f>
        <v>0</v>
      </c>
      <c r="E27" s="3">
        <v>160</v>
      </c>
      <c r="F27" s="399" t="s">
        <v>157</v>
      </c>
    </row>
    <row r="28" spans="1:7" s="29" customFormat="1" ht="18.75" customHeight="1">
      <c r="A28" s="1335"/>
      <c r="B28" s="1396" t="s">
        <v>188</v>
      </c>
      <c r="C28" s="334">
        <f t="shared" ref="C28" si="3">C27-SUM(C29:C30)</f>
        <v>0</v>
      </c>
      <c r="D28" s="334">
        <f t="shared" ref="D28" si="4">D27-SUM(D29:D30)</f>
        <v>0</v>
      </c>
      <c r="E28" s="3">
        <v>170</v>
      </c>
      <c r="F28" s="399" t="s">
        <v>85</v>
      </c>
    </row>
    <row r="29" spans="1:7" s="29" customFormat="1" ht="18.75" customHeight="1">
      <c r="A29" s="1335"/>
      <c r="B29" s="1396" t="s">
        <v>189</v>
      </c>
      <c r="C29" s="1444"/>
      <c r="D29" s="340"/>
      <c r="E29" s="3">
        <v>180</v>
      </c>
      <c r="F29" s="399" t="s">
        <v>85</v>
      </c>
    </row>
    <row r="30" spans="1:7" s="29" customFormat="1" ht="18.75" customHeight="1">
      <c r="A30" s="1335"/>
      <c r="B30" s="1399" t="s">
        <v>190</v>
      </c>
      <c r="C30" s="1444"/>
      <c r="D30" s="340"/>
      <c r="E30" s="3">
        <v>190</v>
      </c>
      <c r="F30" s="399" t="s">
        <v>85</v>
      </c>
    </row>
    <row r="31" spans="1:7" s="29" customFormat="1">
      <c r="A31" s="1335"/>
      <c r="B31" s="1400"/>
      <c r="C31" s="1019"/>
      <c r="D31" s="1464"/>
      <c r="E31" s="1455"/>
      <c r="F31" s="1360"/>
    </row>
    <row r="32" spans="1:7" s="29" customFormat="1" ht="18.75" customHeight="1">
      <c r="A32" s="1335"/>
      <c r="B32" s="1394" t="s">
        <v>1466</v>
      </c>
      <c r="C32" s="1187">
        <f t="shared" ref="C32:D32" si="5">SUM(C34:C36)</f>
        <v>0</v>
      </c>
      <c r="D32" s="1187">
        <f t="shared" si="5"/>
        <v>0</v>
      </c>
      <c r="E32" s="3" t="s">
        <v>251</v>
      </c>
      <c r="F32" s="399" t="s">
        <v>157</v>
      </c>
      <c r="G32" s="1102"/>
    </row>
    <row r="33" spans="1:7" s="29" customFormat="1" ht="18.75" customHeight="1">
      <c r="A33" s="1335"/>
      <c r="B33" s="1395" t="s">
        <v>1465</v>
      </c>
      <c r="C33" s="442"/>
      <c r="D33" s="1361"/>
      <c r="E33" s="1362"/>
      <c r="F33" s="499"/>
    </row>
    <row r="34" spans="1:7" s="29" customFormat="1" ht="18.75" customHeight="1">
      <c r="A34" s="1335"/>
      <c r="B34" s="1396" t="s">
        <v>188</v>
      </c>
      <c r="C34" s="1444"/>
      <c r="D34" s="340"/>
      <c r="E34" s="3" t="s">
        <v>8</v>
      </c>
      <c r="F34" s="399" t="s">
        <v>85</v>
      </c>
    </row>
    <row r="35" spans="1:7" s="29" customFormat="1" ht="18.75" customHeight="1">
      <c r="A35" s="1335"/>
      <c r="B35" s="1396" t="s">
        <v>189</v>
      </c>
      <c r="C35" s="1444"/>
      <c r="D35" s="340"/>
      <c r="E35" s="3" t="s">
        <v>254</v>
      </c>
      <c r="F35" s="399" t="s">
        <v>85</v>
      </c>
    </row>
    <row r="36" spans="1:7" s="29" customFormat="1" ht="18.75" customHeight="1">
      <c r="A36" s="1335"/>
      <c r="B36" s="1396" t="s">
        <v>190</v>
      </c>
      <c r="C36" s="1444"/>
      <c r="D36" s="340"/>
      <c r="E36" s="3" t="s">
        <v>256</v>
      </c>
      <c r="F36" s="399" t="s">
        <v>85</v>
      </c>
    </row>
    <row r="37" spans="1:7" s="29" customFormat="1" ht="18.75" customHeight="1" thickBot="1">
      <c r="A37" s="1335"/>
      <c r="B37" s="1397" t="s">
        <v>104</v>
      </c>
      <c r="C37" s="1444"/>
      <c r="D37" s="340"/>
      <c r="E37" s="3" t="s">
        <v>258</v>
      </c>
      <c r="F37" s="399" t="s">
        <v>38</v>
      </c>
    </row>
    <row r="38" spans="1:7" s="29" customFormat="1" ht="18.75" customHeight="1">
      <c r="A38" s="1335"/>
      <c r="B38" s="1398" t="s">
        <v>1467</v>
      </c>
      <c r="C38" s="374">
        <f t="shared" ref="C38" si="6">C37+C32</f>
        <v>0</v>
      </c>
      <c r="D38" s="374">
        <f t="shared" ref="D38" si="7">D37+D32</f>
        <v>0</v>
      </c>
      <c r="E38" s="3" t="s">
        <v>260</v>
      </c>
      <c r="F38" s="399" t="s">
        <v>157</v>
      </c>
    </row>
    <row r="39" spans="1:7" s="29" customFormat="1" ht="18.75" customHeight="1">
      <c r="A39" s="1335"/>
      <c r="B39" s="1396" t="s">
        <v>188</v>
      </c>
      <c r="C39" s="334">
        <f t="shared" ref="C39" si="8">C38-SUM(C40:C41)</f>
        <v>0</v>
      </c>
      <c r="D39" s="334">
        <f t="shared" ref="D39" si="9">D38-SUM(D40:D41)</f>
        <v>0</v>
      </c>
      <c r="E39" s="3" t="s">
        <v>262</v>
      </c>
      <c r="F39" s="399" t="s">
        <v>85</v>
      </c>
    </row>
    <row r="40" spans="1:7" s="29" customFormat="1" ht="18.75" customHeight="1">
      <c r="A40" s="1335"/>
      <c r="B40" s="1396" t="s">
        <v>189</v>
      </c>
      <c r="C40" s="1444"/>
      <c r="D40" s="340"/>
      <c r="E40" s="3" t="s">
        <v>264</v>
      </c>
      <c r="F40" s="399" t="s">
        <v>85</v>
      </c>
    </row>
    <row r="41" spans="1:7" s="29" customFormat="1" ht="18.75" customHeight="1">
      <c r="A41" s="1335"/>
      <c r="B41" s="1399" t="s">
        <v>190</v>
      </c>
      <c r="C41" s="1444"/>
      <c r="D41" s="340"/>
      <c r="E41" s="3" t="s">
        <v>266</v>
      </c>
      <c r="F41" s="399" t="s">
        <v>85</v>
      </c>
    </row>
    <row r="42" spans="1:7" s="29" customFormat="1">
      <c r="A42" s="1335"/>
      <c r="B42" s="1400"/>
      <c r="C42" s="1019"/>
      <c r="D42" s="1464"/>
      <c r="E42" s="1455"/>
      <c r="F42" s="1360"/>
    </row>
    <row r="43" spans="1:7" s="29" customFormat="1" ht="18.75" customHeight="1">
      <c r="A43" s="1335"/>
      <c r="B43" s="1394" t="s">
        <v>1468</v>
      </c>
      <c r="C43" s="1187">
        <f t="shared" ref="C43:D43" si="10">SUM(C45:C47)</f>
        <v>0</v>
      </c>
      <c r="D43" s="1187">
        <f t="shared" si="10"/>
        <v>0</v>
      </c>
      <c r="E43" s="3" t="s">
        <v>15</v>
      </c>
      <c r="F43" s="399" t="s">
        <v>157</v>
      </c>
      <c r="G43" s="1102"/>
    </row>
    <row r="44" spans="1:7" s="29" customFormat="1" ht="18.75" customHeight="1">
      <c r="A44" s="1335"/>
      <c r="B44" s="1395" t="s">
        <v>1465</v>
      </c>
      <c r="C44" s="442"/>
      <c r="D44" s="1361"/>
      <c r="E44" s="1362"/>
      <c r="F44" s="499"/>
    </row>
    <row r="45" spans="1:7" s="29" customFormat="1" ht="18.75" customHeight="1">
      <c r="A45" s="1335"/>
      <c r="B45" s="1396" t="s">
        <v>188</v>
      </c>
      <c r="C45" s="1444"/>
      <c r="D45" s="340"/>
      <c r="E45" s="3" t="s">
        <v>271</v>
      </c>
      <c r="F45" s="399" t="s">
        <v>85</v>
      </c>
    </row>
    <row r="46" spans="1:7" s="29" customFormat="1" ht="18.75" customHeight="1">
      <c r="A46" s="1335"/>
      <c r="B46" s="1396" t="s">
        <v>189</v>
      </c>
      <c r="C46" s="1444"/>
      <c r="D46" s="340"/>
      <c r="E46" s="3" t="s">
        <v>465</v>
      </c>
      <c r="F46" s="399" t="s">
        <v>85</v>
      </c>
    </row>
    <row r="47" spans="1:7" s="29" customFormat="1" ht="18.75" customHeight="1">
      <c r="A47" s="1335"/>
      <c r="B47" s="1396" t="s">
        <v>190</v>
      </c>
      <c r="C47" s="1444"/>
      <c r="D47" s="340"/>
      <c r="E47" s="3" t="s">
        <v>491</v>
      </c>
      <c r="F47" s="399" t="s">
        <v>85</v>
      </c>
    </row>
    <row r="48" spans="1:7" s="29" customFormat="1" ht="18.75" customHeight="1" thickBot="1">
      <c r="A48" s="1335"/>
      <c r="B48" s="1397" t="s">
        <v>104</v>
      </c>
      <c r="C48" s="1444"/>
      <c r="D48" s="340"/>
      <c r="E48" s="3" t="s">
        <v>529</v>
      </c>
      <c r="F48" s="399" t="s">
        <v>38</v>
      </c>
    </row>
    <row r="49" spans="1:7" s="29" customFormat="1" ht="18.75" customHeight="1">
      <c r="A49" s="1335"/>
      <c r="B49" s="1398" t="s">
        <v>1469</v>
      </c>
      <c r="C49" s="374">
        <f t="shared" ref="C49" si="11">C48+C43</f>
        <v>0</v>
      </c>
      <c r="D49" s="374">
        <f t="shared" ref="D49" si="12">D48+D43</f>
        <v>0</v>
      </c>
      <c r="E49" s="3" t="s">
        <v>733</v>
      </c>
      <c r="F49" s="399" t="s">
        <v>157</v>
      </c>
    </row>
    <row r="50" spans="1:7" s="29" customFormat="1" ht="18.75" customHeight="1">
      <c r="A50" s="1335"/>
      <c r="B50" s="1396" t="s">
        <v>188</v>
      </c>
      <c r="C50" s="334">
        <f t="shared" ref="C50" si="13">C49-SUM(C51:C52)</f>
        <v>0</v>
      </c>
      <c r="D50" s="334">
        <f t="shared" ref="D50" si="14">D49-SUM(D51:D52)</f>
        <v>0</v>
      </c>
      <c r="E50" s="3" t="s">
        <v>735</v>
      </c>
      <c r="F50" s="399" t="s">
        <v>85</v>
      </c>
    </row>
    <row r="51" spans="1:7" s="29" customFormat="1" ht="18.75" customHeight="1">
      <c r="A51" s="1335"/>
      <c r="B51" s="1396" t="s">
        <v>189</v>
      </c>
      <c r="C51" s="1444"/>
      <c r="D51" s="340"/>
      <c r="E51" s="3" t="s">
        <v>737</v>
      </c>
      <c r="F51" s="399" t="s">
        <v>85</v>
      </c>
    </row>
    <row r="52" spans="1:7" s="29" customFormat="1" ht="18.75" customHeight="1">
      <c r="A52" s="1335"/>
      <c r="B52" s="1399" t="s">
        <v>190</v>
      </c>
      <c r="C52" s="1444"/>
      <c r="D52" s="340"/>
      <c r="E52" s="3" t="s">
        <v>739</v>
      </c>
      <c r="F52" s="399" t="s">
        <v>85</v>
      </c>
    </row>
    <row r="53" spans="1:7" s="29" customFormat="1">
      <c r="A53" s="1335"/>
      <c r="B53" s="1400"/>
      <c r="C53" s="1019"/>
      <c r="D53" s="1464"/>
      <c r="E53" s="1455"/>
      <c r="F53" s="1360"/>
    </row>
    <row r="54" spans="1:7" s="29" customFormat="1" ht="18.75" customHeight="1">
      <c r="A54" s="1335"/>
      <c r="B54" s="1394" t="s">
        <v>1470</v>
      </c>
      <c r="C54" s="1187">
        <f t="shared" ref="C54:D54" si="15">SUM(C56:C58)</f>
        <v>0</v>
      </c>
      <c r="D54" s="1187">
        <f t="shared" si="15"/>
        <v>0</v>
      </c>
      <c r="E54" s="3" t="s">
        <v>765</v>
      </c>
      <c r="F54" s="399" t="s">
        <v>157</v>
      </c>
      <c r="G54" s="1102"/>
    </row>
    <row r="55" spans="1:7" s="29" customFormat="1" ht="18.75" customHeight="1">
      <c r="A55" s="1335"/>
      <c r="B55" s="1395" t="s">
        <v>1465</v>
      </c>
      <c r="C55" s="442"/>
      <c r="D55" s="1361"/>
      <c r="E55" s="1362"/>
      <c r="F55" s="499"/>
    </row>
    <row r="56" spans="1:7" s="29" customFormat="1" ht="18.75" customHeight="1">
      <c r="A56" s="1335"/>
      <c r="B56" s="1396" t="s">
        <v>188</v>
      </c>
      <c r="C56" s="1444"/>
      <c r="D56" s="340"/>
      <c r="E56" s="3" t="s">
        <v>960</v>
      </c>
      <c r="F56" s="399" t="s">
        <v>85</v>
      </c>
    </row>
    <row r="57" spans="1:7" s="29" customFormat="1" ht="18.75" customHeight="1">
      <c r="A57" s="1335"/>
      <c r="B57" s="1396" t="s">
        <v>189</v>
      </c>
      <c r="C57" s="1444"/>
      <c r="D57" s="340"/>
      <c r="E57" s="3" t="s">
        <v>961</v>
      </c>
      <c r="F57" s="399" t="s">
        <v>85</v>
      </c>
    </row>
    <row r="58" spans="1:7" s="29" customFormat="1" ht="18.75" customHeight="1">
      <c r="A58" s="1335"/>
      <c r="B58" s="1396" t="s">
        <v>190</v>
      </c>
      <c r="C58" s="1444"/>
      <c r="D58" s="340"/>
      <c r="E58" s="3" t="s">
        <v>962</v>
      </c>
      <c r="F58" s="399" t="s">
        <v>85</v>
      </c>
    </row>
    <row r="59" spans="1:7" s="29" customFormat="1" ht="18.75" customHeight="1" thickBot="1">
      <c r="A59" s="1335"/>
      <c r="B59" s="1397" t="s">
        <v>104</v>
      </c>
      <c r="C59" s="1444"/>
      <c r="D59" s="340"/>
      <c r="E59" s="3" t="s">
        <v>963</v>
      </c>
      <c r="F59" s="399" t="s">
        <v>38</v>
      </c>
    </row>
    <row r="60" spans="1:7" s="29" customFormat="1" ht="18.75" customHeight="1">
      <c r="A60" s="1335"/>
      <c r="B60" s="1398" t="s">
        <v>1471</v>
      </c>
      <c r="C60" s="374">
        <f t="shared" ref="C60" si="16">C59+C54</f>
        <v>0</v>
      </c>
      <c r="D60" s="374">
        <f t="shared" ref="D60" si="17">D59+D54</f>
        <v>0</v>
      </c>
      <c r="E60" s="3" t="s">
        <v>964</v>
      </c>
      <c r="F60" s="399" t="s">
        <v>157</v>
      </c>
    </row>
    <row r="61" spans="1:7" s="29" customFormat="1" ht="18.75" customHeight="1">
      <c r="A61" s="1335"/>
      <c r="B61" s="1396" t="s">
        <v>188</v>
      </c>
      <c r="C61" s="334">
        <f t="shared" ref="C61" si="18">C60-SUM(C62:C63)</f>
        <v>0</v>
      </c>
      <c r="D61" s="334">
        <f t="shared" ref="D61" si="19">D60-SUM(D62:D63)</f>
        <v>0</v>
      </c>
      <c r="E61" s="3" t="s">
        <v>1007</v>
      </c>
      <c r="F61" s="399" t="s">
        <v>85</v>
      </c>
    </row>
    <row r="62" spans="1:7" s="29" customFormat="1" ht="18.75" customHeight="1">
      <c r="A62" s="1335"/>
      <c r="B62" s="1396" t="s">
        <v>189</v>
      </c>
      <c r="C62" s="1444"/>
      <c r="D62" s="340"/>
      <c r="E62" s="3" t="s">
        <v>1094</v>
      </c>
      <c r="F62" s="399" t="s">
        <v>85</v>
      </c>
    </row>
    <row r="63" spans="1:7" s="29" customFormat="1" ht="18.75" customHeight="1">
      <c r="A63" s="1335"/>
      <c r="B63" s="1401" t="s">
        <v>190</v>
      </c>
      <c r="C63" s="1444"/>
      <c r="D63" s="340"/>
      <c r="E63" s="3" t="s">
        <v>1443</v>
      </c>
      <c r="F63" s="399" t="s">
        <v>85</v>
      </c>
    </row>
    <row r="64" spans="1:7" s="29" customFormat="1" ht="20.25" customHeight="1">
      <c r="A64" s="1335"/>
      <c r="B64" s="1365"/>
      <c r="C64" s="1359"/>
      <c r="D64" s="659"/>
      <c r="E64" s="659"/>
      <c r="F64" s="660"/>
    </row>
    <row r="65" spans="1:7" s="29" customFormat="1" ht="29.25" customHeight="1">
      <c r="A65" s="1335"/>
      <c r="B65" s="1364" t="s">
        <v>1060</v>
      </c>
      <c r="C65" s="375"/>
      <c r="D65" s="1180"/>
      <c r="E65" s="3" t="s">
        <v>911</v>
      </c>
      <c r="F65" s="399" t="s">
        <v>85</v>
      </c>
      <c r="G65" s="1102"/>
    </row>
  </sheetData>
  <sheetProtection password="B5A2" sheet="1" objects="1" scenarios="1"/>
  <printOptions gridLinesSet="0"/>
  <pageMargins left="0.74803149606299213" right="0.34" top="0.36" bottom="0.38" header="0.21" footer="0.2"/>
  <pageSetup paperSize="9" scale="38" orientation="landscape" horizontalDpi="300" verticalDpi="300" r:id="rId1"/>
  <headerFooter alignWithMargins="0"/>
  <ignoredErrors>
    <ignoredError sqref="C10:D10 E12:E13 C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61"/>
  <sheetViews>
    <sheetView showGridLines="0" zoomScale="80" zoomScaleNormal="80" workbookViewId="0">
      <selection activeCell="B4" sqref="B4"/>
    </sheetView>
  </sheetViews>
  <sheetFormatPr defaultColWidth="10.7109375" defaultRowHeight="12.75"/>
  <cols>
    <col min="1" max="1" width="4.5703125" style="25" customWidth="1"/>
    <col min="2" max="2" width="56.42578125" style="26" customWidth="1"/>
    <col min="3" max="3" width="14.28515625" style="26" customWidth="1"/>
    <col min="4" max="6" width="14.7109375" style="25" customWidth="1"/>
    <col min="7" max="7" width="10" style="25" bestFit="1" customWidth="1"/>
    <col min="8" max="8" width="9.7109375" style="25" bestFit="1" customWidth="1"/>
    <col min="9" max="9" width="3.42578125" style="25" customWidth="1"/>
    <col min="10" max="16384" width="10.7109375" style="25"/>
  </cols>
  <sheetData>
    <row r="1" spans="1:13" ht="15.75">
      <c r="A1" s="33"/>
      <c r="B1" s="1351" t="s">
        <v>1425</v>
      </c>
      <c r="C1" s="40"/>
      <c r="D1" s="33"/>
      <c r="E1" s="33"/>
      <c r="F1" s="111"/>
      <c r="G1" s="33"/>
      <c r="H1" s="33"/>
      <c r="I1" s="33"/>
      <c r="J1" s="33"/>
      <c r="K1" s="33"/>
      <c r="L1" s="33"/>
      <c r="M1" s="33"/>
    </row>
    <row r="2" spans="1:13">
      <c r="A2" s="33"/>
      <c r="B2" s="41"/>
      <c r="C2" s="36"/>
      <c r="D2" s="33"/>
      <c r="E2" s="33"/>
      <c r="F2" s="111"/>
      <c r="G2" s="33"/>
      <c r="H2" s="33"/>
      <c r="I2" s="33"/>
      <c r="J2" s="33"/>
      <c r="K2" s="33"/>
      <c r="L2" s="33"/>
      <c r="M2" s="33"/>
    </row>
    <row r="3" spans="1:13">
      <c r="A3" s="33"/>
      <c r="B3" s="42" t="s">
        <v>1541</v>
      </c>
      <c r="C3" s="42"/>
      <c r="D3" s="33"/>
      <c r="E3" s="33"/>
      <c r="F3" s="111"/>
      <c r="G3" s="33"/>
      <c r="H3" s="33"/>
      <c r="I3" s="33"/>
      <c r="J3" s="33"/>
      <c r="K3" s="33"/>
      <c r="L3" s="33"/>
      <c r="M3" s="33"/>
    </row>
    <row r="4" spans="1:13">
      <c r="A4" s="33"/>
      <c r="B4" s="95" t="s">
        <v>605</v>
      </c>
      <c r="C4" s="38"/>
      <c r="D4" s="33"/>
      <c r="E4" s="33"/>
      <c r="F4" s="111"/>
      <c r="G4" s="33"/>
      <c r="H4" s="33"/>
      <c r="I4" s="33"/>
      <c r="J4" s="33"/>
      <c r="K4" s="33"/>
      <c r="L4" s="33"/>
      <c r="M4" s="33"/>
    </row>
    <row r="5" spans="1:13">
      <c r="A5" s="33"/>
      <c r="B5" s="33"/>
      <c r="C5" s="33"/>
      <c r="D5" s="33"/>
      <c r="E5" s="33"/>
      <c r="F5" s="129"/>
      <c r="G5" s="33"/>
      <c r="H5" s="33"/>
      <c r="I5" s="33"/>
      <c r="J5" s="33"/>
      <c r="K5" s="33"/>
      <c r="L5" s="33"/>
      <c r="M5" s="33"/>
    </row>
    <row r="6" spans="1:13">
      <c r="A6" s="33"/>
      <c r="B6" s="42" t="s">
        <v>144</v>
      </c>
      <c r="C6" s="42"/>
      <c r="D6" s="34"/>
      <c r="E6" s="34"/>
      <c r="F6" s="144"/>
      <c r="G6" s="34"/>
      <c r="H6" s="34"/>
      <c r="I6" s="34"/>
      <c r="J6" s="33"/>
      <c r="K6" s="33"/>
      <c r="L6" s="33"/>
      <c r="M6" s="33"/>
    </row>
    <row r="7" spans="1:13">
      <c r="A7" s="33"/>
      <c r="B7" s="39"/>
      <c r="C7" s="39"/>
      <c r="D7" s="34"/>
      <c r="E7" s="34"/>
      <c r="F7" s="144"/>
      <c r="G7" s="1531" t="s">
        <v>1526</v>
      </c>
      <c r="H7" s="1531">
        <v>1</v>
      </c>
      <c r="I7" s="34"/>
      <c r="J7" s="33"/>
      <c r="K7" s="33"/>
      <c r="L7" s="33"/>
      <c r="M7" s="33"/>
    </row>
    <row r="8" spans="1:13">
      <c r="A8" s="1334">
        <v>1</v>
      </c>
      <c r="B8" s="662"/>
      <c r="C8" s="702"/>
      <c r="D8" s="703" t="s">
        <v>391</v>
      </c>
      <c r="E8" s="1291" t="s">
        <v>392</v>
      </c>
      <c r="F8" s="1292" t="s">
        <v>980</v>
      </c>
      <c r="G8" s="752" t="s">
        <v>82</v>
      </c>
      <c r="H8" s="599"/>
      <c r="I8" s="34"/>
      <c r="J8" s="33"/>
      <c r="K8" s="33"/>
      <c r="L8" s="33"/>
      <c r="M8" s="33"/>
    </row>
    <row r="9" spans="1:13">
      <c r="A9" s="33"/>
      <c r="B9" s="354" t="s">
        <v>236</v>
      </c>
      <c r="C9" s="380"/>
      <c r="D9" s="1590">
        <v>41729</v>
      </c>
      <c r="E9" s="1593" t="s">
        <v>1542</v>
      </c>
      <c r="F9" s="1595" t="s">
        <v>1543</v>
      </c>
      <c r="G9" s="750"/>
      <c r="H9" s="239" t="s">
        <v>120</v>
      </c>
      <c r="I9" s="33"/>
      <c r="J9" s="33"/>
      <c r="K9" s="33"/>
      <c r="L9" s="33"/>
      <c r="M9" s="33"/>
    </row>
    <row r="10" spans="1:13">
      <c r="A10" s="33"/>
      <c r="B10" s="522"/>
      <c r="C10" s="655" t="s">
        <v>440</v>
      </c>
      <c r="D10" s="308" t="s">
        <v>84</v>
      </c>
      <c r="E10" s="308" t="s">
        <v>84</v>
      </c>
      <c r="F10" s="997" t="s">
        <v>84</v>
      </c>
      <c r="G10" s="751" t="s">
        <v>83</v>
      </c>
      <c r="H10" s="381" t="s">
        <v>121</v>
      </c>
      <c r="I10" s="34"/>
      <c r="J10" s="33"/>
      <c r="K10" s="33"/>
      <c r="L10" s="33"/>
      <c r="M10" s="33"/>
    </row>
    <row r="11" spans="1:13" ht="18.75" customHeight="1">
      <c r="A11" s="33"/>
      <c r="B11" s="666" t="s">
        <v>237</v>
      </c>
      <c r="C11" s="45"/>
      <c r="D11" s="49"/>
      <c r="E11" s="49"/>
      <c r="F11" s="49"/>
      <c r="G11" s="321"/>
      <c r="H11" s="704"/>
      <c r="I11" s="34"/>
      <c r="J11" s="33"/>
      <c r="K11" s="33"/>
      <c r="L11" s="33"/>
      <c r="M11" s="33"/>
    </row>
    <row r="12" spans="1:13" ht="18.75" customHeight="1">
      <c r="A12" s="33"/>
      <c r="B12" s="484" t="s">
        <v>221</v>
      </c>
      <c r="C12" s="44">
        <v>11</v>
      </c>
      <c r="D12" s="716">
        <f>'13. Intangibles'!C31-'13. Intangibles'!C50</f>
        <v>0</v>
      </c>
      <c r="E12" s="716">
        <f>'13. Intangibles'!C15-'13. Intangibles'!C37</f>
        <v>0</v>
      </c>
      <c r="F12" s="810">
        <f>'13. Intangibles'!C59-'13. Intangibles'!C78</f>
        <v>0</v>
      </c>
      <c r="G12" s="695" t="s">
        <v>238</v>
      </c>
      <c r="H12" s="284" t="s">
        <v>85</v>
      </c>
      <c r="I12" s="34"/>
      <c r="J12" s="33"/>
      <c r="K12" s="33"/>
      <c r="L12" s="33"/>
      <c r="M12" s="33"/>
    </row>
    <row r="13" spans="1:13" ht="18.75" customHeight="1">
      <c r="A13" s="33"/>
      <c r="B13" s="484" t="s">
        <v>201</v>
      </c>
      <c r="C13" s="44">
        <v>12</v>
      </c>
      <c r="D13" s="716">
        <f>'14. PPE'!C99</f>
        <v>0</v>
      </c>
      <c r="E13" s="716">
        <f>'14. PPE'!C15-'14. PPE'!C37</f>
        <v>0</v>
      </c>
      <c r="F13" s="810">
        <f>'14. PPE'!C59-'14. PPE'!C77</f>
        <v>0</v>
      </c>
      <c r="G13" s="695" t="s">
        <v>26</v>
      </c>
      <c r="H13" s="284" t="s">
        <v>85</v>
      </c>
      <c r="I13" s="34"/>
      <c r="J13" s="33"/>
      <c r="K13" s="33"/>
      <c r="L13" s="33"/>
      <c r="M13" s="33"/>
    </row>
    <row r="14" spans="1:13" ht="18.75" customHeight="1">
      <c r="A14" s="33"/>
      <c r="B14" s="484" t="s">
        <v>202</v>
      </c>
      <c r="C14" s="44">
        <v>16</v>
      </c>
      <c r="D14" s="716">
        <f>'16. Investments'!C31+'16. Investments'!F31</f>
        <v>0</v>
      </c>
      <c r="E14" s="716">
        <f>'16. Investments'!C15+'16. Investments'!F15</f>
        <v>0</v>
      </c>
      <c r="F14" s="810">
        <f>'16. Investments'!$C$41+'16. Investments'!F41</f>
        <v>0</v>
      </c>
      <c r="G14" s="695" t="s">
        <v>239</v>
      </c>
      <c r="H14" s="284" t="s">
        <v>85</v>
      </c>
      <c r="I14" s="34"/>
      <c r="J14" s="33"/>
      <c r="K14" s="33"/>
      <c r="L14" s="33"/>
      <c r="M14" s="33"/>
    </row>
    <row r="15" spans="1:13" ht="18.75" customHeight="1">
      <c r="A15" s="33"/>
      <c r="B15" s="596" t="s">
        <v>388</v>
      </c>
      <c r="C15" s="154">
        <v>16</v>
      </c>
      <c r="D15" s="716">
        <f>'16. Investments'!D31</f>
        <v>0</v>
      </c>
      <c r="E15" s="716">
        <f>'16. Investments'!D15</f>
        <v>0</v>
      </c>
      <c r="F15" s="810">
        <f>'16. Investments'!$D$41</f>
        <v>0</v>
      </c>
      <c r="G15" s="695" t="s">
        <v>27</v>
      </c>
      <c r="H15" s="284" t="s">
        <v>85</v>
      </c>
      <c r="I15" s="34"/>
      <c r="J15" s="33"/>
      <c r="K15" s="33"/>
      <c r="L15" s="33"/>
      <c r="M15" s="33"/>
    </row>
    <row r="16" spans="1:13" ht="18.75" customHeight="1">
      <c r="A16" s="33"/>
      <c r="B16" s="668" t="s">
        <v>203</v>
      </c>
      <c r="C16" s="138">
        <v>16</v>
      </c>
      <c r="D16" s="716">
        <f>'16. Investments'!E31+'16. Investments'!G31</f>
        <v>0</v>
      </c>
      <c r="E16" s="716">
        <f>'16. Investments'!E15+'16. Investments'!G15</f>
        <v>0</v>
      </c>
      <c r="F16" s="810">
        <f>'16. Investments'!$E$41+'16. Investments'!G41</f>
        <v>0</v>
      </c>
      <c r="G16" s="695" t="s">
        <v>240</v>
      </c>
      <c r="H16" s="284" t="s">
        <v>85</v>
      </c>
      <c r="I16" s="34"/>
      <c r="J16" s="33"/>
      <c r="K16" s="33"/>
      <c r="L16" s="33"/>
      <c r="M16" s="33"/>
    </row>
    <row r="17" spans="1:13" ht="18.75" customHeight="1">
      <c r="A17" s="33"/>
      <c r="B17" s="484" t="s">
        <v>204</v>
      </c>
      <c r="C17" s="44">
        <v>22</v>
      </c>
      <c r="D17" s="716">
        <f>'20. Receivables'!C58</f>
        <v>0</v>
      </c>
      <c r="E17" s="716">
        <f>'20. Receivables'!D58</f>
        <v>0</v>
      </c>
      <c r="F17" s="1155">
        <f>'20. Receivables'!E58</f>
        <v>0</v>
      </c>
      <c r="G17" s="695" t="s">
        <v>3</v>
      </c>
      <c r="H17" s="284" t="s">
        <v>85</v>
      </c>
      <c r="I17" s="34"/>
      <c r="J17" s="33"/>
      <c r="K17" s="33"/>
      <c r="L17" s="33"/>
      <c r="M17" s="33"/>
    </row>
    <row r="18" spans="1:13" ht="18.75" customHeight="1">
      <c r="A18" s="33"/>
      <c r="B18" s="484" t="s">
        <v>205</v>
      </c>
      <c r="C18" s="44">
        <v>20</v>
      </c>
      <c r="D18" s="716">
        <f>'18. Other Assets'!C26</f>
        <v>0</v>
      </c>
      <c r="E18" s="716">
        <f>'18. Other Assets'!D26</f>
        <v>0</v>
      </c>
      <c r="F18" s="1155">
        <f>'18. Other Assets'!E26</f>
        <v>0</v>
      </c>
      <c r="G18" s="695" t="s">
        <v>241</v>
      </c>
      <c r="H18" s="284" t="s">
        <v>85</v>
      </c>
      <c r="I18" s="34"/>
      <c r="J18" s="33"/>
      <c r="K18" s="33"/>
      <c r="L18" s="33"/>
      <c r="M18" s="33"/>
    </row>
    <row r="19" spans="1:13" ht="18.75" customHeight="1" thickBot="1">
      <c r="A19" s="33"/>
      <c r="B19" s="596" t="s">
        <v>206</v>
      </c>
      <c r="C19" s="154">
        <v>19</v>
      </c>
      <c r="D19" s="716">
        <f>'18. Other Assets'!C13</f>
        <v>0</v>
      </c>
      <c r="E19" s="716">
        <f>'18. Other Assets'!D13</f>
        <v>0</v>
      </c>
      <c r="F19" s="1155">
        <f>'18. Other Assets'!E13</f>
        <v>0</v>
      </c>
      <c r="G19" s="695" t="s">
        <v>242</v>
      </c>
      <c r="H19" s="284" t="s">
        <v>85</v>
      </c>
      <c r="I19" s="34"/>
      <c r="J19" s="33"/>
      <c r="K19" s="33"/>
      <c r="L19" s="33"/>
      <c r="M19" s="33"/>
    </row>
    <row r="20" spans="1:13" ht="18.75" customHeight="1">
      <c r="A20" s="33"/>
      <c r="B20" s="705" t="s">
        <v>424</v>
      </c>
      <c r="C20" s="154"/>
      <c r="D20" s="374">
        <f>SUM(D12:D19)</f>
        <v>0</v>
      </c>
      <c r="E20" s="374">
        <f>SUM(E12:E19)</f>
        <v>0</v>
      </c>
      <c r="F20" s="811">
        <f>SUM(F12:F19)</f>
        <v>0</v>
      </c>
      <c r="G20" s="695" t="s">
        <v>5</v>
      </c>
      <c r="H20" s="284" t="s">
        <v>85</v>
      </c>
      <c r="I20" s="34"/>
      <c r="J20" s="33"/>
      <c r="K20" s="33"/>
      <c r="L20" s="33"/>
      <c r="M20" s="33"/>
    </row>
    <row r="21" spans="1:13" ht="18.75" customHeight="1">
      <c r="A21" s="33"/>
      <c r="B21" s="666" t="s">
        <v>366</v>
      </c>
      <c r="C21" s="57"/>
      <c r="D21" s="49"/>
      <c r="E21" s="49"/>
      <c r="F21" s="49"/>
      <c r="G21" s="321"/>
      <c r="H21" s="704"/>
      <c r="I21" s="34"/>
      <c r="J21" s="33"/>
      <c r="K21" s="33"/>
      <c r="L21" s="33"/>
      <c r="M21" s="33"/>
    </row>
    <row r="22" spans="1:13" ht="18.75" customHeight="1">
      <c r="A22" s="33"/>
      <c r="B22" s="484" t="s">
        <v>207</v>
      </c>
      <c r="C22" s="44">
        <v>21</v>
      </c>
      <c r="D22" s="716">
        <f>'19. Inventory'!C32</f>
        <v>0</v>
      </c>
      <c r="E22" s="716">
        <f>'19. Inventory'!C18</f>
        <v>0</v>
      </c>
      <c r="F22" s="810">
        <f>'19. Inventory'!C42</f>
        <v>0</v>
      </c>
      <c r="G22" s="695" t="s">
        <v>243</v>
      </c>
      <c r="H22" s="284" t="s">
        <v>85</v>
      </c>
      <c r="I22" s="34"/>
      <c r="J22" s="33"/>
      <c r="K22" s="33"/>
      <c r="L22" s="33"/>
      <c r="M22" s="33"/>
    </row>
    <row r="23" spans="1:13" ht="18.75" customHeight="1">
      <c r="A23" s="33"/>
      <c r="B23" s="484" t="s">
        <v>204</v>
      </c>
      <c r="C23" s="44">
        <v>22</v>
      </c>
      <c r="D23" s="716">
        <f>'20. Receivables'!C35</f>
        <v>0</v>
      </c>
      <c r="E23" s="716">
        <f>'20. Receivables'!D35</f>
        <v>0</v>
      </c>
      <c r="F23" s="1155">
        <f>'20. Receivables'!E35</f>
        <v>0</v>
      </c>
      <c r="G23" s="695" t="s">
        <v>6</v>
      </c>
      <c r="H23" s="284" t="s">
        <v>85</v>
      </c>
      <c r="I23" s="34"/>
      <c r="J23" s="33"/>
      <c r="K23" s="33"/>
      <c r="L23" s="33"/>
      <c r="M23" s="33"/>
    </row>
    <row r="24" spans="1:13" ht="18.75" customHeight="1">
      <c r="A24" s="33"/>
      <c r="B24" s="484" t="s">
        <v>208</v>
      </c>
      <c r="C24" s="44">
        <v>20</v>
      </c>
      <c r="D24" s="716">
        <f>'18. Other Assets'!C34</f>
        <v>0</v>
      </c>
      <c r="E24" s="716">
        <f>'18. Other Assets'!D34</f>
        <v>0</v>
      </c>
      <c r="F24" s="1155">
        <f>'18. Other Assets'!E34</f>
        <v>0</v>
      </c>
      <c r="G24" s="695" t="s">
        <v>244</v>
      </c>
      <c r="H24" s="284" t="s">
        <v>85</v>
      </c>
      <c r="I24" s="34"/>
      <c r="J24" s="33"/>
      <c r="K24" s="33"/>
      <c r="L24" s="33"/>
      <c r="M24" s="33"/>
    </row>
    <row r="25" spans="1:13" ht="18.75" customHeight="1">
      <c r="A25" s="33"/>
      <c r="B25" s="668" t="s">
        <v>272</v>
      </c>
      <c r="C25" s="138">
        <v>18</v>
      </c>
      <c r="D25" s="716">
        <f>'17. AHFS'!C23</f>
        <v>0</v>
      </c>
      <c r="E25" s="716">
        <f>'17. AHFS'!C14</f>
        <v>0</v>
      </c>
      <c r="F25" s="810">
        <f>'17. AHFS'!C32</f>
        <v>0</v>
      </c>
      <c r="G25" s="695" t="s">
        <v>245</v>
      </c>
      <c r="H25" s="284" t="s">
        <v>85</v>
      </c>
      <c r="I25" s="34"/>
      <c r="J25" s="33"/>
      <c r="K25" s="33"/>
      <c r="L25" s="33"/>
      <c r="M25" s="33"/>
    </row>
    <row r="26" spans="1:13" ht="18.75" customHeight="1" thickBot="1">
      <c r="A26" s="33"/>
      <c r="B26" s="596" t="s">
        <v>209</v>
      </c>
      <c r="C26" s="154">
        <v>25</v>
      </c>
      <c r="D26" s="716">
        <f>'21. CCE'!C31+'21. CCE'!D31</f>
        <v>0</v>
      </c>
      <c r="E26" s="716">
        <f>'21. CCE'!C15+'21. CCE'!D15</f>
        <v>0</v>
      </c>
      <c r="F26" s="810">
        <f>'21. CCE'!E15+'21. CCE'!F15</f>
        <v>0</v>
      </c>
      <c r="G26" s="695" t="s">
        <v>14</v>
      </c>
      <c r="H26" s="284" t="s">
        <v>85</v>
      </c>
      <c r="I26" s="34"/>
      <c r="J26" s="33"/>
      <c r="K26" s="33"/>
      <c r="L26" s="33"/>
      <c r="M26" s="33"/>
    </row>
    <row r="27" spans="1:13" ht="18.75" customHeight="1">
      <c r="A27" s="33"/>
      <c r="B27" s="705" t="s">
        <v>425</v>
      </c>
      <c r="C27" s="154"/>
      <c r="D27" s="374">
        <f>SUM(D22:D26)</f>
        <v>0</v>
      </c>
      <c r="E27" s="374">
        <f>SUM(E22:E26)</f>
        <v>0</v>
      </c>
      <c r="F27" s="811">
        <f>SUM(F22:F26)</f>
        <v>0</v>
      </c>
      <c r="G27" s="695" t="s">
        <v>246</v>
      </c>
      <c r="H27" s="284" t="s">
        <v>85</v>
      </c>
      <c r="I27" s="34"/>
      <c r="J27" s="33"/>
      <c r="K27" s="33"/>
      <c r="L27" s="33"/>
      <c r="M27" s="33"/>
    </row>
    <row r="28" spans="1:13" ht="18.75" customHeight="1">
      <c r="A28" s="33"/>
      <c r="B28" s="706" t="s">
        <v>233</v>
      </c>
      <c r="C28" s="154"/>
      <c r="D28" s="50"/>
      <c r="E28" s="49"/>
      <c r="F28" s="49"/>
      <c r="G28" s="321"/>
      <c r="H28" s="704"/>
      <c r="I28" s="34"/>
      <c r="J28" s="33"/>
      <c r="K28" s="33"/>
      <c r="L28" s="33"/>
      <c r="M28" s="33"/>
    </row>
    <row r="29" spans="1:13" ht="18.75" customHeight="1">
      <c r="A29" s="33"/>
      <c r="B29" s="596" t="s">
        <v>210</v>
      </c>
      <c r="C29" s="154">
        <v>26</v>
      </c>
      <c r="D29" s="716">
        <f>-'22. Trade Payables'!C28</f>
        <v>0</v>
      </c>
      <c r="E29" s="716">
        <f>-'22. Trade Payables'!D28</f>
        <v>0</v>
      </c>
      <c r="F29" s="1155">
        <f>-'22. Trade Payables'!E28</f>
        <v>0</v>
      </c>
      <c r="G29" s="695" t="s">
        <v>247</v>
      </c>
      <c r="H29" s="284" t="s">
        <v>38</v>
      </c>
      <c r="I29" s="34"/>
      <c r="J29" s="33"/>
      <c r="K29" s="33"/>
      <c r="L29" s="33"/>
      <c r="M29" s="33"/>
    </row>
    <row r="30" spans="1:13" ht="18.75" customHeight="1">
      <c r="A30" s="33"/>
      <c r="B30" s="484" t="s">
        <v>211</v>
      </c>
      <c r="C30" s="154">
        <v>27</v>
      </c>
      <c r="D30" s="716">
        <f>-'23. Borrowings'!C24</f>
        <v>0</v>
      </c>
      <c r="E30" s="716">
        <f>-'23. Borrowings'!D24</f>
        <v>0</v>
      </c>
      <c r="F30" s="1155">
        <f>-'23. Borrowings'!E24</f>
        <v>0</v>
      </c>
      <c r="G30" s="695" t="s">
        <v>248</v>
      </c>
      <c r="H30" s="284" t="s">
        <v>38</v>
      </c>
      <c r="I30" s="34"/>
      <c r="J30" s="33"/>
      <c r="K30" s="33"/>
      <c r="L30" s="33"/>
      <c r="M30" s="33"/>
    </row>
    <row r="31" spans="1:13" ht="18.75" customHeight="1">
      <c r="A31" s="33"/>
      <c r="B31" s="484" t="s">
        <v>117</v>
      </c>
      <c r="C31" s="154"/>
      <c r="D31" s="716">
        <f>'24. Other Liabilities'!C21</f>
        <v>0</v>
      </c>
      <c r="E31" s="716">
        <f>'24. Other Liabilities'!D21</f>
        <v>0</v>
      </c>
      <c r="F31" s="716">
        <f>'24. Other Liabilities'!E21</f>
        <v>0</v>
      </c>
      <c r="G31" s="695" t="s">
        <v>249</v>
      </c>
      <c r="H31" s="284" t="s">
        <v>38</v>
      </c>
      <c r="I31" s="34"/>
      <c r="J31" s="33"/>
      <c r="K31" s="33"/>
      <c r="L31" s="33"/>
      <c r="M31" s="33"/>
    </row>
    <row r="32" spans="1:13" ht="18.75" customHeight="1">
      <c r="A32" s="33"/>
      <c r="B32" s="484" t="s">
        <v>212</v>
      </c>
      <c r="C32" s="154">
        <v>31</v>
      </c>
      <c r="D32" s="716">
        <f>-'25. Provisions and CL'!C45</f>
        <v>0</v>
      </c>
      <c r="E32" s="716">
        <f>-'25. Provisions and CL'!D21</f>
        <v>0</v>
      </c>
      <c r="F32" s="1001"/>
      <c r="G32" s="695" t="s">
        <v>250</v>
      </c>
      <c r="H32" s="284" t="s">
        <v>38</v>
      </c>
      <c r="I32" s="34"/>
      <c r="J32" s="33"/>
      <c r="K32" s="33"/>
      <c r="L32" s="33"/>
      <c r="M32" s="33"/>
    </row>
    <row r="33" spans="1:13" ht="18.75" customHeight="1">
      <c r="A33" s="33"/>
      <c r="B33" s="668" t="s">
        <v>213</v>
      </c>
      <c r="C33" s="138">
        <v>29</v>
      </c>
      <c r="D33" s="716">
        <f>-'24. Other Liabilities'!C21</f>
        <v>0</v>
      </c>
      <c r="E33" s="716">
        <f>-'24. Other Liabilities'!D21</f>
        <v>0</v>
      </c>
      <c r="F33" s="1155">
        <f>-'24. Other Liabilities'!E21</f>
        <v>0</v>
      </c>
      <c r="G33" s="695" t="s">
        <v>252</v>
      </c>
      <c r="H33" s="284" t="s">
        <v>38</v>
      </c>
      <c r="I33" s="33"/>
      <c r="J33" s="33"/>
      <c r="K33" s="33"/>
      <c r="L33" s="33"/>
      <c r="M33" s="33"/>
    </row>
    <row r="34" spans="1:13" ht="18.75" customHeight="1" thickBot="1">
      <c r="A34" s="33"/>
      <c r="B34" s="596" t="s">
        <v>214</v>
      </c>
      <c r="C34" s="154">
        <v>18</v>
      </c>
      <c r="D34" s="716">
        <f>-'17. AHFS'!C50</f>
        <v>0</v>
      </c>
      <c r="E34" s="716">
        <f>'17. AHFS'!C60</f>
        <v>0</v>
      </c>
      <c r="F34" s="1001"/>
      <c r="G34" s="695" t="s">
        <v>8</v>
      </c>
      <c r="H34" s="284" t="s">
        <v>38</v>
      </c>
      <c r="I34" s="34"/>
      <c r="J34" s="33"/>
      <c r="K34" s="33"/>
      <c r="L34" s="33"/>
      <c r="M34" s="33"/>
    </row>
    <row r="35" spans="1:13" ht="18.75" customHeight="1" thickBot="1">
      <c r="A35" s="33"/>
      <c r="B35" s="705" t="s">
        <v>215</v>
      </c>
      <c r="C35" s="154"/>
      <c r="D35" s="374">
        <f>SUM(D29:D34)</f>
        <v>0</v>
      </c>
      <c r="E35" s="374">
        <f>SUM(E29:E34)</f>
        <v>0</v>
      </c>
      <c r="F35" s="811">
        <f>SUM(F29:F34)</f>
        <v>0</v>
      </c>
      <c r="G35" s="695" t="s">
        <v>253</v>
      </c>
      <c r="H35" s="284" t="s">
        <v>38</v>
      </c>
      <c r="I35" s="34"/>
      <c r="J35" s="33"/>
      <c r="K35" s="33"/>
      <c r="L35" s="33"/>
      <c r="M35" s="33"/>
    </row>
    <row r="36" spans="1:13" ht="18.75" customHeight="1">
      <c r="A36" s="33"/>
      <c r="B36" s="706" t="s">
        <v>426</v>
      </c>
      <c r="C36" s="154"/>
      <c r="D36" s="374">
        <f>D20+D27+D35</f>
        <v>0</v>
      </c>
      <c r="E36" s="374">
        <f>E20+E27+E35</f>
        <v>0</v>
      </c>
      <c r="F36" s="811">
        <f>F20+F27+F35</f>
        <v>0</v>
      </c>
      <c r="G36" s="695" t="s">
        <v>254</v>
      </c>
      <c r="H36" s="707" t="s">
        <v>87</v>
      </c>
      <c r="I36" s="34"/>
      <c r="J36" s="33"/>
      <c r="K36" s="33"/>
      <c r="L36" s="33"/>
      <c r="M36" s="33"/>
    </row>
    <row r="37" spans="1:13" ht="18.75" customHeight="1">
      <c r="A37" s="33"/>
      <c r="B37" s="706" t="s">
        <v>234</v>
      </c>
      <c r="C37" s="154"/>
      <c r="D37" s="58"/>
      <c r="E37" s="49"/>
      <c r="F37" s="49"/>
      <c r="G37" s="321"/>
      <c r="H37" s="704"/>
      <c r="I37" s="34"/>
      <c r="J37" s="33"/>
      <c r="K37" s="33"/>
      <c r="L37" s="33"/>
      <c r="M37" s="33"/>
    </row>
    <row r="38" spans="1:13" ht="18.75" customHeight="1">
      <c r="A38" s="33"/>
      <c r="B38" s="484" t="s">
        <v>210</v>
      </c>
      <c r="C38" s="154">
        <v>26</v>
      </c>
      <c r="D38" s="716">
        <f>-'22. Trade Payables'!C42</f>
        <v>0</v>
      </c>
      <c r="E38" s="716">
        <f>-'22. Trade Payables'!D42</f>
        <v>0</v>
      </c>
      <c r="F38" s="1155">
        <f>-'22. Trade Payables'!E42</f>
        <v>0</v>
      </c>
      <c r="G38" s="695" t="s">
        <v>255</v>
      </c>
      <c r="H38" s="284" t="s">
        <v>38</v>
      </c>
      <c r="I38" s="34"/>
      <c r="J38" s="33"/>
      <c r="K38" s="33"/>
      <c r="L38" s="33"/>
      <c r="M38" s="33"/>
    </row>
    <row r="39" spans="1:13" ht="18.75" customHeight="1">
      <c r="A39" s="33"/>
      <c r="B39" s="484" t="s">
        <v>211</v>
      </c>
      <c r="C39" s="154">
        <v>27</v>
      </c>
      <c r="D39" s="716">
        <f>-'23. Borrowings'!C33</f>
        <v>0</v>
      </c>
      <c r="E39" s="716">
        <f>-'23. Borrowings'!D33</f>
        <v>0</v>
      </c>
      <c r="F39" s="1155">
        <f>-'23. Borrowings'!E33</f>
        <v>0</v>
      </c>
      <c r="G39" s="695" t="s">
        <v>256</v>
      </c>
      <c r="H39" s="284" t="s">
        <v>38</v>
      </c>
      <c r="I39" s="34"/>
      <c r="J39" s="33"/>
      <c r="K39" s="33"/>
      <c r="L39" s="33"/>
      <c r="M39" s="33"/>
    </row>
    <row r="40" spans="1:13" ht="18.75" customHeight="1">
      <c r="A40" s="33"/>
      <c r="B40" s="484" t="s">
        <v>117</v>
      </c>
      <c r="C40" s="154"/>
      <c r="D40" s="716">
        <f>'24. Other Liabilities'!C31</f>
        <v>0</v>
      </c>
      <c r="E40" s="716">
        <f>'24. Other Liabilities'!D31</f>
        <v>0</v>
      </c>
      <c r="F40" s="716">
        <f>'24. Other Liabilities'!E31</f>
        <v>0</v>
      </c>
      <c r="G40" s="695" t="s">
        <v>257</v>
      </c>
      <c r="H40" s="284" t="s">
        <v>38</v>
      </c>
      <c r="I40" s="34"/>
      <c r="J40" s="33"/>
      <c r="K40" s="33"/>
      <c r="L40" s="33"/>
      <c r="M40" s="33"/>
    </row>
    <row r="41" spans="1:13" ht="18.75" customHeight="1">
      <c r="A41" s="33"/>
      <c r="B41" s="596" t="s">
        <v>212</v>
      </c>
      <c r="C41" s="154">
        <v>31</v>
      </c>
      <c r="D41" s="716">
        <f>-'25. Provisions and CL'!E21</f>
        <v>0</v>
      </c>
      <c r="E41" s="716">
        <f>-'25. Provisions and CL'!F21</f>
        <v>0</v>
      </c>
      <c r="F41" s="810">
        <f>-'25. Provisions and CL'!C58-F32</f>
        <v>0</v>
      </c>
      <c r="G41" s="695" t="s">
        <v>258</v>
      </c>
      <c r="H41" s="284" t="s">
        <v>38</v>
      </c>
      <c r="I41" s="34"/>
      <c r="J41" s="33"/>
      <c r="K41" s="33"/>
      <c r="L41" s="33"/>
      <c r="M41" s="33"/>
    </row>
    <row r="42" spans="1:13" ht="18.75" customHeight="1" thickBot="1">
      <c r="A42" s="33"/>
      <c r="B42" s="596" t="s">
        <v>213</v>
      </c>
      <c r="C42" s="154">
        <v>29</v>
      </c>
      <c r="D42" s="716">
        <f>-'24. Other Liabilities'!C31</f>
        <v>0</v>
      </c>
      <c r="E42" s="716">
        <f>-'24. Other Liabilities'!D31</f>
        <v>0</v>
      </c>
      <c r="F42" s="1155">
        <f>-'24. Other Liabilities'!E31</f>
        <v>0</v>
      </c>
      <c r="G42" s="695" t="s">
        <v>260</v>
      </c>
      <c r="H42" s="284" t="s">
        <v>38</v>
      </c>
      <c r="I42" s="34"/>
      <c r="J42" s="33"/>
      <c r="K42" s="33"/>
      <c r="L42" s="33"/>
      <c r="M42" s="33"/>
    </row>
    <row r="43" spans="1:13" ht="18.75" customHeight="1" thickBot="1">
      <c r="A43" s="33"/>
      <c r="B43" s="705" t="s">
        <v>216</v>
      </c>
      <c r="C43" s="154"/>
      <c r="D43" s="374">
        <f>SUM(D38:D42)</f>
        <v>0</v>
      </c>
      <c r="E43" s="374">
        <f>SUM(E38:E42)</f>
        <v>0</v>
      </c>
      <c r="F43" s="811">
        <f>SUM(F38:F42)</f>
        <v>0</v>
      </c>
      <c r="G43" s="695" t="s">
        <v>261</v>
      </c>
      <c r="H43" s="284" t="s">
        <v>38</v>
      </c>
      <c r="I43" s="34"/>
      <c r="J43" s="33"/>
      <c r="K43" s="33"/>
      <c r="L43" s="33"/>
      <c r="M43" s="33"/>
    </row>
    <row r="44" spans="1:13" ht="18.75" customHeight="1">
      <c r="A44" s="33"/>
      <c r="B44" s="706" t="s">
        <v>217</v>
      </c>
      <c r="C44" s="154"/>
      <c r="D44" s="374">
        <f>D36+D43</f>
        <v>0</v>
      </c>
      <c r="E44" s="374">
        <f>E36+E43</f>
        <v>0</v>
      </c>
      <c r="F44" s="811">
        <f>F36+F43</f>
        <v>0</v>
      </c>
      <c r="G44" s="1163" t="s">
        <v>262</v>
      </c>
      <c r="H44" s="1164" t="s">
        <v>87</v>
      </c>
      <c r="I44" s="34"/>
      <c r="J44" s="33"/>
      <c r="K44" s="33"/>
      <c r="L44" s="33"/>
      <c r="M44" s="33"/>
    </row>
    <row r="45" spans="1:13" ht="28.5" customHeight="1">
      <c r="A45" s="33"/>
      <c r="B45" s="708" t="s">
        <v>1062</v>
      </c>
      <c r="C45" s="154"/>
      <c r="D45" s="50"/>
      <c r="E45" s="49"/>
      <c r="F45" s="49"/>
      <c r="G45" s="1165"/>
      <c r="H45" s="1166"/>
      <c r="I45" s="34"/>
      <c r="J45" s="53"/>
      <c r="K45" s="33"/>
      <c r="L45" s="33"/>
      <c r="M45" s="33"/>
    </row>
    <row r="46" spans="1:13" s="1064" customFormat="1" ht="18.75" customHeight="1">
      <c r="A46" s="1092"/>
      <c r="B46" s="1161" t="s">
        <v>1248</v>
      </c>
      <c r="C46" s="154"/>
      <c r="D46" s="1096"/>
      <c r="E46" s="49"/>
      <c r="F46" s="49"/>
      <c r="G46" s="1168"/>
      <c r="H46" s="1169"/>
      <c r="I46" s="1093"/>
      <c r="J46" s="53"/>
      <c r="K46" s="1092"/>
      <c r="L46" s="1092"/>
      <c r="M46" s="1092"/>
    </row>
    <row r="47" spans="1:13" s="28" customFormat="1" ht="18.75" customHeight="1">
      <c r="A47" s="53"/>
      <c r="B47" s="484" t="s">
        <v>218</v>
      </c>
      <c r="C47" s="154"/>
      <c r="D47" s="716">
        <f>'3. SOCIE'!F44</f>
        <v>0</v>
      </c>
      <c r="E47" s="716">
        <f>'3. SOCIE'!F15</f>
        <v>0</v>
      </c>
      <c r="F47" s="810">
        <f>'3. SOCIE'!F$53</f>
        <v>0</v>
      </c>
      <c r="G47" s="1117" t="s">
        <v>264</v>
      </c>
      <c r="H47" s="1167" t="s">
        <v>85</v>
      </c>
      <c r="I47" s="39"/>
      <c r="J47" s="53"/>
      <c r="K47" s="53"/>
      <c r="L47" s="53"/>
      <c r="M47" s="53"/>
    </row>
    <row r="48" spans="1:13" s="28" customFormat="1" ht="18.75" customHeight="1">
      <c r="A48" s="53"/>
      <c r="B48" s="484" t="s">
        <v>219</v>
      </c>
      <c r="C48" s="154">
        <v>26</v>
      </c>
      <c r="D48" s="716">
        <f>'3. SOCIE'!G44</f>
        <v>0</v>
      </c>
      <c r="E48" s="716">
        <f>'3. SOCIE'!G15</f>
        <v>0</v>
      </c>
      <c r="F48" s="810">
        <f>'3. SOCIE'!G$53</f>
        <v>0</v>
      </c>
      <c r="G48" s="695" t="s">
        <v>265</v>
      </c>
      <c r="H48" s="297" t="s">
        <v>85</v>
      </c>
      <c r="I48" s="39"/>
      <c r="J48" s="53"/>
      <c r="K48" s="53"/>
      <c r="L48" s="53"/>
      <c r="M48" s="53"/>
    </row>
    <row r="49" spans="1:13" s="28" customFormat="1" ht="18.75" customHeight="1">
      <c r="A49" s="53"/>
      <c r="B49" s="484" t="s">
        <v>37</v>
      </c>
      <c r="C49" s="154"/>
      <c r="D49" s="716">
        <f>'3. SOCIE'!H44</f>
        <v>0</v>
      </c>
      <c r="E49" s="716">
        <f>'3. SOCIE'!H15</f>
        <v>0</v>
      </c>
      <c r="F49" s="810">
        <f>'3. SOCIE'!H$53</f>
        <v>0</v>
      </c>
      <c r="G49" s="695" t="s">
        <v>267</v>
      </c>
      <c r="H49" s="284" t="s">
        <v>85</v>
      </c>
      <c r="I49" s="39"/>
      <c r="J49" s="53"/>
      <c r="K49" s="53"/>
      <c r="L49" s="53"/>
      <c r="M49" s="53"/>
    </row>
    <row r="50" spans="1:13" s="28" customFormat="1" ht="18.75" customHeight="1">
      <c r="A50" s="53"/>
      <c r="B50" s="484" t="s">
        <v>127</v>
      </c>
      <c r="C50" s="154"/>
      <c r="D50" s="716">
        <f>'3. SOCIE'!I44</f>
        <v>0</v>
      </c>
      <c r="E50" s="716">
        <f>'3. SOCIE'!I15</f>
        <v>0</v>
      </c>
      <c r="F50" s="810">
        <f>'3. SOCIE'!I$53</f>
        <v>0</v>
      </c>
      <c r="G50" s="695" t="s">
        <v>268</v>
      </c>
      <c r="H50" s="707" t="s">
        <v>87</v>
      </c>
      <c r="I50" s="39"/>
      <c r="J50" s="53"/>
      <c r="K50" s="53"/>
      <c r="L50" s="53"/>
      <c r="M50" s="53"/>
    </row>
    <row r="51" spans="1:13" s="28" customFormat="1" ht="18.75" customHeight="1">
      <c r="A51" s="53"/>
      <c r="B51" s="484" t="s">
        <v>220</v>
      </c>
      <c r="C51" s="154"/>
      <c r="D51" s="716">
        <f>'3. SOCIE'!J44</f>
        <v>0</v>
      </c>
      <c r="E51" s="716">
        <f>'3. SOCIE'!J15</f>
        <v>0</v>
      </c>
      <c r="F51" s="810">
        <f>'3. SOCIE'!J$53</f>
        <v>0</v>
      </c>
      <c r="G51" s="695" t="s">
        <v>269</v>
      </c>
      <c r="H51" s="707" t="s">
        <v>87</v>
      </c>
      <c r="I51" s="39"/>
      <c r="J51" s="53"/>
      <c r="K51" s="53"/>
      <c r="L51" s="53"/>
      <c r="M51" s="53"/>
    </row>
    <row r="52" spans="1:13" s="28" customFormat="1" ht="18.75" customHeight="1">
      <c r="A52" s="53"/>
      <c r="B52" s="668" t="s">
        <v>128</v>
      </c>
      <c r="C52" s="138"/>
      <c r="D52" s="1152">
        <f>'3. SOCIE'!K44</f>
        <v>0</v>
      </c>
      <c r="E52" s="1152">
        <f>'3. SOCIE'!K15</f>
        <v>0</v>
      </c>
      <c r="F52" s="1170">
        <f>'3. SOCIE'!K$53</f>
        <v>0</v>
      </c>
      <c r="G52" s="695" t="s">
        <v>270</v>
      </c>
      <c r="H52" s="707" t="s">
        <v>87</v>
      </c>
      <c r="I52" s="39"/>
      <c r="J52" s="53"/>
      <c r="K52" s="53"/>
      <c r="L52" s="53"/>
      <c r="M52" s="53"/>
    </row>
    <row r="53" spans="1:13" s="28" customFormat="1" ht="18.75" customHeight="1">
      <c r="A53" s="53"/>
      <c r="B53" s="1162" t="s">
        <v>1249</v>
      </c>
      <c r="C53" s="138"/>
      <c r="D53" s="1171"/>
      <c r="E53" s="1171"/>
      <c r="F53" s="1172"/>
      <c r="G53" s="1173"/>
      <c r="H53" s="1160"/>
      <c r="I53" s="1094"/>
      <c r="J53" s="53"/>
      <c r="K53" s="53"/>
      <c r="L53" s="53"/>
      <c r="M53" s="53"/>
    </row>
    <row r="54" spans="1:13" s="28" customFormat="1" ht="18.75" customHeight="1">
      <c r="A54" s="53"/>
      <c r="B54" s="484" t="s">
        <v>181</v>
      </c>
      <c r="C54" s="154"/>
      <c r="D54" s="1055">
        <f>'3. SOCIE'!E44</f>
        <v>0</v>
      </c>
      <c r="E54" s="1055">
        <f>'3. SOCIE'!E15</f>
        <v>0</v>
      </c>
      <c r="F54" s="1159">
        <f>'3. SOCIE'!E$53</f>
        <v>0</v>
      </c>
      <c r="G54" s="695" t="s">
        <v>263</v>
      </c>
      <c r="H54" s="284" t="s">
        <v>85</v>
      </c>
      <c r="I54" s="39"/>
      <c r="J54" s="53"/>
      <c r="K54" s="53"/>
      <c r="L54" s="53"/>
      <c r="M54" s="53"/>
    </row>
    <row r="55" spans="1:13" s="28" customFormat="1" ht="18.75" customHeight="1" thickBot="1">
      <c r="A55" s="53"/>
      <c r="B55" s="1158" t="s">
        <v>1308</v>
      </c>
      <c r="C55" s="138"/>
      <c r="D55" s="1055">
        <f>'3. SOCIE'!D44</f>
        <v>0</v>
      </c>
      <c r="E55" s="1055">
        <f>'3. SOCIE'!D15</f>
        <v>0</v>
      </c>
      <c r="F55" s="1159">
        <f>'3. SOCIE'!D53</f>
        <v>0</v>
      </c>
      <c r="G55" s="1157" t="s">
        <v>1309</v>
      </c>
      <c r="H55" s="1160" t="s">
        <v>85</v>
      </c>
      <c r="I55" s="1094"/>
      <c r="J55" s="53"/>
      <c r="K55" s="53"/>
      <c r="L55" s="53"/>
      <c r="M55" s="53"/>
    </row>
    <row r="56" spans="1:13" s="28" customFormat="1" ht="18.75" customHeight="1">
      <c r="A56" s="53"/>
      <c r="B56" s="669" t="s">
        <v>1061</v>
      </c>
      <c r="C56" s="670"/>
      <c r="D56" s="374">
        <f>SUM(D47:D55)</f>
        <v>0</v>
      </c>
      <c r="E56" s="374">
        <f>SUM(E47:E55)</f>
        <v>0</v>
      </c>
      <c r="F56" s="811">
        <f>SUM(F47:F55)</f>
        <v>0</v>
      </c>
      <c r="G56" s="695" t="s">
        <v>271</v>
      </c>
      <c r="H56" s="707" t="s">
        <v>87</v>
      </c>
      <c r="I56" s="39"/>
      <c r="J56" s="33"/>
      <c r="K56" s="53"/>
      <c r="L56" s="53"/>
      <c r="M56" s="53"/>
    </row>
    <row r="57" spans="1:13">
      <c r="A57" s="33"/>
      <c r="B57" s="54"/>
      <c r="C57" s="54"/>
      <c r="D57" s="34"/>
      <c r="E57" s="34"/>
      <c r="F57" s="144"/>
      <c r="G57" s="34"/>
      <c r="H57" s="34"/>
      <c r="I57" s="34"/>
      <c r="J57" s="33"/>
      <c r="K57" s="33"/>
      <c r="L57" s="33"/>
      <c r="M57" s="33"/>
    </row>
    <row r="58" spans="1:13" ht="17.25" customHeight="1">
      <c r="A58" s="33"/>
      <c r="B58" s="54"/>
      <c r="C58" s="54"/>
      <c r="D58" s="759"/>
      <c r="E58" s="759"/>
      <c r="F58" s="759"/>
      <c r="G58"/>
      <c r="H58" s="34"/>
      <c r="I58" s="34"/>
      <c r="J58" s="33"/>
      <c r="K58" s="33"/>
      <c r="L58" s="33"/>
      <c r="M58" s="33"/>
    </row>
    <row r="59" spans="1:13">
      <c r="A59" s="33"/>
      <c r="B59" s="36"/>
      <c r="C59" s="36"/>
      <c r="D59" s="33"/>
      <c r="E59" s="33"/>
      <c r="F59" s="129"/>
      <c r="G59" s="33"/>
      <c r="H59" s="33"/>
      <c r="I59" s="33"/>
      <c r="J59" s="33"/>
      <c r="K59" s="33"/>
      <c r="L59" s="33"/>
      <c r="M59" s="33"/>
    </row>
    <row r="60" spans="1:13">
      <c r="A60" s="33"/>
      <c r="B60" s="36"/>
      <c r="C60" s="36"/>
      <c r="D60" s="33"/>
      <c r="E60" s="33"/>
      <c r="F60" s="129"/>
      <c r="G60" s="33"/>
      <c r="H60" s="33"/>
      <c r="I60" s="33"/>
      <c r="J60" s="33"/>
      <c r="K60" s="33"/>
      <c r="L60" s="33"/>
      <c r="M60" s="33"/>
    </row>
    <row r="61" spans="1:13">
      <c r="D61" s="1156"/>
      <c r="E61" s="1156"/>
      <c r="F61" s="1156"/>
    </row>
  </sheetData>
  <sheetProtection password="B5A2" sheet="1" objects="1" scenarios="1"/>
  <dataConsolidate/>
  <customSheetViews>
    <customSheetView guid="{E4F26FFA-5313-49C9-9365-CBA576C57791}" showGridLines="0" fitToPage="1" hiddenRows="1" showRuler="0" topLeftCell="A7">
      <selection activeCell="D16" sqref="D16"/>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conditionalFormatting sqref="D58:F58">
    <cfRule type="cellIs" dxfId="0" priority="1" operator="notEqual">
      <formula>""</formula>
    </cfRule>
  </conditionalFormatting>
  <printOptions gridLinesSet="0"/>
  <pageMargins left="0.74803149606299213" right="0.34" top="0.36" bottom="0.38" header="0.21" footer="0.2"/>
  <pageSetup paperSize="9" scale="69" orientation="portrait" r:id="rId2"/>
  <headerFooter alignWithMargins="0"/>
  <cellWatches>
    <cellWatch r="E44"/>
  </cellWatches>
  <ignoredErrors>
    <ignoredError sqref="E11 D10:F10 E20 G56 G12:G20 G22:G27 G29:G36 G38:G45 G47:G5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4">
    <pageSetUpPr fitToPage="1"/>
  </sheetPr>
  <dimension ref="A1:K35"/>
  <sheetViews>
    <sheetView showGridLines="0" zoomScale="80" zoomScaleNormal="80" workbookViewId="0">
      <selection activeCell="B4" sqref="B4"/>
    </sheetView>
  </sheetViews>
  <sheetFormatPr defaultColWidth="10.7109375" defaultRowHeight="12.75"/>
  <cols>
    <col min="1" max="1" width="7.140625" style="1337" customWidth="1"/>
    <col min="2" max="2" width="77.140625" style="19" customWidth="1"/>
    <col min="3" max="7" width="12.85546875" style="17" customWidth="1"/>
    <col min="8" max="8" width="9.85546875" style="17" bestFit="1" customWidth="1"/>
    <col min="9" max="16384" width="10.7109375" style="17"/>
  </cols>
  <sheetData>
    <row r="1" spans="1:10" ht="15.75">
      <c r="A1" s="1334"/>
      <c r="B1" s="1351" t="s">
        <v>1446</v>
      </c>
      <c r="C1" s="33"/>
      <c r="D1" s="33"/>
      <c r="E1" s="33"/>
      <c r="F1" s="33"/>
      <c r="G1" s="33"/>
      <c r="H1" s="33"/>
    </row>
    <row r="2" spans="1:10">
      <c r="A2" s="1334"/>
      <c r="B2" s="41"/>
      <c r="C2" s="33"/>
      <c r="D2" s="33"/>
      <c r="E2" s="33"/>
      <c r="F2" s="33"/>
      <c r="G2" s="33"/>
      <c r="H2" s="33"/>
    </row>
    <row r="3" spans="1:10">
      <c r="A3" s="1334"/>
      <c r="B3" s="42" t="s">
        <v>1541</v>
      </c>
      <c r="C3" s="33"/>
      <c r="D3" s="33"/>
      <c r="E3" s="33"/>
      <c r="F3" s="33"/>
      <c r="G3" s="33"/>
      <c r="H3" s="33"/>
    </row>
    <row r="4" spans="1:10">
      <c r="A4" s="1334"/>
      <c r="B4" s="99" t="s">
        <v>634</v>
      </c>
      <c r="C4" s="33"/>
      <c r="D4" s="33"/>
      <c r="E4" s="33"/>
      <c r="F4" s="33"/>
      <c r="G4" s="33"/>
      <c r="H4" s="33"/>
    </row>
    <row r="5" spans="1:10">
      <c r="A5" s="1334"/>
      <c r="B5" s="33"/>
      <c r="C5" s="33"/>
      <c r="D5" s="33"/>
      <c r="E5" s="33"/>
      <c r="F5" s="33"/>
      <c r="G5" s="33"/>
      <c r="H5" s="33"/>
    </row>
    <row r="6" spans="1:10">
      <c r="A6" s="1334"/>
      <c r="B6" s="42" t="s">
        <v>43</v>
      </c>
      <c r="C6" s="33"/>
      <c r="D6" s="33"/>
      <c r="E6" s="33"/>
      <c r="F6" s="33"/>
      <c r="G6" s="33"/>
      <c r="H6" s="33"/>
    </row>
    <row r="7" spans="1:10">
      <c r="A7" s="1334"/>
      <c r="B7" s="36"/>
      <c r="C7" s="33"/>
      <c r="D7" s="76"/>
      <c r="E7" s="33"/>
      <c r="F7" s="33"/>
      <c r="G7" s="33"/>
      <c r="H7" s="33"/>
    </row>
    <row r="8" spans="1:10">
      <c r="A8" s="1334"/>
      <c r="B8" s="70" t="s">
        <v>757</v>
      </c>
      <c r="C8" s="33"/>
      <c r="D8" s="76"/>
      <c r="E8" s="33"/>
      <c r="F8" s="33"/>
      <c r="G8" s="33"/>
      <c r="H8" s="33"/>
    </row>
    <row r="9" spans="1:10">
      <c r="A9" s="1335"/>
      <c r="B9"/>
      <c r="C9"/>
      <c r="D9"/>
      <c r="E9"/>
      <c r="F9"/>
      <c r="G9"/>
      <c r="H9" s="1537" t="s">
        <v>1526</v>
      </c>
      <c r="I9" s="1537">
        <v>1</v>
      </c>
    </row>
    <row r="10" spans="1:10" s="29" customFormat="1">
      <c r="A10" s="1335">
        <v>1</v>
      </c>
      <c r="B10" s="489"/>
      <c r="C10" s="2" t="s">
        <v>703</v>
      </c>
      <c r="D10" s="2" t="s">
        <v>1341</v>
      </c>
      <c r="E10" s="2" t="s">
        <v>1342</v>
      </c>
      <c r="F10" s="2" t="s">
        <v>1343</v>
      </c>
      <c r="G10" s="1312" t="s">
        <v>704</v>
      </c>
      <c r="H10" s="2" t="s">
        <v>82</v>
      </c>
      <c r="I10" s="490"/>
      <c r="J10" s="82"/>
    </row>
    <row r="11" spans="1:10" s="29" customFormat="1">
      <c r="A11" s="1335"/>
      <c r="B11" s="1677" t="s">
        <v>1408</v>
      </c>
      <c r="C11" s="1587">
        <v>41729</v>
      </c>
      <c r="D11" s="1587">
        <v>41729</v>
      </c>
      <c r="E11" s="1587">
        <v>41729</v>
      </c>
      <c r="F11" s="1587">
        <v>41729</v>
      </c>
      <c r="G11" s="385" t="s">
        <v>1542</v>
      </c>
      <c r="H11" s="491"/>
      <c r="I11" s="492"/>
      <c r="J11" s="82"/>
    </row>
    <row r="12" spans="1:10" s="29" customFormat="1" ht="36" customHeight="1">
      <c r="A12" s="1335"/>
      <c r="B12" s="1677"/>
      <c r="C12" s="391" t="s">
        <v>103</v>
      </c>
      <c r="D12" s="922" t="s">
        <v>1346</v>
      </c>
      <c r="E12" s="922" t="s">
        <v>1345</v>
      </c>
      <c r="F12" s="922" t="s">
        <v>1344</v>
      </c>
      <c r="G12" s="391" t="s">
        <v>103</v>
      </c>
      <c r="H12" s="493"/>
      <c r="I12" s="492" t="s">
        <v>120</v>
      </c>
      <c r="J12" s="82"/>
    </row>
    <row r="13" spans="1:10" s="29" customFormat="1" ht="13.5" thickBot="1">
      <c r="A13" s="1335"/>
      <c r="B13" s="502"/>
      <c r="C13" s="308" t="s">
        <v>84</v>
      </c>
      <c r="D13" s="308" t="s">
        <v>84</v>
      </c>
      <c r="E13" s="308" t="s">
        <v>84</v>
      </c>
      <c r="F13" s="308" t="s">
        <v>84</v>
      </c>
      <c r="G13" s="454" t="s">
        <v>84</v>
      </c>
      <c r="H13" s="3" t="s">
        <v>83</v>
      </c>
      <c r="I13" s="495" t="s">
        <v>121</v>
      </c>
      <c r="J13" s="1222" t="s">
        <v>1350</v>
      </c>
    </row>
    <row r="14" spans="1:10" s="29" customFormat="1" ht="22.5" customHeight="1">
      <c r="A14" s="1335"/>
      <c r="B14" s="503" t="s">
        <v>1409</v>
      </c>
      <c r="C14" s="374">
        <f>SUM(D14:F14)</f>
        <v>0</v>
      </c>
      <c r="D14" s="374">
        <f>SUM(D16:D18)</f>
        <v>0</v>
      </c>
      <c r="E14" s="374">
        <f>SUM(E16:E18)</f>
        <v>0</v>
      </c>
      <c r="F14" s="374">
        <f>SUM(F16:F18)</f>
        <v>0</v>
      </c>
      <c r="G14" s="374">
        <f>SUM(G16:G18)</f>
        <v>0</v>
      </c>
      <c r="H14" s="278">
        <v>110</v>
      </c>
      <c r="I14" s="504" t="s">
        <v>157</v>
      </c>
      <c r="J14" s="82"/>
    </row>
    <row r="15" spans="1:10" s="29" customFormat="1" ht="22.5" customHeight="1">
      <c r="A15" s="1335"/>
      <c r="B15" s="496" t="s">
        <v>481</v>
      </c>
      <c r="C15" s="442"/>
      <c r="D15" s="442"/>
      <c r="E15" s="442"/>
      <c r="F15" s="442"/>
      <c r="G15" s="497"/>
      <c r="H15" s="498"/>
      <c r="I15" s="499"/>
      <c r="J15" s="82"/>
    </row>
    <row r="16" spans="1:10" s="29" customFormat="1" ht="22.5" customHeight="1">
      <c r="A16" s="1335"/>
      <c r="B16" s="500" t="s">
        <v>188</v>
      </c>
      <c r="C16" s="333">
        <f t="shared" ref="C16:C23" si="0">SUM(D16:F16)</f>
        <v>0</v>
      </c>
      <c r="D16" s="375"/>
      <c r="E16" s="375"/>
      <c r="F16" s="375"/>
      <c r="G16" s="340"/>
      <c r="H16" s="3">
        <v>120</v>
      </c>
      <c r="I16" s="399" t="s">
        <v>85</v>
      </c>
      <c r="J16" s="82"/>
    </row>
    <row r="17" spans="1:11" s="29" customFormat="1" ht="22.5" customHeight="1">
      <c r="A17" s="1335"/>
      <c r="B17" s="500" t="s">
        <v>189</v>
      </c>
      <c r="C17" s="333">
        <f t="shared" si="0"/>
        <v>0</v>
      </c>
      <c r="D17" s="375"/>
      <c r="E17" s="375"/>
      <c r="F17" s="375"/>
      <c r="G17" s="340"/>
      <c r="H17" s="3">
        <v>130</v>
      </c>
      <c r="I17" s="399" t="s">
        <v>85</v>
      </c>
      <c r="J17" s="82"/>
    </row>
    <row r="18" spans="1:11" s="29" customFormat="1" ht="22.5" customHeight="1">
      <c r="A18" s="1335"/>
      <c r="B18" s="500" t="s">
        <v>190</v>
      </c>
      <c r="C18" s="333">
        <f t="shared" si="0"/>
        <v>0</v>
      </c>
      <c r="D18" s="375"/>
      <c r="E18" s="375"/>
      <c r="F18" s="375"/>
      <c r="G18" s="340"/>
      <c r="H18" s="3">
        <v>140</v>
      </c>
      <c r="I18" s="399" t="s">
        <v>85</v>
      </c>
      <c r="J18" s="82"/>
    </row>
    <row r="19" spans="1:11" s="29" customFormat="1" ht="22.5" customHeight="1" thickBot="1">
      <c r="A19" s="1335"/>
      <c r="B19" s="505" t="s">
        <v>104</v>
      </c>
      <c r="C19" s="333">
        <f t="shared" si="0"/>
        <v>0</v>
      </c>
      <c r="D19" s="375"/>
      <c r="E19" s="375"/>
      <c r="F19" s="375"/>
      <c r="G19" s="340"/>
      <c r="H19" s="3">
        <v>150</v>
      </c>
      <c r="I19" s="399" t="s">
        <v>38</v>
      </c>
      <c r="J19" s="82"/>
    </row>
    <row r="20" spans="1:11" s="29" customFormat="1" ht="22.5" customHeight="1">
      <c r="A20" s="1335"/>
      <c r="B20" s="401" t="s">
        <v>1456</v>
      </c>
      <c r="C20" s="374">
        <f t="shared" si="0"/>
        <v>0</v>
      </c>
      <c r="D20" s="374">
        <f>D19+D14</f>
        <v>0</v>
      </c>
      <c r="E20" s="374">
        <f>E19+E14</f>
        <v>0</v>
      </c>
      <c r="F20" s="374">
        <f>F19+F14</f>
        <v>0</v>
      </c>
      <c r="G20" s="374">
        <f>G19+G14</f>
        <v>0</v>
      </c>
      <c r="H20" s="3">
        <v>160</v>
      </c>
      <c r="I20" s="399" t="s">
        <v>157</v>
      </c>
      <c r="J20" s="82"/>
    </row>
    <row r="21" spans="1:11" s="29" customFormat="1" ht="22.5" customHeight="1">
      <c r="A21" s="1335"/>
      <c r="B21" s="500" t="s">
        <v>188</v>
      </c>
      <c r="C21" s="333">
        <f t="shared" si="0"/>
        <v>0</v>
      </c>
      <c r="D21" s="334">
        <f>D20-SUM(D22:D23)</f>
        <v>0</v>
      </c>
      <c r="E21" s="334">
        <f>E20-SUM(E22:E23)</f>
        <v>0</v>
      </c>
      <c r="F21" s="334">
        <f>F20-SUM(F22:F23)</f>
        <v>0</v>
      </c>
      <c r="G21" s="334">
        <f>G20-SUM(G22:G23)</f>
        <v>0</v>
      </c>
      <c r="H21" s="3">
        <v>170</v>
      </c>
      <c r="I21" s="399" t="s">
        <v>85</v>
      </c>
      <c r="J21" s="82"/>
    </row>
    <row r="22" spans="1:11" s="29" customFormat="1" ht="22.5" customHeight="1">
      <c r="A22" s="1335"/>
      <c r="B22" s="500" t="s">
        <v>189</v>
      </c>
      <c r="C22" s="333">
        <f t="shared" si="0"/>
        <v>0</v>
      </c>
      <c r="D22" s="375"/>
      <c r="E22" s="375"/>
      <c r="F22" s="375"/>
      <c r="G22" s="340"/>
      <c r="H22" s="3">
        <v>180</v>
      </c>
      <c r="I22" s="399" t="s">
        <v>85</v>
      </c>
      <c r="J22" s="82"/>
    </row>
    <row r="23" spans="1:11" s="29" customFormat="1" ht="22.5" customHeight="1">
      <c r="A23" s="1335"/>
      <c r="B23" s="500" t="s">
        <v>190</v>
      </c>
      <c r="C23" s="333">
        <f t="shared" si="0"/>
        <v>0</v>
      </c>
      <c r="D23" s="375"/>
      <c r="E23" s="375"/>
      <c r="F23" s="375"/>
      <c r="G23" s="340"/>
      <c r="H23" s="3">
        <v>190</v>
      </c>
      <c r="I23" s="399" t="s">
        <v>85</v>
      </c>
      <c r="J23" s="82"/>
    </row>
    <row r="24" spans="1:11" s="29" customFormat="1" ht="22.5" customHeight="1">
      <c r="A24" s="899"/>
      <c r="B24" s="1622"/>
      <c r="C24" s="899"/>
      <c r="I24" s="899"/>
      <c r="J24" s="899"/>
    </row>
    <row r="25" spans="1:11" s="20" customFormat="1" ht="22.5" customHeight="1">
      <c r="A25" s="1335"/>
      <c r="B25"/>
      <c r="C25"/>
      <c r="D25"/>
      <c r="E25"/>
      <c r="F25"/>
      <c r="G25"/>
      <c r="H25" s="1537" t="s">
        <v>1526</v>
      </c>
      <c r="I25" s="1537">
        <v>2</v>
      </c>
      <c r="J25"/>
      <c r="K25"/>
    </row>
    <row r="26" spans="1:11" s="30" customFormat="1">
      <c r="A26" s="1344">
        <v>2</v>
      </c>
      <c r="B26" s="506"/>
      <c r="C26" s="2" t="s">
        <v>705</v>
      </c>
      <c r="D26" s="2" t="s">
        <v>1347</v>
      </c>
      <c r="E26" s="2" t="s">
        <v>1348</v>
      </c>
      <c r="F26" s="2" t="s">
        <v>1349</v>
      </c>
      <c r="G26" s="1312" t="s">
        <v>706</v>
      </c>
      <c r="H26" s="2" t="s">
        <v>82</v>
      </c>
      <c r="I26" s="507"/>
      <c r="J26" s="69"/>
    </row>
    <row r="27" spans="1:11" s="30" customFormat="1">
      <c r="A27" s="1344"/>
      <c r="B27" s="1677" t="s">
        <v>1457</v>
      </c>
      <c r="C27" s="1587">
        <v>41729</v>
      </c>
      <c r="D27" s="1587">
        <v>41729</v>
      </c>
      <c r="E27" s="1587">
        <v>41729</v>
      </c>
      <c r="F27" s="1587">
        <v>41729</v>
      </c>
      <c r="G27" s="1592" t="s">
        <v>1542</v>
      </c>
      <c r="H27" s="507"/>
      <c r="I27" s="394"/>
      <c r="J27" s="69"/>
    </row>
    <row r="28" spans="1:11" s="30" customFormat="1" ht="36.75" customHeight="1">
      <c r="A28" s="1344"/>
      <c r="B28" s="1677"/>
      <c r="C28" s="382" t="s">
        <v>103</v>
      </c>
      <c r="D28" s="922" t="s">
        <v>1346</v>
      </c>
      <c r="E28" s="922" t="s">
        <v>1345</v>
      </c>
      <c r="F28" s="922" t="s">
        <v>1344</v>
      </c>
      <c r="G28" s="382" t="s">
        <v>103</v>
      </c>
      <c r="H28" s="508"/>
      <c r="I28" s="394" t="s">
        <v>120</v>
      </c>
      <c r="J28" s="69"/>
    </row>
    <row r="29" spans="1:11" s="30" customFormat="1">
      <c r="A29" s="1344"/>
      <c r="B29" s="479"/>
      <c r="C29" s="308" t="s">
        <v>84</v>
      </c>
      <c r="D29" s="308" t="s">
        <v>84</v>
      </c>
      <c r="E29" s="308" t="s">
        <v>84</v>
      </c>
      <c r="F29" s="308" t="s">
        <v>84</v>
      </c>
      <c r="G29" s="438" t="s">
        <v>84</v>
      </c>
      <c r="H29" s="3" t="s">
        <v>83</v>
      </c>
      <c r="I29" s="508" t="s">
        <v>121</v>
      </c>
      <c r="J29" s="1222" t="s">
        <v>1350</v>
      </c>
    </row>
    <row r="30" spans="1:11" s="30" customFormat="1" ht="23.25" customHeight="1">
      <c r="A30" s="1344"/>
      <c r="B30" s="509" t="s">
        <v>1410</v>
      </c>
      <c r="C30" s="57"/>
      <c r="D30" s="57"/>
      <c r="E30" s="57"/>
      <c r="F30" s="57"/>
      <c r="G30" s="510"/>
      <c r="H30" s="511"/>
      <c r="I30" s="512"/>
      <c r="J30" s="69"/>
    </row>
    <row r="31" spans="1:11" s="30" customFormat="1" ht="23.25" customHeight="1">
      <c r="A31" s="1344"/>
      <c r="B31" s="500" t="s">
        <v>188</v>
      </c>
      <c r="C31" s="333">
        <f>SUM(D31:F31)</f>
        <v>0</v>
      </c>
      <c r="D31" s="375"/>
      <c r="E31" s="375"/>
      <c r="F31" s="375"/>
      <c r="G31" s="340"/>
      <c r="H31" s="3">
        <v>100</v>
      </c>
      <c r="I31" s="513" t="s">
        <v>85</v>
      </c>
      <c r="J31" s="69"/>
    </row>
    <row r="32" spans="1:11" s="30" customFormat="1" ht="23.25" customHeight="1">
      <c r="A32" s="1344"/>
      <c r="B32" s="500" t="s">
        <v>189</v>
      </c>
      <c r="C32" s="333">
        <f>SUM(D32:F32)</f>
        <v>0</v>
      </c>
      <c r="D32" s="375"/>
      <c r="E32" s="375"/>
      <c r="F32" s="375"/>
      <c r="G32" s="340"/>
      <c r="H32" s="3" t="s">
        <v>238</v>
      </c>
      <c r="I32" s="284" t="s">
        <v>85</v>
      </c>
      <c r="J32" s="69"/>
    </row>
    <row r="33" spans="1:10" s="30" customFormat="1" ht="23.25" customHeight="1" thickBot="1">
      <c r="A33" s="1344"/>
      <c r="B33" s="500" t="s">
        <v>190</v>
      </c>
      <c r="C33" s="333">
        <f>SUM(D33:F33)</f>
        <v>0</v>
      </c>
      <c r="D33" s="375"/>
      <c r="E33" s="375"/>
      <c r="F33" s="375"/>
      <c r="G33" s="340"/>
      <c r="H33" s="3" t="s">
        <v>26</v>
      </c>
      <c r="I33" s="284" t="s">
        <v>85</v>
      </c>
      <c r="J33" s="69"/>
    </row>
    <row r="34" spans="1:10" s="30" customFormat="1" ht="23.25" customHeight="1">
      <c r="A34" s="1344"/>
      <c r="B34" s="514" t="s">
        <v>103</v>
      </c>
      <c r="C34" s="374">
        <f>SUM(C31:C33)</f>
        <v>0</v>
      </c>
      <c r="D34" s="374">
        <f>SUM(D31:D33)</f>
        <v>0</v>
      </c>
      <c r="E34" s="374">
        <f>SUM(E31:E33)</f>
        <v>0</v>
      </c>
      <c r="F34" s="374">
        <f>SUM(F31:F33)</f>
        <v>0</v>
      </c>
      <c r="G34" s="374">
        <f>SUM(G31:G33)</f>
        <v>0</v>
      </c>
      <c r="H34" s="3" t="s">
        <v>239</v>
      </c>
      <c r="I34" s="515" t="s">
        <v>85</v>
      </c>
      <c r="J34" s="69"/>
    </row>
    <row r="35" spans="1:10" s="20" customFormat="1">
      <c r="A35" s="1333"/>
      <c r="B35" s="70"/>
      <c r="C35" s="32"/>
      <c r="D35" s="32"/>
      <c r="E35" s="32"/>
      <c r="F35" s="32"/>
      <c r="G35" s="32"/>
      <c r="H35" s="32"/>
      <c r="I35" s="32"/>
      <c r="J35" s="32"/>
    </row>
  </sheetData>
  <sheetProtection password="B5A2" sheet="1" objects="1" scenarios="1"/>
  <mergeCells count="2">
    <mergeCell ref="B27:B28"/>
    <mergeCell ref="B11:B12"/>
  </mergeCells>
  <printOptions gridLinesSet="0"/>
  <pageMargins left="0.74803149606299213" right="0.35433070866141736" top="0.35433070866141736" bottom="0.39370078740157483" header="0.19685039370078741" footer="0.19685039370078741"/>
  <pageSetup paperSize="9" scale="54" orientation="portrait" horizontalDpi="300" verticalDpi="300" r:id="rId1"/>
  <headerFooter alignWithMargins="0"/>
  <ignoredErrors>
    <ignoredError sqref="C13 C29:G29 H32:H34 D13:G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pageSetUpPr fitToPage="1"/>
  </sheetPr>
  <dimension ref="A1:J32"/>
  <sheetViews>
    <sheetView showGridLines="0" zoomScale="80" zoomScaleNormal="80" workbookViewId="0">
      <selection activeCell="B4" sqref="B4"/>
    </sheetView>
  </sheetViews>
  <sheetFormatPr defaultColWidth="10.7109375" defaultRowHeight="12.75"/>
  <cols>
    <col min="1" max="1" width="4.7109375" style="1337" customWidth="1"/>
    <col min="2" max="2" width="64.42578125" style="19" customWidth="1"/>
    <col min="3" max="7" width="17" style="17" customWidth="1"/>
    <col min="8" max="8" width="12.42578125" style="17" customWidth="1"/>
    <col min="9" max="9" width="14.140625" style="17" customWidth="1"/>
    <col min="10" max="16384" width="10.7109375" style="17"/>
  </cols>
  <sheetData>
    <row r="1" spans="1:10" ht="15.75">
      <c r="A1" s="1334"/>
      <c r="B1" s="1351" t="s">
        <v>1446</v>
      </c>
      <c r="C1" s="33"/>
      <c r="D1" s="33"/>
      <c r="E1" s="33"/>
      <c r="F1" s="33"/>
      <c r="G1" s="33"/>
      <c r="H1" s="33"/>
      <c r="I1" s="33"/>
    </row>
    <row r="2" spans="1:10">
      <c r="A2" s="1334"/>
      <c r="B2" s="41"/>
      <c r="C2" s="33"/>
      <c r="D2" s="33"/>
      <c r="E2" s="33"/>
      <c r="F2" s="33"/>
      <c r="G2" s="33"/>
      <c r="H2" s="33"/>
      <c r="I2" s="33"/>
    </row>
    <row r="3" spans="1:10">
      <c r="A3" s="1334"/>
      <c r="B3" s="42" t="s">
        <v>1541</v>
      </c>
      <c r="C3" s="33"/>
      <c r="D3" s="33"/>
      <c r="E3" s="33"/>
      <c r="F3" s="33"/>
      <c r="G3" s="33"/>
      <c r="H3" s="33"/>
      <c r="I3" s="33"/>
    </row>
    <row r="4" spans="1:10">
      <c r="A4" s="1334"/>
      <c r="B4" s="95" t="s">
        <v>753</v>
      </c>
      <c r="C4" s="33"/>
      <c r="D4" s="33"/>
      <c r="E4" s="33"/>
      <c r="F4" s="33"/>
      <c r="G4" s="33"/>
      <c r="H4" s="33"/>
      <c r="I4" s="33"/>
    </row>
    <row r="5" spans="1:10">
      <c r="A5" s="1334"/>
      <c r="B5" s="33"/>
      <c r="C5" s="33"/>
      <c r="D5" s="33"/>
      <c r="E5" s="33"/>
      <c r="F5" s="33"/>
      <c r="G5" s="33"/>
      <c r="H5" s="33"/>
      <c r="I5" s="33"/>
    </row>
    <row r="6" spans="1:10">
      <c r="A6" s="1334"/>
      <c r="B6" s="42" t="s">
        <v>43</v>
      </c>
      <c r="C6" s="33"/>
      <c r="D6" s="33"/>
      <c r="E6" s="33"/>
      <c r="F6" s="33"/>
      <c r="G6" s="33"/>
      <c r="H6" s="33"/>
      <c r="I6" s="33"/>
    </row>
    <row r="7" spans="1:10">
      <c r="A7" s="1334"/>
      <c r="B7" s="36"/>
      <c r="C7" s="33"/>
      <c r="D7" s="33"/>
      <c r="E7" s="33"/>
      <c r="F7" s="33"/>
      <c r="G7" s="33"/>
      <c r="H7" s="33"/>
      <c r="I7" s="33"/>
    </row>
    <row r="8" spans="1:10">
      <c r="A8" s="1334"/>
      <c r="B8" s="70" t="s">
        <v>757</v>
      </c>
      <c r="C8" s="33"/>
      <c r="D8" s="33"/>
      <c r="E8" s="33"/>
      <c r="F8" s="33"/>
      <c r="G8" s="33"/>
      <c r="H8" s="33"/>
      <c r="I8" s="33"/>
    </row>
    <row r="9" spans="1:10" s="143" customFormat="1">
      <c r="A9" s="1334"/>
      <c r="B9" s="134"/>
      <c r="C9" s="129"/>
      <c r="D9" s="129"/>
      <c r="E9" s="129"/>
      <c r="F9" s="129"/>
      <c r="G9" s="129"/>
      <c r="H9" s="1537" t="s">
        <v>1526</v>
      </c>
      <c r="I9" s="1537">
        <v>1</v>
      </c>
    </row>
    <row r="10" spans="1:10" s="143" customFormat="1" ht="12" customHeight="1">
      <c r="A10" s="1334">
        <v>1</v>
      </c>
      <c r="B10" s="506"/>
      <c r="C10" s="516" t="s">
        <v>707</v>
      </c>
      <c r="D10" s="516" t="s">
        <v>1351</v>
      </c>
      <c r="E10" s="516" t="s">
        <v>1352</v>
      </c>
      <c r="F10" s="516" t="s">
        <v>1353</v>
      </c>
      <c r="G10" s="1312" t="s">
        <v>708</v>
      </c>
      <c r="H10" s="516" t="s">
        <v>82</v>
      </c>
      <c r="I10" s="447"/>
    </row>
    <row r="11" spans="1:10" s="143" customFormat="1" ht="30" customHeight="1">
      <c r="A11" s="1334"/>
      <c r="B11" s="501" t="s">
        <v>1403</v>
      </c>
      <c r="C11" s="1587">
        <v>41729</v>
      </c>
      <c r="D11" s="1587">
        <v>41729</v>
      </c>
      <c r="E11" s="1587">
        <v>41729</v>
      </c>
      <c r="F11" s="1587">
        <v>41729</v>
      </c>
      <c r="G11" s="385" t="s">
        <v>1542</v>
      </c>
      <c r="H11" s="521"/>
      <c r="I11" s="405"/>
    </row>
    <row r="12" spans="1:10" s="143" customFormat="1" ht="22.5">
      <c r="A12" s="1334"/>
      <c r="B12" s="812"/>
      <c r="C12" s="382" t="s">
        <v>103</v>
      </c>
      <c r="D12" s="1380" t="s">
        <v>1346</v>
      </c>
      <c r="E12" s="1380" t="s">
        <v>1345</v>
      </c>
      <c r="F12" s="1038" t="s">
        <v>1344</v>
      </c>
      <c r="G12" s="382" t="s">
        <v>103</v>
      </c>
      <c r="H12" s="454"/>
      <c r="I12" s="405" t="s">
        <v>120</v>
      </c>
      <c r="J12" s="174" t="s">
        <v>1354</v>
      </c>
    </row>
    <row r="13" spans="1:10" s="143" customFormat="1">
      <c r="A13" s="1334"/>
      <c r="B13" s="522"/>
      <c r="C13" s="382" t="s">
        <v>84</v>
      </c>
      <c r="D13" s="382" t="s">
        <v>84</v>
      </c>
      <c r="E13" s="382" t="s">
        <v>84</v>
      </c>
      <c r="F13" s="382" t="s">
        <v>84</v>
      </c>
      <c r="G13" s="390" t="s">
        <v>84</v>
      </c>
      <c r="H13" s="3" t="s">
        <v>83</v>
      </c>
      <c r="I13" s="405" t="s">
        <v>121</v>
      </c>
    </row>
    <row r="14" spans="1:10" s="143" customFormat="1" ht="18.75" customHeight="1">
      <c r="A14" s="1334"/>
      <c r="B14" s="500" t="s">
        <v>188</v>
      </c>
      <c r="C14" s="333">
        <f t="shared" ref="C14:C19" si="0">SUM(D14:F14)</f>
        <v>0</v>
      </c>
      <c r="D14" s="1189"/>
      <c r="E14" s="1189"/>
      <c r="F14" s="1189"/>
      <c r="G14" s="1180"/>
      <c r="H14" s="3">
        <v>100</v>
      </c>
      <c r="I14" s="513" t="s">
        <v>85</v>
      </c>
      <c r="J14" s="921"/>
    </row>
    <row r="15" spans="1:10" s="143" customFormat="1" ht="18.75" customHeight="1">
      <c r="A15" s="1334"/>
      <c r="B15" s="500" t="s">
        <v>189</v>
      </c>
      <c r="C15" s="333">
        <f t="shared" si="0"/>
        <v>0</v>
      </c>
      <c r="D15" s="940"/>
      <c r="E15" s="940"/>
      <c r="F15" s="940"/>
      <c r="G15" s="938"/>
      <c r="H15" s="3">
        <v>110</v>
      </c>
      <c r="I15" s="284" t="s">
        <v>85</v>
      </c>
      <c r="J15" s="921"/>
    </row>
    <row r="16" spans="1:10" s="143" customFormat="1" ht="18.75" customHeight="1" thickBot="1">
      <c r="A16" s="1334"/>
      <c r="B16" s="500" t="s">
        <v>190</v>
      </c>
      <c r="C16" s="333">
        <f t="shared" si="0"/>
        <v>0</v>
      </c>
      <c r="D16" s="940"/>
      <c r="E16" s="940"/>
      <c r="F16" s="940"/>
      <c r="G16" s="938"/>
      <c r="H16" s="3">
        <v>120</v>
      </c>
      <c r="I16" s="284" t="s">
        <v>85</v>
      </c>
      <c r="J16" s="921"/>
    </row>
    <row r="17" spans="1:10" s="143" customFormat="1" ht="18.75" customHeight="1">
      <c r="A17" s="1334"/>
      <c r="B17" s="430" t="s">
        <v>103</v>
      </c>
      <c r="C17" s="374">
        <f t="shared" si="0"/>
        <v>0</v>
      </c>
      <c r="D17" s="374">
        <f>SUM(D14:D16)</f>
        <v>0</v>
      </c>
      <c r="E17" s="374">
        <f t="shared" ref="E17:G17" si="1">SUM(E14:E16)</f>
        <v>0</v>
      </c>
      <c r="F17" s="374">
        <f t="shared" si="1"/>
        <v>0</v>
      </c>
      <c r="G17" s="374">
        <f t="shared" si="1"/>
        <v>0</v>
      </c>
      <c r="H17" s="3" t="s">
        <v>240</v>
      </c>
      <c r="I17" s="399" t="s">
        <v>157</v>
      </c>
      <c r="J17" s="921"/>
    </row>
    <row r="18" spans="1:10" ht="29.25" customHeight="1">
      <c r="A18" s="1334"/>
      <c r="B18" s="1409" t="s">
        <v>1358</v>
      </c>
      <c r="C18" s="1187">
        <f t="shared" si="0"/>
        <v>0</v>
      </c>
      <c r="D18" s="978"/>
      <c r="E18" s="978"/>
      <c r="F18" s="978"/>
      <c r="G18" s="908"/>
      <c r="H18" s="3" t="s">
        <v>249</v>
      </c>
      <c r="I18" s="977" t="s">
        <v>1383</v>
      </c>
    </row>
    <row r="19" spans="1:10" s="1086" customFormat="1" ht="31.5" customHeight="1">
      <c r="A19" s="1334"/>
      <c r="B19" s="1409" t="s">
        <v>1649</v>
      </c>
      <c r="C19" s="1187">
        <f t="shared" si="0"/>
        <v>0</v>
      </c>
      <c r="D19" s="978"/>
      <c r="E19" s="978"/>
      <c r="F19" s="978"/>
      <c r="G19" s="908"/>
      <c r="H19" s="3" t="s">
        <v>251</v>
      </c>
      <c r="I19" s="977" t="s">
        <v>1383</v>
      </c>
    </row>
    <row r="20" spans="1:10" s="143" customFormat="1" ht="13.5" customHeight="1">
      <c r="A20" s="1334"/>
      <c r="B20" s="45"/>
      <c r="C20" s="97"/>
      <c r="D20" s="97"/>
      <c r="E20" s="97"/>
      <c r="F20" s="97"/>
      <c r="G20" s="97"/>
      <c r="H20" s="103"/>
      <c r="I20" s="138"/>
    </row>
    <row r="21" spans="1:10" s="143" customFormat="1">
      <c r="A21" s="1334"/>
      <c r="B21" s="63" t="s">
        <v>945</v>
      </c>
      <c r="C21" s="97"/>
      <c r="D21" s="97"/>
      <c r="E21" s="97"/>
      <c r="F21" s="97"/>
      <c r="G21" s="97"/>
      <c r="H21" s="103"/>
      <c r="I21" s="138"/>
    </row>
    <row r="22" spans="1:10">
      <c r="A22" s="1334"/>
      <c r="B22" s="78"/>
      <c r="C22" s="97"/>
      <c r="D22" s="96"/>
      <c r="E22" s="96"/>
      <c r="F22" s="96"/>
      <c r="G22" s="96"/>
      <c r="H22" s="1537" t="s">
        <v>1526</v>
      </c>
      <c r="I22" s="1537">
        <v>2</v>
      </c>
    </row>
    <row r="23" spans="1:10">
      <c r="A23" s="1334">
        <v>2</v>
      </c>
      <c r="B23" s="410"/>
      <c r="C23" s="516" t="s">
        <v>709</v>
      </c>
      <c r="D23" s="516" t="s">
        <v>1355</v>
      </c>
      <c r="E23" s="516" t="s">
        <v>1356</v>
      </c>
      <c r="F23" s="516" t="s">
        <v>1357</v>
      </c>
      <c r="G23" s="1312" t="s">
        <v>710</v>
      </c>
      <c r="H23" s="516" t="s">
        <v>82</v>
      </c>
      <c r="I23" s="447"/>
    </row>
    <row r="24" spans="1:10" s="11" customFormat="1" ht="28.5" customHeight="1">
      <c r="A24" s="1334"/>
      <c r="B24" s="935" t="s">
        <v>1404</v>
      </c>
      <c r="C24" s="382" t="s">
        <v>1051</v>
      </c>
      <c r="D24" s="382" t="s">
        <v>1051</v>
      </c>
      <c r="E24" s="382" t="s">
        <v>1051</v>
      </c>
      <c r="F24" s="382" t="s">
        <v>1051</v>
      </c>
      <c r="G24" s="382" t="s">
        <v>979</v>
      </c>
      <c r="H24" s="521"/>
      <c r="I24" s="488"/>
    </row>
    <row r="25" spans="1:10" ht="22.5">
      <c r="A25" s="1334"/>
      <c r="B25" s="361"/>
      <c r="C25" s="382" t="s">
        <v>103</v>
      </c>
      <c r="D25" s="1380" t="s">
        <v>1346</v>
      </c>
      <c r="E25" s="1380" t="s">
        <v>1345</v>
      </c>
      <c r="F25" s="1038" t="s">
        <v>1344</v>
      </c>
      <c r="G25" s="382" t="s">
        <v>103</v>
      </c>
      <c r="H25" s="454"/>
      <c r="I25" s="405" t="s">
        <v>120</v>
      </c>
      <c r="J25" s="1102" t="s">
        <v>1354</v>
      </c>
    </row>
    <row r="26" spans="1:10">
      <c r="A26" s="1334"/>
      <c r="B26" s="354"/>
      <c r="C26" s="382" t="s">
        <v>84</v>
      </c>
      <c r="D26" s="382" t="s">
        <v>84</v>
      </c>
      <c r="E26" s="382" t="s">
        <v>84</v>
      </c>
      <c r="F26" s="382" t="s">
        <v>84</v>
      </c>
      <c r="G26" s="390" t="s">
        <v>84</v>
      </c>
      <c r="H26" s="344" t="s">
        <v>83</v>
      </c>
      <c r="I26" s="405" t="s">
        <v>121</v>
      </c>
    </row>
    <row r="27" spans="1:10" ht="35.25" customHeight="1">
      <c r="A27" s="1334"/>
      <c r="B27" s="524" t="s">
        <v>1405</v>
      </c>
      <c r="C27" s="333">
        <f>SUM(D27:F27)</f>
        <v>0</v>
      </c>
      <c r="D27" s="375"/>
      <c r="E27" s="375"/>
      <c r="F27" s="375"/>
      <c r="G27" s="340"/>
      <c r="H27" s="3">
        <v>100</v>
      </c>
      <c r="I27" s="414" t="s">
        <v>85</v>
      </c>
    </row>
    <row r="28" spans="1:10" ht="19.5" customHeight="1" thickBot="1">
      <c r="A28" s="1334"/>
      <c r="B28" s="525" t="s">
        <v>1406</v>
      </c>
      <c r="C28" s="523">
        <f>SUM(D28:F28)</f>
        <v>0</v>
      </c>
      <c r="D28" s="373"/>
      <c r="E28" s="373"/>
      <c r="F28" s="373"/>
      <c r="G28" s="306"/>
      <c r="H28" s="278">
        <v>110</v>
      </c>
      <c r="I28" s="284" t="s">
        <v>86</v>
      </c>
    </row>
    <row r="29" spans="1:10" ht="35.25" customHeight="1">
      <c r="A29" s="1334"/>
      <c r="B29" s="526" t="s">
        <v>1407</v>
      </c>
      <c r="C29" s="374">
        <f>SUM(D29:F29)</f>
        <v>0</v>
      </c>
      <c r="D29" s="374">
        <f>SUM(D27:D28)</f>
        <v>0</v>
      </c>
      <c r="E29" s="374">
        <f>SUM(E27:E28)</f>
        <v>0</v>
      </c>
      <c r="F29" s="374">
        <f>SUM(F27:F28)</f>
        <v>0</v>
      </c>
      <c r="G29" s="374">
        <f>SUM(G27:G28)</f>
        <v>0</v>
      </c>
      <c r="H29" s="3">
        <v>120</v>
      </c>
      <c r="I29" s="418" t="s">
        <v>85</v>
      </c>
    </row>
    <row r="30" spans="1:10" s="376" customFormat="1" ht="24.75" customHeight="1">
      <c r="A30" s="1334"/>
      <c r="B30" s="377"/>
      <c r="C30"/>
      <c r="D30" s="377"/>
      <c r="E30" s="377"/>
      <c r="F30" s="377"/>
      <c r="G30" s="377"/>
      <c r="H30" s="377"/>
      <c r="I30" s="377"/>
    </row>
    <row r="31" spans="1:10">
      <c r="A31" s="1335"/>
      <c r="B31" s="63"/>
      <c r="C31" s="97"/>
      <c r="D31" s="97"/>
      <c r="E31" s="97"/>
      <c r="F31" s="97"/>
      <c r="G31" s="97"/>
      <c r="H31" s="103"/>
      <c r="I31" s="138"/>
    </row>
    <row r="32" spans="1:10">
      <c r="A32" s="1335"/>
    </row>
  </sheetData>
  <sheetProtection password="B5A2" sheet="1" objects="1" scenarios="1"/>
  <customSheetViews>
    <customSheetView guid="{E4F26FFA-5313-49C9-9365-CBA576C57791}" showGridLines="0" fitToPage="1" hiddenRows="1" showRuler="0" topLeftCell="A7">
      <selection activeCell="I29" sqref="I29"/>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phoneticPr fontId="0" type="noConversion"/>
  <dataValidations count="1">
    <dataValidation type="list" allowBlank="1" showInputMessage="1" showErrorMessage="1" sqref="D18:F19">
      <formula1>"0,1,2,3,4,5,6,7,8,9,10"</formula1>
    </dataValidation>
  </dataValidations>
  <printOptions gridLinesSet="0"/>
  <pageMargins left="0.74803149606299213" right="0.34" top="0.36" bottom="0.38" header="0.21" footer="0.2"/>
  <pageSetup paperSize="9" scale="78" orientation="landscape" horizontalDpi="300" verticalDpi="300" r:id="rId2"/>
  <headerFooter alignWithMargins="0"/>
  <ignoredErrors>
    <ignoredError sqref="C26:G26 C13:G13 H1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1">
    <pageSetUpPr fitToPage="1"/>
  </sheetPr>
  <dimension ref="A1:J74"/>
  <sheetViews>
    <sheetView showGridLines="0" zoomScale="80" zoomScaleNormal="80" workbookViewId="0">
      <selection activeCell="B4" sqref="B4"/>
    </sheetView>
  </sheetViews>
  <sheetFormatPr defaultColWidth="10.7109375" defaultRowHeight="12.75"/>
  <cols>
    <col min="1" max="1" width="6.5703125" style="1337" customWidth="1"/>
    <col min="2" max="2" width="49.42578125" style="19" customWidth="1"/>
    <col min="3" max="8" width="14.28515625" style="17" customWidth="1"/>
    <col min="9" max="9" width="12.85546875" style="17" customWidth="1"/>
    <col min="10" max="16384" width="10.7109375" style="17"/>
  </cols>
  <sheetData>
    <row r="1" spans="1:9" ht="15.75">
      <c r="A1" s="1334"/>
      <c r="B1" s="1351" t="s">
        <v>1446</v>
      </c>
      <c r="C1" s="33"/>
      <c r="D1" s="33"/>
      <c r="E1" s="33"/>
      <c r="F1" s="33"/>
      <c r="G1" s="33"/>
      <c r="H1" s="33"/>
      <c r="I1" s="33"/>
    </row>
    <row r="2" spans="1:9">
      <c r="A2" s="1334"/>
      <c r="B2" s="41"/>
      <c r="C2" s="33"/>
      <c r="D2" s="33"/>
      <c r="E2" s="33"/>
      <c r="F2" s="33"/>
      <c r="G2" s="33"/>
      <c r="H2" s="33"/>
      <c r="I2" s="33"/>
    </row>
    <row r="3" spans="1:9">
      <c r="A3" s="1333"/>
      <c r="B3" s="42" t="s">
        <v>1541</v>
      </c>
      <c r="C3" s="34"/>
      <c r="D3" s="33"/>
      <c r="E3" s="34"/>
      <c r="F3" s="33"/>
      <c r="G3" s="33"/>
      <c r="H3" s="34"/>
      <c r="I3" s="33"/>
    </row>
    <row r="4" spans="1:9" ht="17.25" customHeight="1">
      <c r="A4" s="1333"/>
      <c r="B4" s="95" t="s">
        <v>754</v>
      </c>
      <c r="C4" s="34"/>
      <c r="D4" s="33"/>
      <c r="E4" s="34"/>
      <c r="F4" s="33"/>
      <c r="G4" s="33"/>
      <c r="H4" s="34"/>
      <c r="I4" s="33"/>
    </row>
    <row r="5" spans="1:9" ht="10.5" customHeight="1">
      <c r="A5" s="1333"/>
      <c r="B5" s="33"/>
      <c r="C5" s="34"/>
      <c r="D5" s="33"/>
      <c r="E5" s="34"/>
      <c r="F5" s="33"/>
      <c r="G5" s="33"/>
      <c r="H5" s="34"/>
      <c r="I5" s="33"/>
    </row>
    <row r="6" spans="1:9">
      <c r="A6" s="1333"/>
      <c r="B6" s="55" t="s">
        <v>43</v>
      </c>
      <c r="C6" s="77"/>
      <c r="D6" s="51"/>
      <c r="E6" s="34"/>
      <c r="F6" s="33"/>
      <c r="G6" s="33"/>
      <c r="H6" s="77"/>
      <c r="I6" s="33"/>
    </row>
    <row r="7" spans="1:9" s="1086" customFormat="1">
      <c r="A7" s="1333"/>
      <c r="B7" s="380"/>
      <c r="C7" s="933"/>
      <c r="D7" s="132"/>
      <c r="E7" s="1093"/>
      <c r="F7" s="1092"/>
      <c r="G7" s="1092"/>
      <c r="H7" s="933"/>
      <c r="I7" s="1092"/>
    </row>
    <row r="8" spans="1:9" ht="18.75" customHeight="1">
      <c r="A8" s="1334"/>
      <c r="B8" s="1220" t="s">
        <v>1336</v>
      </c>
      <c r="C8" s="33"/>
      <c r="D8" s="33"/>
      <c r="E8" s="33"/>
      <c r="F8" s="33"/>
      <c r="G8" s="33"/>
      <c r="H8" s="33"/>
      <c r="I8" s="33"/>
    </row>
    <row r="9" spans="1:9" s="1086" customFormat="1" ht="18.75" customHeight="1">
      <c r="A9" s="1334"/>
      <c r="B9" s="1220"/>
      <c r="C9" s="1092"/>
      <c r="D9" s="1092"/>
      <c r="E9" s="1092"/>
      <c r="F9" s="1092"/>
      <c r="G9" s="1092"/>
      <c r="H9" s="1537" t="s">
        <v>1526</v>
      </c>
      <c r="I9" s="1537">
        <v>1</v>
      </c>
    </row>
    <row r="10" spans="1:9">
      <c r="A10" s="1334">
        <v>1</v>
      </c>
      <c r="B10" s="543"/>
      <c r="C10" s="813" t="s">
        <v>711</v>
      </c>
      <c r="D10" s="813" t="s">
        <v>712</v>
      </c>
      <c r="E10" s="813" t="s">
        <v>713</v>
      </c>
      <c r="F10" s="813" t="s">
        <v>714</v>
      </c>
      <c r="G10" s="813" t="s">
        <v>715</v>
      </c>
      <c r="H10" s="813" t="s">
        <v>82</v>
      </c>
      <c r="I10" s="544"/>
    </row>
    <row r="11" spans="1:9" ht="33.75">
      <c r="A11" s="1334"/>
      <c r="B11" s="453" t="s">
        <v>1153</v>
      </c>
      <c r="C11" s="384" t="s">
        <v>103</v>
      </c>
      <c r="D11" s="384" t="s">
        <v>113</v>
      </c>
      <c r="E11" s="384" t="s">
        <v>1539</v>
      </c>
      <c r="F11" s="384" t="s">
        <v>36</v>
      </c>
      <c r="G11" s="384" t="s">
        <v>114</v>
      </c>
      <c r="H11" s="454"/>
      <c r="I11" s="405" t="s">
        <v>120</v>
      </c>
    </row>
    <row r="12" spans="1:9">
      <c r="A12" s="1334"/>
      <c r="B12" s="460"/>
      <c r="C12" s="308" t="s">
        <v>30</v>
      </c>
      <c r="D12" s="308" t="s">
        <v>84</v>
      </c>
      <c r="E12" s="308" t="s">
        <v>84</v>
      </c>
      <c r="F12" s="308" t="s">
        <v>84</v>
      </c>
      <c r="G12" s="454" t="s">
        <v>84</v>
      </c>
      <c r="H12" s="758" t="s">
        <v>83</v>
      </c>
      <c r="I12" s="420" t="s">
        <v>121</v>
      </c>
    </row>
    <row r="13" spans="1:9" ht="18.75" customHeight="1">
      <c r="A13" s="1334"/>
      <c r="B13" s="545" t="s">
        <v>357</v>
      </c>
      <c r="C13" s="546"/>
      <c r="D13" s="547"/>
      <c r="E13" s="546"/>
      <c r="F13" s="547"/>
      <c r="G13" s="547"/>
      <c r="H13" s="548"/>
      <c r="I13" s="544"/>
    </row>
    <row r="14" spans="1:9" ht="18.75" customHeight="1">
      <c r="A14" s="1334"/>
      <c r="B14" s="537" t="s">
        <v>1650</v>
      </c>
      <c r="C14" s="333">
        <f t="shared" ref="C14:C20" si="0">SUM(D14:G14)</f>
        <v>0</v>
      </c>
      <c r="D14" s="435"/>
      <c r="E14" s="763"/>
      <c r="F14" s="435"/>
      <c r="G14" s="435"/>
      <c r="H14" s="758">
        <v>104</v>
      </c>
      <c r="I14" s="284" t="s">
        <v>85</v>
      </c>
    </row>
    <row r="15" spans="1:9" ht="31.5" customHeight="1">
      <c r="A15" s="1334"/>
      <c r="B15" s="359" t="s">
        <v>1651</v>
      </c>
      <c r="C15" s="333">
        <f t="shared" si="0"/>
        <v>0</v>
      </c>
      <c r="D15" s="763"/>
      <c r="E15" s="1073"/>
      <c r="F15" s="1073"/>
      <c r="G15" s="1073"/>
      <c r="H15" s="758" t="s">
        <v>900</v>
      </c>
      <c r="I15" s="284" t="s">
        <v>85</v>
      </c>
    </row>
    <row r="16" spans="1:9" ht="18.75" customHeight="1">
      <c r="A16" s="1334"/>
      <c r="B16" s="359" t="s">
        <v>1652</v>
      </c>
      <c r="C16" s="333">
        <f t="shared" si="0"/>
        <v>0</v>
      </c>
      <c r="D16" s="763"/>
      <c r="E16" s="1073"/>
      <c r="F16" s="763"/>
      <c r="G16" s="763"/>
      <c r="H16" s="758" t="s">
        <v>26</v>
      </c>
      <c r="I16" s="284" t="s">
        <v>85</v>
      </c>
    </row>
    <row r="17" spans="1:10" ht="18.75" customHeight="1">
      <c r="A17" s="1334"/>
      <c r="B17" s="549" t="s">
        <v>1653</v>
      </c>
      <c r="C17" s="333">
        <f t="shared" si="0"/>
        <v>0</v>
      </c>
      <c r="D17" s="763"/>
      <c r="E17" s="763"/>
      <c r="F17" s="763"/>
      <c r="G17" s="763"/>
      <c r="H17" s="758" t="s">
        <v>239</v>
      </c>
      <c r="I17" s="284" t="s">
        <v>85</v>
      </c>
    </row>
    <row r="18" spans="1:10" ht="46.5" customHeight="1">
      <c r="A18" s="1334"/>
      <c r="B18" s="550" t="s">
        <v>1654</v>
      </c>
      <c r="C18" s="333">
        <f t="shared" si="0"/>
        <v>0</v>
      </c>
      <c r="D18" s="435"/>
      <c r="E18" s="435"/>
      <c r="F18" s="435"/>
      <c r="G18" s="1073"/>
      <c r="H18" s="758" t="s">
        <v>27</v>
      </c>
      <c r="I18" s="284" t="s">
        <v>85</v>
      </c>
      <c r="J18" s="148"/>
    </row>
    <row r="19" spans="1:10" ht="34.5" customHeight="1">
      <c r="A19" s="1334"/>
      <c r="B19" s="1209" t="s">
        <v>1655</v>
      </c>
      <c r="C19" s="333">
        <f t="shared" si="0"/>
        <v>0</v>
      </c>
      <c r="D19" s="763"/>
      <c r="E19" s="1059"/>
      <c r="F19" s="1059"/>
      <c r="G19" s="1059"/>
      <c r="H19" s="758" t="s">
        <v>240</v>
      </c>
      <c r="I19" s="284" t="s">
        <v>85</v>
      </c>
    </row>
    <row r="20" spans="1:10" s="1086" customFormat="1" ht="27" customHeight="1">
      <c r="A20" s="1334"/>
      <c r="B20" s="1624" t="s">
        <v>1656</v>
      </c>
      <c r="C20" s="1625">
        <f t="shared" si="0"/>
        <v>0</v>
      </c>
      <c r="D20" s="1626"/>
      <c r="E20" s="1627"/>
      <c r="F20" s="1627"/>
      <c r="G20" s="1627"/>
      <c r="H20" s="1623" t="s">
        <v>858</v>
      </c>
      <c r="I20" s="1104" t="s">
        <v>157</v>
      </c>
    </row>
    <row r="21" spans="1:10" ht="25.5" customHeight="1">
      <c r="A21" s="1334"/>
      <c r="B21" s="1628" t="s">
        <v>1657</v>
      </c>
      <c r="C21" s="1629">
        <f>SUM(C14:C20)</f>
        <v>0</v>
      </c>
      <c r="D21" s="1629">
        <f>SUM(D14:D20)</f>
        <v>0</v>
      </c>
      <c r="E21" s="1629">
        <f t="shared" ref="E21:G21" si="1">SUM(E14:E20)</f>
        <v>0</v>
      </c>
      <c r="F21" s="1629">
        <f t="shared" si="1"/>
        <v>0</v>
      </c>
      <c r="G21" s="1629">
        <f t="shared" si="1"/>
        <v>0</v>
      </c>
      <c r="H21" s="1612" t="s">
        <v>3</v>
      </c>
      <c r="I21" s="1630" t="s">
        <v>85</v>
      </c>
    </row>
    <row r="22" spans="1:10" s="1456" customFormat="1" ht="25.5" customHeight="1">
      <c r="A22" s="1334"/>
      <c r="B22" s="1293"/>
      <c r="J22" s="1293"/>
    </row>
    <row r="23" spans="1:10" s="1086" customFormat="1">
      <c r="A23" s="1334"/>
      <c r="B23" s="1293"/>
      <c r="C23" s="1456"/>
      <c r="D23" s="1456"/>
      <c r="E23" s="1456"/>
      <c r="F23" s="1456"/>
      <c r="G23" s="1456"/>
      <c r="H23" s="1537" t="s">
        <v>1526</v>
      </c>
      <c r="I23" s="1537">
        <v>2</v>
      </c>
    </row>
    <row r="24" spans="1:10" s="1086" customFormat="1">
      <c r="A24" s="1334">
        <v>2</v>
      </c>
      <c r="B24" s="1293"/>
      <c r="C24" s="1312" t="s">
        <v>711</v>
      </c>
      <c r="D24" s="1312" t="s">
        <v>712</v>
      </c>
      <c r="E24" s="1312" t="s">
        <v>713</v>
      </c>
      <c r="F24" s="1312" t="s">
        <v>714</v>
      </c>
      <c r="G24" s="1312" t="s">
        <v>715</v>
      </c>
      <c r="H24" s="1332" t="s">
        <v>82</v>
      </c>
      <c r="I24" s="1321"/>
    </row>
    <row r="25" spans="1:10" s="1086" customFormat="1" ht="33.75" customHeight="1">
      <c r="A25" s="1334"/>
      <c r="B25" s="1293" t="s">
        <v>1429</v>
      </c>
      <c r="C25" s="1038" t="s">
        <v>103</v>
      </c>
      <c r="D25" s="1038" t="s">
        <v>113</v>
      </c>
      <c r="E25" s="1038" t="s">
        <v>1539</v>
      </c>
      <c r="F25" s="1038" t="s">
        <v>36</v>
      </c>
      <c r="G25" s="1038" t="s">
        <v>114</v>
      </c>
      <c r="H25" s="1317"/>
      <c r="I25" s="1330"/>
    </row>
    <row r="26" spans="1:10" s="1086" customFormat="1">
      <c r="A26" s="1334"/>
      <c r="B26" s="541"/>
      <c r="C26" s="1317" t="s">
        <v>30</v>
      </c>
      <c r="D26" s="308" t="s">
        <v>84</v>
      </c>
      <c r="E26" s="308" t="s">
        <v>84</v>
      </c>
      <c r="F26" s="308" t="s">
        <v>84</v>
      </c>
      <c r="G26" s="454" t="s">
        <v>84</v>
      </c>
      <c r="H26" s="1329" t="s">
        <v>83</v>
      </c>
      <c r="I26" s="1331"/>
    </row>
    <row r="27" spans="1:10" ht="19.5" customHeight="1">
      <c r="A27" s="1334"/>
      <c r="B27" s="359" t="s">
        <v>1658</v>
      </c>
      <c r="C27" s="333">
        <f t="shared" ref="C27:C33" si="2">SUM(D27:G27)</f>
        <v>0</v>
      </c>
      <c r="D27" s="435"/>
      <c r="E27" s="340"/>
      <c r="F27" s="435"/>
      <c r="G27" s="435"/>
      <c r="H27" s="1049" t="s">
        <v>881</v>
      </c>
      <c r="I27" s="284" t="s">
        <v>157</v>
      </c>
    </row>
    <row r="28" spans="1:10" ht="27.75" customHeight="1">
      <c r="A28" s="1334"/>
      <c r="B28" s="359" t="s">
        <v>1659</v>
      </c>
      <c r="C28" s="333">
        <f t="shared" si="2"/>
        <v>0</v>
      </c>
      <c r="D28" s="340"/>
      <c r="E28" s="340"/>
      <c r="F28" s="340"/>
      <c r="G28" s="340"/>
      <c r="H28" s="1049" t="s">
        <v>241</v>
      </c>
      <c r="I28" s="284" t="s">
        <v>85</v>
      </c>
    </row>
    <row r="29" spans="1:10" ht="19.5" customHeight="1">
      <c r="A29" s="1334"/>
      <c r="B29" s="359" t="s">
        <v>1660</v>
      </c>
      <c r="C29" s="333">
        <f t="shared" si="2"/>
        <v>0</v>
      </c>
      <c r="D29" s="340"/>
      <c r="E29" s="340"/>
      <c r="F29" s="340"/>
      <c r="G29" s="340"/>
      <c r="H29" s="1049" t="s">
        <v>4</v>
      </c>
      <c r="I29" s="284" t="s">
        <v>85</v>
      </c>
    </row>
    <row r="30" spans="1:10" ht="19.5" customHeight="1">
      <c r="A30" s="1334"/>
      <c r="B30" s="549" t="s">
        <v>1661</v>
      </c>
      <c r="C30" s="333">
        <f t="shared" si="2"/>
        <v>0</v>
      </c>
      <c r="D30" s="340"/>
      <c r="E30" s="340"/>
      <c r="F30" s="340"/>
      <c r="G30" s="340"/>
      <c r="H30" s="1049" t="s">
        <v>242</v>
      </c>
      <c r="I30" s="284" t="s">
        <v>85</v>
      </c>
    </row>
    <row r="31" spans="1:10" ht="44.25" customHeight="1">
      <c r="A31" s="1334"/>
      <c r="B31" s="550" t="s">
        <v>1662</v>
      </c>
      <c r="C31" s="333">
        <f t="shared" si="2"/>
        <v>0</v>
      </c>
      <c r="D31" s="435"/>
      <c r="E31" s="435"/>
      <c r="F31" s="435"/>
      <c r="G31" s="340"/>
      <c r="H31" s="1049" t="s">
        <v>5</v>
      </c>
      <c r="I31" s="284" t="s">
        <v>85</v>
      </c>
    </row>
    <row r="32" spans="1:10" ht="30" customHeight="1">
      <c r="A32" s="1334"/>
      <c r="B32" s="1209" t="s">
        <v>1663</v>
      </c>
      <c r="C32" s="333">
        <f t="shared" si="2"/>
        <v>0</v>
      </c>
      <c r="D32" s="1208"/>
      <c r="E32" s="1059"/>
      <c r="F32" s="1059"/>
      <c r="G32" s="1059"/>
      <c r="H32" s="1049" t="s">
        <v>243</v>
      </c>
      <c r="I32" s="284" t="s">
        <v>85</v>
      </c>
    </row>
    <row r="33" spans="1:9" s="1086" customFormat="1" ht="30" customHeight="1" thickBot="1">
      <c r="A33" s="1334"/>
      <c r="B33" s="1210" t="s">
        <v>1664</v>
      </c>
      <c r="C33" s="333">
        <f t="shared" si="2"/>
        <v>0</v>
      </c>
      <c r="D33" s="1180"/>
      <c r="E33" s="1180"/>
      <c r="F33" s="1180"/>
      <c r="G33" s="1180"/>
      <c r="H33" s="1049" t="s">
        <v>1188</v>
      </c>
      <c r="I33" s="1104"/>
    </row>
    <row r="34" spans="1:9" ht="25.5" customHeight="1">
      <c r="A34" s="1334"/>
      <c r="B34" s="298" t="s">
        <v>1665</v>
      </c>
      <c r="C34" s="374">
        <f>SUM(C27:C33)</f>
        <v>0</v>
      </c>
      <c r="D34" s="374">
        <f>SUM(D27:D33)</f>
        <v>0</v>
      </c>
      <c r="E34" s="374">
        <f t="shared" ref="E34:G34" si="3">SUM(E27:E33)</f>
        <v>0</v>
      </c>
      <c r="F34" s="374">
        <f t="shared" si="3"/>
        <v>0</v>
      </c>
      <c r="G34" s="374">
        <f t="shared" si="3"/>
        <v>0</v>
      </c>
      <c r="H34" s="1049" t="s">
        <v>6</v>
      </c>
      <c r="I34" s="542" t="s">
        <v>85</v>
      </c>
    </row>
    <row r="35" spans="1:9">
      <c r="A35" s="1334"/>
      <c r="B35" s="85"/>
      <c r="C35" s="50"/>
      <c r="D35" s="50"/>
      <c r="E35" s="50"/>
      <c r="F35" s="50"/>
      <c r="G35" s="50"/>
      <c r="H35" s="75"/>
      <c r="I35" s="56"/>
    </row>
    <row r="36" spans="1:9" ht="28.5" customHeight="1">
      <c r="A36" s="1334"/>
      <c r="B36" s="1678"/>
      <c r="C36" s="1678"/>
      <c r="D36" s="1678"/>
      <c r="E36" s="1678"/>
      <c r="F36" s="1678"/>
      <c r="G36" s="1678"/>
      <c r="H36" s="1678"/>
      <c r="I36" s="88"/>
    </row>
    <row r="37" spans="1:9">
      <c r="A37" s="1334"/>
      <c r="B37" s="33"/>
      <c r="C37" s="33"/>
      <c r="D37" s="33"/>
      <c r="E37" s="33"/>
      <c r="F37" s="1537" t="s">
        <v>1526</v>
      </c>
      <c r="G37" s="1537">
        <v>3</v>
      </c>
      <c r="H37" s="33"/>
      <c r="I37" s="56"/>
    </row>
    <row r="38" spans="1:9">
      <c r="A38" s="1334">
        <v>3</v>
      </c>
      <c r="B38" s="543"/>
      <c r="C38" s="516" t="s">
        <v>716</v>
      </c>
      <c r="D38" s="516" t="s">
        <v>717</v>
      </c>
      <c r="E38" s="516" t="s">
        <v>718</v>
      </c>
      <c r="F38" s="516" t="s">
        <v>82</v>
      </c>
      <c r="G38" s="544"/>
      <c r="H38" s="33"/>
      <c r="I38" s="33"/>
    </row>
    <row r="39" spans="1:9" ht="33.75">
      <c r="A39" s="1334"/>
      <c r="B39" s="361" t="s">
        <v>1154</v>
      </c>
      <c r="C39" s="384" t="s">
        <v>103</v>
      </c>
      <c r="D39" s="384" t="s">
        <v>117</v>
      </c>
      <c r="E39" s="384" t="s">
        <v>116</v>
      </c>
      <c r="F39" s="454"/>
      <c r="G39" s="405" t="s">
        <v>120</v>
      </c>
      <c r="H39" s="33"/>
      <c r="I39" s="33"/>
    </row>
    <row r="40" spans="1:9">
      <c r="A40" s="1334"/>
      <c r="B40" s="460"/>
      <c r="C40" s="308" t="s">
        <v>30</v>
      </c>
      <c r="D40" s="308" t="s">
        <v>84</v>
      </c>
      <c r="E40" s="454" t="s">
        <v>84</v>
      </c>
      <c r="F40" s="3" t="s">
        <v>83</v>
      </c>
      <c r="G40" s="420" t="s">
        <v>121</v>
      </c>
      <c r="H40" s="33"/>
      <c r="I40" s="33"/>
    </row>
    <row r="41" spans="1:9" ht="18.75" customHeight="1">
      <c r="A41" s="1334"/>
      <c r="B41" s="533" t="s">
        <v>358</v>
      </c>
      <c r="C41" s="534"/>
      <c r="D41" s="534"/>
      <c r="E41" s="534"/>
      <c r="F41" s="535"/>
      <c r="G41" s="536"/>
      <c r="H41" s="33"/>
      <c r="I41" s="33"/>
    </row>
    <row r="42" spans="1:9" ht="18.75" customHeight="1">
      <c r="A42" s="1334"/>
      <c r="B42" s="537" t="s">
        <v>1650</v>
      </c>
      <c r="C42" s="538">
        <f>SUM(D42:E42)</f>
        <v>0</v>
      </c>
      <c r="D42" s="435"/>
      <c r="E42" s="518"/>
      <c r="F42" s="517">
        <v>100</v>
      </c>
      <c r="G42" s="536" t="s">
        <v>157</v>
      </c>
      <c r="H42" s="33"/>
      <c r="I42" s="33"/>
    </row>
    <row r="43" spans="1:9" ht="34.5" customHeight="1">
      <c r="A43" s="1334"/>
      <c r="B43" s="332" t="s">
        <v>1666</v>
      </c>
      <c r="C43" s="538">
        <f t="shared" ref="C43:C49" si="4">SUM(D43:E43)</f>
        <v>0</v>
      </c>
      <c r="D43" s="518"/>
      <c r="E43" s="435"/>
      <c r="F43" s="517" t="s">
        <v>238</v>
      </c>
      <c r="G43" s="539" t="s">
        <v>85</v>
      </c>
      <c r="H43" s="33"/>
      <c r="I43" s="33"/>
    </row>
    <row r="44" spans="1:9" s="18" customFormat="1" ht="25.5" customHeight="1">
      <c r="A44" s="1341"/>
      <c r="B44" s="540" t="s">
        <v>1667</v>
      </c>
      <c r="C44" s="538">
        <f t="shared" si="4"/>
        <v>0</v>
      </c>
      <c r="D44" s="518"/>
      <c r="E44" s="1073"/>
      <c r="F44" s="517" t="s">
        <v>26</v>
      </c>
      <c r="G44" s="539" t="s">
        <v>85</v>
      </c>
      <c r="H44" s="53"/>
      <c r="I44" s="53"/>
    </row>
    <row r="45" spans="1:9" s="18" customFormat="1" ht="31.5" customHeight="1">
      <c r="A45" s="1341"/>
      <c r="B45" s="540" t="s">
        <v>1668</v>
      </c>
      <c r="C45" s="538">
        <f t="shared" si="4"/>
        <v>0</v>
      </c>
      <c r="D45" s="518"/>
      <c r="E45" s="1073"/>
      <c r="F45" s="517" t="s">
        <v>239</v>
      </c>
      <c r="G45" s="539" t="s">
        <v>85</v>
      </c>
      <c r="H45" s="53"/>
      <c r="I45" s="53"/>
    </row>
    <row r="46" spans="1:9" s="18" customFormat="1" ht="31.5" customHeight="1">
      <c r="A46" s="1341"/>
      <c r="B46" s="540" t="s">
        <v>1669</v>
      </c>
      <c r="C46" s="538">
        <f t="shared" si="4"/>
        <v>0</v>
      </c>
      <c r="D46" s="518"/>
      <c r="E46" s="1073"/>
      <c r="F46" s="517" t="s">
        <v>1045</v>
      </c>
      <c r="G46" s="539" t="s">
        <v>85</v>
      </c>
      <c r="H46" s="53"/>
      <c r="I46" s="53"/>
    </row>
    <row r="47" spans="1:9" s="18" customFormat="1" ht="18.75" customHeight="1">
      <c r="A47" s="1341"/>
      <c r="B47" s="540" t="s">
        <v>1670</v>
      </c>
      <c r="C47" s="538">
        <f t="shared" si="4"/>
        <v>0</v>
      </c>
      <c r="D47" s="518"/>
      <c r="E47" s="1073"/>
      <c r="F47" s="517" t="s">
        <v>240</v>
      </c>
      <c r="G47" s="539" t="s">
        <v>85</v>
      </c>
      <c r="H47" s="53"/>
      <c r="I47" s="53"/>
    </row>
    <row r="48" spans="1:9" s="18" customFormat="1" ht="18.75" customHeight="1">
      <c r="A48" s="1341"/>
      <c r="B48" s="540" t="s">
        <v>1671</v>
      </c>
      <c r="C48" s="538">
        <f t="shared" si="4"/>
        <v>0</v>
      </c>
      <c r="D48" s="518"/>
      <c r="E48" s="1073"/>
      <c r="F48" s="517" t="s">
        <v>3</v>
      </c>
      <c r="G48" s="539" t="s">
        <v>85</v>
      </c>
      <c r="H48" s="53"/>
      <c r="I48" s="53"/>
    </row>
    <row r="49" spans="1:9" ht="30" customHeight="1" thickBot="1">
      <c r="A49" s="1334"/>
      <c r="B49" s="1207" t="s">
        <v>1672</v>
      </c>
      <c r="C49" s="538">
        <f t="shared" si="4"/>
        <v>0</v>
      </c>
      <c r="D49" s="518"/>
      <c r="E49" s="435"/>
      <c r="F49" s="517" t="s">
        <v>838</v>
      </c>
      <c r="G49" s="539" t="s">
        <v>85</v>
      </c>
      <c r="H49" s="33"/>
      <c r="I49" s="33"/>
    </row>
    <row r="50" spans="1:9" ht="18.75" customHeight="1">
      <c r="A50" s="1334"/>
      <c r="B50" s="1293" t="s">
        <v>1657</v>
      </c>
      <c r="C50" s="374">
        <f>SUM(C42:C49)</f>
        <v>0</v>
      </c>
      <c r="D50" s="374">
        <f>SUM(D42:D49)</f>
        <v>0</v>
      </c>
      <c r="E50" s="374">
        <f>SUM(E42:E49)</f>
        <v>0</v>
      </c>
      <c r="F50" s="517" t="s">
        <v>4</v>
      </c>
      <c r="G50" s="284" t="s">
        <v>85</v>
      </c>
      <c r="H50" s="33"/>
      <c r="I50" s="33"/>
    </row>
    <row r="51" spans="1:9" s="1456" customFormat="1" ht="18.75" customHeight="1">
      <c r="A51" s="1334"/>
      <c r="B51" s="1328"/>
      <c r="C51" s="1315"/>
      <c r="D51" s="1315"/>
      <c r="E51" s="1315"/>
      <c r="F51" s="1315"/>
      <c r="G51" s="1483"/>
      <c r="H51" s="1460"/>
      <c r="I51" s="1460"/>
    </row>
    <row r="52" spans="1:9" s="1086" customFormat="1">
      <c r="A52" s="1334"/>
      <c r="B52" s="1293"/>
      <c r="C52" s="1315"/>
      <c r="D52" s="1315"/>
      <c r="E52" s="1315"/>
      <c r="F52" s="1633" t="s">
        <v>1526</v>
      </c>
      <c r="G52" s="1537">
        <v>4</v>
      </c>
      <c r="H52" s="1092"/>
      <c r="I52" s="1092"/>
    </row>
    <row r="53" spans="1:9" s="1086" customFormat="1">
      <c r="A53" s="1334">
        <v>4</v>
      </c>
      <c r="B53" s="1293"/>
      <c r="C53" s="1631" t="s">
        <v>716</v>
      </c>
      <c r="D53" s="1631" t="s">
        <v>717</v>
      </c>
      <c r="E53" s="1631" t="s">
        <v>718</v>
      </c>
      <c r="F53" s="1632" t="s">
        <v>82</v>
      </c>
      <c r="G53" s="1321"/>
      <c r="H53" s="1092"/>
      <c r="I53" s="1092"/>
    </row>
    <row r="54" spans="1:9" s="1086" customFormat="1" ht="22.5" customHeight="1">
      <c r="A54" s="1334"/>
      <c r="B54" s="1293" t="s">
        <v>1429</v>
      </c>
      <c r="C54" s="1038" t="s">
        <v>103</v>
      </c>
      <c r="D54" s="1038" t="s">
        <v>117</v>
      </c>
      <c r="E54" s="1038" t="s">
        <v>116</v>
      </c>
      <c r="F54" s="1317"/>
      <c r="G54" s="1330"/>
      <c r="H54" s="1092"/>
      <c r="I54" s="1092"/>
    </row>
    <row r="55" spans="1:9" s="1086" customFormat="1">
      <c r="A55" s="1334"/>
      <c r="B55" s="541"/>
      <c r="C55" s="1317" t="s">
        <v>30</v>
      </c>
      <c r="D55" s="308" t="s">
        <v>84</v>
      </c>
      <c r="E55" s="454" t="s">
        <v>84</v>
      </c>
      <c r="F55" s="1049" t="s">
        <v>83</v>
      </c>
      <c r="G55" s="1331"/>
      <c r="H55" s="1092"/>
      <c r="I55" s="1092"/>
    </row>
    <row r="56" spans="1:9" ht="18.75" customHeight="1">
      <c r="A56" s="1334"/>
      <c r="B56" s="537" t="s">
        <v>1658</v>
      </c>
      <c r="C56" s="538">
        <f>SUM(D56:E56)</f>
        <v>0</v>
      </c>
      <c r="D56" s="435"/>
      <c r="E56" s="519"/>
      <c r="F56" s="1049" t="s">
        <v>873</v>
      </c>
      <c r="G56" s="284" t="s">
        <v>157</v>
      </c>
      <c r="H56" s="33"/>
      <c r="I56" s="33"/>
    </row>
    <row r="57" spans="1:9" ht="31.5" customHeight="1">
      <c r="A57" s="1334"/>
      <c r="B57" s="540" t="s">
        <v>1673</v>
      </c>
      <c r="C57" s="538">
        <f t="shared" ref="C57:C63" si="5">SUM(D57:E57)</f>
        <v>0</v>
      </c>
      <c r="D57" s="519"/>
      <c r="E57" s="435"/>
      <c r="F57" s="1049" t="s">
        <v>242</v>
      </c>
      <c r="G57" s="284" t="s">
        <v>85</v>
      </c>
      <c r="H57" s="33"/>
      <c r="I57" s="33"/>
    </row>
    <row r="58" spans="1:9" ht="20.25" customHeight="1">
      <c r="A58" s="1334"/>
      <c r="B58" s="540" t="s">
        <v>1674</v>
      </c>
      <c r="C58" s="538">
        <f>SUM(D58:E58)</f>
        <v>0</v>
      </c>
      <c r="D58" s="519"/>
      <c r="E58" s="519"/>
      <c r="F58" s="1049" t="s">
        <v>5</v>
      </c>
      <c r="G58" s="284" t="s">
        <v>85</v>
      </c>
      <c r="H58" s="33"/>
      <c r="I58" s="33"/>
    </row>
    <row r="59" spans="1:9" ht="33" customHeight="1">
      <c r="A59" s="1334"/>
      <c r="B59" s="540" t="s">
        <v>1675</v>
      </c>
      <c r="C59" s="538">
        <f>SUM(D59:E59)</f>
        <v>0</v>
      </c>
      <c r="D59" s="519"/>
      <c r="E59" s="519"/>
      <c r="F59" s="1049" t="s">
        <v>243</v>
      </c>
      <c r="G59" s="284" t="s">
        <v>85</v>
      </c>
      <c r="H59" s="33"/>
      <c r="I59" s="33"/>
    </row>
    <row r="60" spans="1:9" ht="30.75" customHeight="1">
      <c r="A60" s="1334"/>
      <c r="B60" s="540" t="s">
        <v>1676</v>
      </c>
      <c r="C60" s="538">
        <f t="shared" si="5"/>
        <v>0</v>
      </c>
      <c r="D60" s="519"/>
      <c r="E60" s="519"/>
      <c r="F60" s="1049" t="s">
        <v>1335</v>
      </c>
      <c r="G60" s="284" t="s">
        <v>85</v>
      </c>
      <c r="H60" s="33"/>
      <c r="I60" s="33"/>
    </row>
    <row r="61" spans="1:9" ht="19.5" customHeight="1">
      <c r="A61" s="1334"/>
      <c r="B61" s="540" t="s">
        <v>1677</v>
      </c>
      <c r="C61" s="538">
        <f t="shared" si="5"/>
        <v>0</v>
      </c>
      <c r="D61" s="519"/>
      <c r="E61" s="519"/>
      <c r="F61" s="1049" t="s">
        <v>244</v>
      </c>
      <c r="G61" s="284" t="s">
        <v>85</v>
      </c>
      <c r="H61" s="33"/>
      <c r="I61" s="33"/>
    </row>
    <row r="62" spans="1:9" ht="19.5" customHeight="1">
      <c r="A62" s="1334"/>
      <c r="B62" s="540" t="s">
        <v>1678</v>
      </c>
      <c r="C62" s="538">
        <f t="shared" si="5"/>
        <v>0</v>
      </c>
      <c r="D62" s="519"/>
      <c r="E62" s="519"/>
      <c r="F62" s="1049" t="s">
        <v>13</v>
      </c>
      <c r="G62" s="284" t="s">
        <v>85</v>
      </c>
      <c r="H62" s="33"/>
      <c r="I62" s="33"/>
    </row>
    <row r="63" spans="1:9" ht="31.5" customHeight="1" thickBot="1">
      <c r="A63" s="1334"/>
      <c r="B63" s="1207" t="s">
        <v>1679</v>
      </c>
      <c r="C63" s="538">
        <f t="shared" si="5"/>
        <v>0</v>
      </c>
      <c r="D63" s="519"/>
      <c r="E63" s="435"/>
      <c r="F63" s="1049" t="s">
        <v>886</v>
      </c>
      <c r="G63" s="284" t="s">
        <v>85</v>
      </c>
      <c r="H63" s="33"/>
      <c r="I63" s="33"/>
    </row>
    <row r="64" spans="1:9" ht="27" customHeight="1">
      <c r="A64" s="1334"/>
      <c r="B64" s="298" t="s">
        <v>1665</v>
      </c>
      <c r="C64" s="374">
        <f>SUM(C56:C63)</f>
        <v>0</v>
      </c>
      <c r="D64" s="374">
        <f>SUM(D56:D63)</f>
        <v>0</v>
      </c>
      <c r="E64" s="374">
        <f>SUM(E56:E63)</f>
        <v>0</v>
      </c>
      <c r="F64" s="1049" t="s">
        <v>14</v>
      </c>
      <c r="G64" s="542" t="s">
        <v>85</v>
      </c>
      <c r="H64" s="33"/>
      <c r="I64" s="33"/>
    </row>
    <row r="65" spans="1:9">
      <c r="A65" s="1334"/>
      <c r="B65" s="36"/>
      <c r="C65" s="33"/>
      <c r="D65" s="33"/>
      <c r="E65" s="33"/>
      <c r="F65" s="33"/>
      <c r="G65" s="33"/>
      <c r="H65" s="33"/>
      <c r="I65" s="33"/>
    </row>
    <row r="66" spans="1:9">
      <c r="E66" s="1537" t="s">
        <v>1526</v>
      </c>
      <c r="F66" s="1537">
        <v>5</v>
      </c>
    </row>
    <row r="67" spans="1:9">
      <c r="A67" s="1337">
        <v>5</v>
      </c>
      <c r="B67" s="1219"/>
      <c r="C67" s="1217" t="s">
        <v>976</v>
      </c>
      <c r="D67" s="1312" t="s">
        <v>1141</v>
      </c>
      <c r="E67" s="1217" t="s">
        <v>82</v>
      </c>
      <c r="F67" s="1216"/>
    </row>
    <row r="68" spans="1:9">
      <c r="B68" s="1215" t="s">
        <v>1155</v>
      </c>
      <c r="C68" s="1588" t="s">
        <v>1606</v>
      </c>
      <c r="D68" s="1211" t="s">
        <v>1542</v>
      </c>
      <c r="E68" s="1212"/>
      <c r="F68" s="1213" t="s">
        <v>120</v>
      </c>
      <c r="G68" s="143"/>
    </row>
    <row r="69" spans="1:9">
      <c r="B69" s="1218"/>
      <c r="C69" s="1095" t="s">
        <v>30</v>
      </c>
      <c r="D69" s="1095" t="s">
        <v>30</v>
      </c>
      <c r="E69" s="1188" t="s">
        <v>83</v>
      </c>
      <c r="F69" s="1214" t="s">
        <v>121</v>
      </c>
      <c r="G69" s="143"/>
    </row>
    <row r="70" spans="1:9" ht="21" customHeight="1">
      <c r="B70" s="412" t="s">
        <v>972</v>
      </c>
      <c r="C70" s="910">
        <f>C74-C71-C72-C73</f>
        <v>0</v>
      </c>
      <c r="D70" s="910">
        <f>D74-D71-D72-D73</f>
        <v>0</v>
      </c>
      <c r="E70" s="3" t="s">
        <v>12</v>
      </c>
      <c r="F70" s="530" t="s">
        <v>85</v>
      </c>
      <c r="G70" s="917"/>
    </row>
    <row r="71" spans="1:9" ht="21" customHeight="1">
      <c r="B71" s="412" t="s">
        <v>973</v>
      </c>
      <c r="C71" s="375"/>
      <c r="D71" s="340"/>
      <c r="E71" s="3" t="s">
        <v>26</v>
      </c>
      <c r="F71" s="284" t="s">
        <v>85</v>
      </c>
      <c r="G71" s="143"/>
    </row>
    <row r="72" spans="1:9" ht="21" customHeight="1">
      <c r="B72" s="412" t="s">
        <v>974</v>
      </c>
      <c r="C72" s="375"/>
      <c r="D72" s="340"/>
      <c r="E72" s="3" t="s">
        <v>27</v>
      </c>
      <c r="F72" s="284" t="s">
        <v>85</v>
      </c>
    </row>
    <row r="73" spans="1:9" ht="21" customHeight="1" thickBot="1">
      <c r="B73" s="412" t="s">
        <v>975</v>
      </c>
      <c r="C73" s="375"/>
      <c r="D73" s="340"/>
      <c r="E73" s="3" t="s">
        <v>3</v>
      </c>
      <c r="F73" s="284" t="s">
        <v>85</v>
      </c>
    </row>
    <row r="74" spans="1:9" ht="21" customHeight="1">
      <c r="B74" s="531" t="s">
        <v>103</v>
      </c>
      <c r="C74" s="374">
        <f>C50</f>
        <v>0</v>
      </c>
      <c r="D74" s="374">
        <f>C64</f>
        <v>0</v>
      </c>
      <c r="E74" s="3" t="s">
        <v>4</v>
      </c>
      <c r="F74" s="515" t="s">
        <v>85</v>
      </c>
      <c r="G74" s="892" t="s">
        <v>1128</v>
      </c>
    </row>
  </sheetData>
  <sheetProtection password="B5A2" sheet="1" objects="1" scenarios="1"/>
  <customSheetViews>
    <customSheetView guid="{E4F26FFA-5313-49C9-9365-CBA576C57791}" showGridLines="0" fitToPage="1" showRuler="0" topLeftCell="A52">
      <selection activeCell="I68" sqref="I68"/>
      <pageMargins left="0.74803149606299213" right="0.74803149606299213" top="0.98425196850393704" bottom="0.98425196850393704" header="0.51181102362204722" footer="0.51181102362204722"/>
      <pageSetup paperSize="9" scale="55" orientation="portrait" horizontalDpi="300" verticalDpi="300" r:id="rId1"/>
      <headerFooter alignWithMargins="0"/>
    </customSheetView>
  </customSheetViews>
  <mergeCells count="1">
    <mergeCell ref="B36:H36"/>
  </mergeCells>
  <phoneticPr fontId="0" type="noConversion"/>
  <printOptions gridLinesSet="0"/>
  <pageMargins left="0.74803149606299213" right="0.35433070866141736" top="0.35433070866141736" bottom="0.39370078740157483" header="0.19685039370078741" footer="0.19685039370078741"/>
  <pageSetup paperSize="9" scale="51" orientation="portrait" horizontalDpi="300" verticalDpi="300" r:id="rId2"/>
  <headerFooter alignWithMargins="0"/>
  <rowBreaks count="1" manualBreakCount="1">
    <brk id="36" min="1" max="8" man="1"/>
  </rowBreaks>
  <ignoredErrors>
    <ignoredError sqref="C12:G12 C40:E40 F61:F62 H34 C69:D69 E70:E74 H27 F43:F45 F47:F48 H16:H19 F56:F59 F64 H29:H32 H21 F50 C11:D11 F11:G1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
    <pageSetUpPr fitToPage="1"/>
  </sheetPr>
  <dimension ref="A1:G29"/>
  <sheetViews>
    <sheetView showGridLines="0" zoomScale="80" zoomScaleNormal="80" workbookViewId="0">
      <selection activeCell="B4" sqref="B4"/>
    </sheetView>
  </sheetViews>
  <sheetFormatPr defaultColWidth="10.7109375" defaultRowHeight="12.75"/>
  <cols>
    <col min="1" max="1" width="4.7109375" style="1337" customWidth="1"/>
    <col min="2" max="2" width="61.7109375" style="19" customWidth="1"/>
    <col min="3" max="4" width="14.140625" style="17" customWidth="1"/>
    <col min="5" max="5" width="10" style="17" bestFit="1" customWidth="1"/>
    <col min="6" max="6" width="9.7109375" style="17" bestFit="1" customWidth="1"/>
    <col min="7" max="7" width="14.85546875" style="17" customWidth="1"/>
    <col min="8" max="16384" width="10.7109375" style="17"/>
  </cols>
  <sheetData>
    <row r="1" spans="1:7" ht="15.75">
      <c r="A1" s="1334"/>
      <c r="B1" s="1351" t="s">
        <v>1446</v>
      </c>
      <c r="C1" s="33"/>
      <c r="D1" s="33"/>
      <c r="E1" s="33"/>
      <c r="F1" s="33"/>
      <c r="G1" s="33"/>
    </row>
    <row r="2" spans="1:7">
      <c r="A2" s="1334"/>
      <c r="B2" s="41"/>
      <c r="C2" s="33"/>
      <c r="D2" s="33"/>
      <c r="E2" s="33"/>
      <c r="F2" s="33"/>
      <c r="G2" s="33"/>
    </row>
    <row r="3" spans="1:7">
      <c r="A3" s="1333"/>
      <c r="B3" s="42" t="s">
        <v>1541</v>
      </c>
      <c r="C3" s="33"/>
      <c r="D3" s="34"/>
      <c r="E3" s="34"/>
      <c r="F3" s="34"/>
      <c r="G3" s="34"/>
    </row>
    <row r="4" spans="1:7">
      <c r="A4" s="1333"/>
      <c r="B4" s="95" t="s">
        <v>755</v>
      </c>
      <c r="C4" s="33"/>
      <c r="D4" s="34"/>
      <c r="E4" s="34"/>
      <c r="F4" s="34"/>
      <c r="G4" s="34"/>
    </row>
    <row r="5" spans="1:7">
      <c r="A5" s="1333"/>
      <c r="B5" s="33"/>
      <c r="C5" s="33"/>
      <c r="D5" s="34"/>
      <c r="E5" s="34"/>
      <c r="F5" s="34"/>
      <c r="G5" s="34"/>
    </row>
    <row r="6" spans="1:7">
      <c r="A6" s="1333"/>
      <c r="B6" s="42" t="s">
        <v>43</v>
      </c>
      <c r="C6" s="33"/>
      <c r="D6" s="33"/>
      <c r="E6" s="33"/>
      <c r="F6" s="33"/>
      <c r="G6" s="34"/>
    </row>
    <row r="7" spans="1:7">
      <c r="A7" s="1334"/>
      <c r="B7"/>
      <c r="C7" s="33"/>
      <c r="D7" s="33"/>
      <c r="E7" s="51"/>
      <c r="F7" s="51"/>
      <c r="G7" s="33"/>
    </row>
    <row r="8" spans="1:7" s="143" customFormat="1" ht="57" customHeight="1">
      <c r="A8" s="1334"/>
      <c r="B8" s="1679" t="s">
        <v>1129</v>
      </c>
      <c r="C8" s="1679"/>
      <c r="D8" s="1679"/>
      <c r="E8" s="1679"/>
      <c r="F8" s="1679"/>
      <c r="G8" s="129"/>
    </row>
    <row r="9" spans="1:7" s="143" customFormat="1">
      <c r="A9" s="1334"/>
      <c r="B9" s="55"/>
      <c r="C9" s="129"/>
      <c r="D9" s="129"/>
      <c r="E9" s="1537" t="s">
        <v>1526</v>
      </c>
      <c r="F9" s="1537">
        <v>1</v>
      </c>
      <c r="G9" s="129"/>
    </row>
    <row r="10" spans="1:7">
      <c r="A10" s="1333">
        <v>1</v>
      </c>
      <c r="B10" s="543"/>
      <c r="C10" s="516" t="s">
        <v>719</v>
      </c>
      <c r="D10" s="516" t="s">
        <v>720</v>
      </c>
      <c r="E10" s="516" t="s">
        <v>82</v>
      </c>
      <c r="F10" s="544"/>
      <c r="G10" s="34"/>
    </row>
    <row r="11" spans="1:7">
      <c r="A11" s="1333"/>
      <c r="B11" s="354" t="s">
        <v>1680</v>
      </c>
      <c r="C11" s="382" t="s">
        <v>88</v>
      </c>
      <c r="D11" s="382" t="s">
        <v>170</v>
      </c>
      <c r="E11" s="555"/>
      <c r="F11" s="405" t="s">
        <v>120</v>
      </c>
      <c r="G11" s="34"/>
    </row>
    <row r="12" spans="1:7">
      <c r="A12" s="1333"/>
      <c r="B12" s="433"/>
      <c r="C12" s="308" t="s">
        <v>84</v>
      </c>
      <c r="D12" s="454" t="s">
        <v>84</v>
      </c>
      <c r="E12" s="3" t="s">
        <v>83</v>
      </c>
      <c r="F12" s="420" t="s">
        <v>121</v>
      </c>
      <c r="G12" s="34"/>
    </row>
    <row r="13" spans="1:7" ht="30.75" customHeight="1">
      <c r="A13" s="1334"/>
      <c r="B13" s="526" t="s">
        <v>359</v>
      </c>
      <c r="C13" s="373"/>
      <c r="D13" s="373"/>
      <c r="E13" s="278" t="s">
        <v>238</v>
      </c>
      <c r="F13" s="284" t="s">
        <v>85</v>
      </c>
      <c r="G13" s="33"/>
    </row>
    <row r="14" spans="1:7" ht="18.75" customHeight="1">
      <c r="A14" s="1334"/>
      <c r="B14" s="461" t="s">
        <v>203</v>
      </c>
      <c r="C14" s="375"/>
      <c r="D14" s="375"/>
      <c r="E14" s="3" t="s">
        <v>26</v>
      </c>
      <c r="F14" s="284" t="s">
        <v>85</v>
      </c>
      <c r="G14" s="33"/>
    </row>
    <row r="15" spans="1:7" ht="18.75" customHeight="1">
      <c r="A15" s="1334"/>
      <c r="B15" s="1203" t="s">
        <v>50</v>
      </c>
      <c r="C15" s="375"/>
      <c r="D15" s="375"/>
      <c r="E15" s="3" t="s">
        <v>239</v>
      </c>
      <c r="F15" s="284" t="s">
        <v>85</v>
      </c>
      <c r="G15" s="33"/>
    </row>
    <row r="16" spans="1:7" s="1086" customFormat="1" ht="18.75" customHeight="1" thickBot="1">
      <c r="A16" s="1334"/>
      <c r="B16" s="1201" t="s">
        <v>1337</v>
      </c>
      <c r="C16" s="1085"/>
      <c r="D16" s="1085"/>
      <c r="E16" s="1188" t="s">
        <v>774</v>
      </c>
      <c r="F16" s="918" t="s">
        <v>85</v>
      </c>
      <c r="G16" s="1092"/>
    </row>
    <row r="17" spans="1:7" ht="18.75" customHeight="1">
      <c r="A17" s="1333"/>
      <c r="B17" s="347" t="s">
        <v>28</v>
      </c>
      <c r="C17" s="374">
        <f>SUM(C13:C16)</f>
        <v>0</v>
      </c>
      <c r="D17" s="374">
        <f>SUM(D13:D16)</f>
        <v>0</v>
      </c>
      <c r="E17" s="3" t="s">
        <v>27</v>
      </c>
      <c r="F17" s="418" t="s">
        <v>85</v>
      </c>
      <c r="G17" s="34"/>
    </row>
    <row r="18" spans="1:7" s="1456" customFormat="1" ht="18.75" customHeight="1">
      <c r="A18" s="1333"/>
      <c r="B18" s="1461"/>
      <c r="C18" s="1315"/>
      <c r="D18" s="1315"/>
      <c r="E18" s="1093"/>
      <c r="G18" s="1093"/>
    </row>
    <row r="19" spans="1:7">
      <c r="A19" s="1334"/>
      <c r="B19" s="380"/>
      <c r="C19" s="33"/>
      <c r="D19" s="51"/>
      <c r="E19" s="1537" t="s">
        <v>1526</v>
      </c>
      <c r="F19" s="1537">
        <v>2</v>
      </c>
      <c r="G19" s="33"/>
    </row>
    <row r="20" spans="1:7">
      <c r="A20" s="1333">
        <v>2</v>
      </c>
      <c r="B20" s="543"/>
      <c r="C20" s="516" t="s">
        <v>721</v>
      </c>
      <c r="D20" s="516" t="s">
        <v>722</v>
      </c>
      <c r="E20" s="551" t="s">
        <v>82</v>
      </c>
      <c r="F20" s="556"/>
      <c r="G20" s="34"/>
    </row>
    <row r="21" spans="1:7">
      <c r="A21" s="1333"/>
      <c r="B21" s="354" t="s">
        <v>1681</v>
      </c>
      <c r="C21" s="382" t="s">
        <v>88</v>
      </c>
      <c r="D21" s="552" t="s">
        <v>170</v>
      </c>
      <c r="E21" s="553"/>
      <c r="F21" s="488" t="s">
        <v>120</v>
      </c>
      <c r="G21" s="34"/>
    </row>
    <row r="22" spans="1:7">
      <c r="A22" s="1333"/>
      <c r="B22" s="433"/>
      <c r="C22" s="308" t="s">
        <v>84</v>
      </c>
      <c r="D22" s="454" t="s">
        <v>84</v>
      </c>
      <c r="E22" s="3" t="s">
        <v>83</v>
      </c>
      <c r="F22" s="438" t="s">
        <v>121</v>
      </c>
      <c r="G22" s="34"/>
    </row>
    <row r="23" spans="1:7" s="13" customFormat="1" ht="31.5" customHeight="1">
      <c r="A23" s="1345"/>
      <c r="B23" s="554" t="s">
        <v>360</v>
      </c>
      <c r="C23" s="375"/>
      <c r="D23" s="375"/>
      <c r="E23" s="3" t="s">
        <v>238</v>
      </c>
      <c r="F23" s="918" t="s">
        <v>85</v>
      </c>
      <c r="G23" s="59"/>
    </row>
    <row r="24" spans="1:7" ht="18.75" customHeight="1">
      <c r="A24" s="1334"/>
      <c r="B24" s="461" t="s">
        <v>101</v>
      </c>
      <c r="C24" s="375"/>
      <c r="D24" s="375"/>
      <c r="E24" s="3" t="s">
        <v>26</v>
      </c>
      <c r="F24" s="284" t="s">
        <v>85</v>
      </c>
      <c r="G24" s="33"/>
    </row>
    <row r="25" spans="1:7" ht="18.75" customHeight="1">
      <c r="A25" s="1333"/>
      <c r="B25" s="461" t="s">
        <v>1540</v>
      </c>
      <c r="C25" s="375"/>
      <c r="D25" s="375"/>
      <c r="E25" s="3" t="s">
        <v>239</v>
      </c>
      <c r="F25" s="284" t="s">
        <v>85</v>
      </c>
      <c r="G25" s="34"/>
    </row>
    <row r="26" spans="1:7" ht="18.75" customHeight="1">
      <c r="A26" s="1333"/>
      <c r="B26" s="1203" t="s">
        <v>50</v>
      </c>
      <c r="C26" s="375"/>
      <c r="D26" s="375"/>
      <c r="E26" s="3" t="s">
        <v>27</v>
      </c>
      <c r="F26" s="284" t="s">
        <v>85</v>
      </c>
      <c r="G26" s="34"/>
    </row>
    <row r="27" spans="1:7" s="1086" customFormat="1" ht="18.75" customHeight="1" thickBot="1">
      <c r="A27" s="1333"/>
      <c r="B27" s="1201" t="s">
        <v>1338</v>
      </c>
      <c r="C27" s="1085"/>
      <c r="D27" s="1085"/>
      <c r="E27" s="1188" t="s">
        <v>1045</v>
      </c>
      <c r="F27" s="918" t="s">
        <v>85</v>
      </c>
      <c r="G27" s="1093"/>
    </row>
    <row r="28" spans="1:7" ht="18.75" customHeight="1">
      <c r="A28" s="1334"/>
      <c r="B28" s="347" t="s">
        <v>28</v>
      </c>
      <c r="C28" s="374">
        <f>SUM(C23:C27)</f>
        <v>0</v>
      </c>
      <c r="D28" s="374">
        <f>SUM(D23:D27)</f>
        <v>0</v>
      </c>
      <c r="E28" s="3" t="s">
        <v>240</v>
      </c>
      <c r="F28" s="418" t="s">
        <v>85</v>
      </c>
      <c r="G28" s="33"/>
    </row>
    <row r="29" spans="1:7">
      <c r="A29" s="1334"/>
      <c r="B29" s="36"/>
      <c r="C29" s="33"/>
      <c r="D29" s="33"/>
      <c r="E29" s="33"/>
      <c r="F29" s="33"/>
      <c r="G29" s="33"/>
    </row>
  </sheetData>
  <sheetProtection password="B5A2" sheet="1" objects="1" scenarios="1"/>
  <customSheetViews>
    <customSheetView guid="{E4F26FFA-5313-49C9-9365-CBA576C57791}" showGridLines="0" fitToPage="1" showRuler="0">
      <selection activeCell="E38" sqref="E38"/>
      <pageMargins left="0.74803149606299213" right="0.74803149606299213" top="0.5" bottom="0.59" header="0.28999999999999998" footer="0.28000000000000003"/>
      <pageSetup paperSize="9" scale="82" orientation="landscape" horizontalDpi="300" verticalDpi="300" r:id="rId1"/>
      <headerFooter alignWithMargins="0"/>
    </customSheetView>
  </customSheetViews>
  <mergeCells count="1">
    <mergeCell ref="B8:F8"/>
  </mergeCells>
  <phoneticPr fontId="0" type="noConversion"/>
  <printOptions gridLinesSet="0"/>
  <pageMargins left="0.74803149606299213" right="0.34" top="0.36" bottom="0.38" header="0.21" footer="0.2"/>
  <pageSetup paperSize="9" scale="85" orientation="portrait" horizontalDpi="300" verticalDpi="300" r:id="rId2"/>
  <headerFooter alignWithMargins="0"/>
  <ignoredErrors>
    <ignoredError sqref="C22:D22 C12:D12 E28 E13:E15 E17 E20:E2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K81"/>
  <sheetViews>
    <sheetView showGridLines="0" zoomScale="80" zoomScaleNormal="80" workbookViewId="0">
      <selection activeCell="B4" sqref="B4"/>
    </sheetView>
  </sheetViews>
  <sheetFormatPr defaultColWidth="10.7109375" defaultRowHeight="12.75"/>
  <cols>
    <col min="1" max="1" width="5.85546875" style="1337" customWidth="1"/>
    <col min="2" max="2" width="77.28515625" style="19" customWidth="1"/>
    <col min="3" max="4" width="14.28515625" style="17" customWidth="1"/>
    <col min="5" max="5" width="10.5703125" style="17" customWidth="1"/>
    <col min="6" max="6" width="13.140625" style="17" bestFit="1" customWidth="1"/>
    <col min="7" max="7" width="12.7109375" style="17" customWidth="1"/>
    <col min="8" max="9" width="12.42578125" style="17" customWidth="1"/>
    <col min="10" max="16384" width="10.7109375" style="17"/>
  </cols>
  <sheetData>
    <row r="1" spans="1:7" ht="15.75">
      <c r="A1" s="1334"/>
      <c r="B1" s="1351" t="s">
        <v>1446</v>
      </c>
      <c r="C1" s="33"/>
      <c r="D1" s="33"/>
      <c r="E1" s="33"/>
      <c r="F1" s="33"/>
      <c r="G1" s="33"/>
    </row>
    <row r="2" spans="1:7">
      <c r="A2" s="1334"/>
      <c r="B2" s="41"/>
      <c r="C2" s="33"/>
      <c r="D2" s="33"/>
      <c r="E2" s="33"/>
      <c r="F2" s="33"/>
      <c r="G2" s="33"/>
    </row>
    <row r="3" spans="1:7">
      <c r="A3" s="1333"/>
      <c r="B3" s="42" t="s">
        <v>1541</v>
      </c>
      <c r="C3" s="34"/>
      <c r="D3" s="33"/>
      <c r="E3" s="34"/>
      <c r="F3" s="33"/>
      <c r="G3" s="33"/>
    </row>
    <row r="4" spans="1:7">
      <c r="A4" s="1333"/>
      <c r="B4" s="95" t="s">
        <v>635</v>
      </c>
      <c r="C4" s="34"/>
      <c r="D4" s="33"/>
      <c r="E4" s="34"/>
      <c r="F4" s="33"/>
      <c r="G4" s="33"/>
    </row>
    <row r="5" spans="1:7">
      <c r="A5" s="1333"/>
      <c r="B5" s="33"/>
      <c r="C5" s="34"/>
      <c r="D5" s="33"/>
      <c r="E5" s="34"/>
      <c r="F5" s="33"/>
      <c r="G5" s="33"/>
    </row>
    <row r="6" spans="1:7">
      <c r="A6" s="1333"/>
      <c r="B6" s="42" t="s">
        <v>43</v>
      </c>
      <c r="C6" s="34"/>
      <c r="D6" s="33"/>
      <c r="E6" s="34"/>
      <c r="F6" s="33"/>
      <c r="G6" s="33"/>
    </row>
    <row r="7" spans="1:7">
      <c r="A7" s="1333"/>
      <c r="B7" s="557" t="s">
        <v>575</v>
      </c>
      <c r="C7" s="34"/>
      <c r="D7" s="33"/>
      <c r="E7" s="34"/>
      <c r="F7" s="33"/>
      <c r="G7" s="51"/>
    </row>
    <row r="8" spans="1:7">
      <c r="A8" s="1333"/>
      <c r="B8" s="557" t="s">
        <v>1318</v>
      </c>
      <c r="C8" s="34"/>
      <c r="D8" s="33"/>
      <c r="E8" s="1537" t="s">
        <v>1526</v>
      </c>
      <c r="F8" s="1537">
        <v>1</v>
      </c>
      <c r="G8" s="51"/>
    </row>
    <row r="9" spans="1:7">
      <c r="A9" s="1333">
        <v>1</v>
      </c>
      <c r="B9" s="436"/>
      <c r="C9" s="2" t="s">
        <v>723</v>
      </c>
      <c r="D9" s="1312" t="s">
        <v>1138</v>
      </c>
      <c r="E9" s="2" t="s">
        <v>82</v>
      </c>
      <c r="F9" s="419"/>
    </row>
    <row r="10" spans="1:7" ht="25.5">
      <c r="A10" s="1334"/>
      <c r="B10" s="437" t="s">
        <v>1132</v>
      </c>
      <c r="C10" s="384" t="s">
        <v>1051</v>
      </c>
      <c r="D10" s="384" t="s">
        <v>979</v>
      </c>
      <c r="E10" s="438"/>
      <c r="F10" s="239" t="s">
        <v>120</v>
      </c>
    </row>
    <row r="11" spans="1:7">
      <c r="A11" s="1333"/>
      <c r="B11" s="439"/>
      <c r="C11" s="308" t="s">
        <v>84</v>
      </c>
      <c r="D11" s="308" t="s">
        <v>84</v>
      </c>
      <c r="E11" s="3" t="s">
        <v>83</v>
      </c>
      <c r="F11" s="381" t="s">
        <v>121</v>
      </c>
    </row>
    <row r="12" spans="1:7" ht="18.75" customHeight="1">
      <c r="A12" s="1333"/>
      <c r="B12" s="440" t="str">
        <f>"Present Value of the defined benefit obligation at 1 April "</f>
        <v xml:space="preserve">Present Value of the defined benefit obligation at 1 April </v>
      </c>
      <c r="C12" s="333">
        <f>D28</f>
        <v>0</v>
      </c>
      <c r="D12" s="340"/>
      <c r="E12" s="3">
        <v>100</v>
      </c>
      <c r="F12" s="360" t="s">
        <v>38</v>
      </c>
      <c r="G12"/>
    </row>
    <row r="13" spans="1:7" s="897" customFormat="1" ht="18.75" customHeight="1">
      <c r="A13" s="1333"/>
      <c r="B13" s="412" t="s">
        <v>273</v>
      </c>
      <c r="C13" s="893"/>
      <c r="D13" s="906"/>
      <c r="E13" s="894" t="s">
        <v>1044</v>
      </c>
      <c r="F13" s="905" t="s">
        <v>166</v>
      </c>
      <c r="G13" s="892"/>
    </row>
    <row r="14" spans="1:7" s="897" customFormat="1" ht="18.75" customHeight="1" thickBot="1">
      <c r="A14" s="1333"/>
      <c r="B14" s="412" t="s">
        <v>1069</v>
      </c>
      <c r="C14" s="435"/>
      <c r="D14" s="989"/>
      <c r="E14" s="894" t="s">
        <v>900</v>
      </c>
      <c r="F14" s="905" t="s">
        <v>166</v>
      </c>
      <c r="G14" s="892"/>
    </row>
    <row r="15" spans="1:7" s="897" customFormat="1" ht="18.75" customHeight="1">
      <c r="A15" s="1333"/>
      <c r="B15" s="904" t="s">
        <v>1130</v>
      </c>
      <c r="C15" s="374">
        <f>SUM(C12:C14)</f>
        <v>0</v>
      </c>
      <c r="D15" s="374">
        <f>SUM(D12:D14)</f>
        <v>0</v>
      </c>
      <c r="E15" s="894" t="s">
        <v>853</v>
      </c>
      <c r="F15" s="905" t="s">
        <v>38</v>
      </c>
      <c r="G15" s="892"/>
    </row>
    <row r="16" spans="1:7" ht="18.75" customHeight="1">
      <c r="A16" s="1333"/>
      <c r="B16" s="440" t="s">
        <v>591</v>
      </c>
      <c r="C16" s="4"/>
      <c r="D16" s="4"/>
      <c r="E16" s="3" t="s">
        <v>872</v>
      </c>
      <c r="F16" s="360" t="s">
        <v>38</v>
      </c>
    </row>
    <row r="17" spans="1:7" s="376" customFormat="1" ht="18.75" customHeight="1">
      <c r="A17" s="1333"/>
      <c r="B17" s="1402" t="s">
        <v>1427</v>
      </c>
      <c r="C17" s="1251"/>
      <c r="D17" s="1308"/>
      <c r="E17" s="3" t="s">
        <v>1441</v>
      </c>
      <c r="F17" s="399" t="s">
        <v>166</v>
      </c>
    </row>
    <row r="18" spans="1:7" s="1086" customFormat="1" ht="18.75" customHeight="1">
      <c r="A18" s="1333"/>
      <c r="B18" s="1302" t="s">
        <v>1447</v>
      </c>
      <c r="C18" s="1189"/>
      <c r="D18" s="1180"/>
      <c r="E18" s="1188" t="s">
        <v>935</v>
      </c>
      <c r="F18" s="399" t="s">
        <v>166</v>
      </c>
    </row>
    <row r="19" spans="1:7" ht="18.75" customHeight="1">
      <c r="A19" s="1333"/>
      <c r="B19" s="408" t="s">
        <v>374</v>
      </c>
      <c r="C19" s="375"/>
      <c r="D19" s="340"/>
      <c r="E19" s="3" t="s">
        <v>26</v>
      </c>
      <c r="F19" s="360" t="s">
        <v>38</v>
      </c>
    </row>
    <row r="20" spans="1:7" ht="18.75" customHeight="1">
      <c r="A20" s="1334"/>
      <c r="B20" s="412" t="s">
        <v>375</v>
      </c>
      <c r="C20" s="375"/>
      <c r="D20" s="340"/>
      <c r="E20" s="3" t="s">
        <v>239</v>
      </c>
      <c r="F20" s="360" t="s">
        <v>38</v>
      </c>
    </row>
    <row r="21" spans="1:7" ht="18.75" customHeight="1">
      <c r="A21" s="1333"/>
      <c r="B21" s="408" t="s">
        <v>376</v>
      </c>
      <c r="C21" s="1151"/>
      <c r="D21" s="340"/>
      <c r="E21" s="3" t="s">
        <v>27</v>
      </c>
      <c r="F21" s="399" t="s">
        <v>38</v>
      </c>
    </row>
    <row r="22" spans="1:7" s="1086" customFormat="1" ht="18.75" customHeight="1">
      <c r="A22" s="1333"/>
      <c r="B22" s="1403" t="s">
        <v>1314</v>
      </c>
      <c r="C22" s="1177"/>
      <c r="D22" s="1062"/>
      <c r="E22" s="1062"/>
      <c r="F22" s="1160"/>
    </row>
    <row r="23" spans="1:7" ht="18.75" customHeight="1">
      <c r="A23" s="1333"/>
      <c r="B23" s="1178" t="s">
        <v>1313</v>
      </c>
      <c r="C23" s="1085"/>
      <c r="D23" s="340"/>
      <c r="E23" s="3" t="s">
        <v>240</v>
      </c>
      <c r="F23" s="399" t="s">
        <v>166</v>
      </c>
    </row>
    <row r="24" spans="1:7" ht="18.75" customHeight="1">
      <c r="A24" s="1333"/>
      <c r="B24" s="408" t="s">
        <v>377</v>
      </c>
      <c r="C24" s="375"/>
      <c r="D24" s="340"/>
      <c r="E24" s="3" t="s">
        <v>3</v>
      </c>
      <c r="F24" s="399" t="s">
        <v>157</v>
      </c>
    </row>
    <row r="25" spans="1:7" ht="18.75" customHeight="1">
      <c r="A25" s="1333"/>
      <c r="B25" s="408" t="s">
        <v>378</v>
      </c>
      <c r="C25" s="375"/>
      <c r="D25" s="340"/>
      <c r="E25" s="3" t="s">
        <v>241</v>
      </c>
      <c r="F25" s="399" t="s">
        <v>166</v>
      </c>
    </row>
    <row r="26" spans="1:7" ht="18.75" customHeight="1">
      <c r="A26" s="1333"/>
      <c r="B26" s="408" t="s">
        <v>379</v>
      </c>
      <c r="C26" s="375"/>
      <c r="D26" s="340"/>
      <c r="E26" s="3" t="s">
        <v>4</v>
      </c>
      <c r="F26" s="399" t="s">
        <v>38</v>
      </c>
    </row>
    <row r="27" spans="1:7" ht="18.75" customHeight="1" thickBot="1">
      <c r="A27" s="1333"/>
      <c r="B27" s="408" t="s">
        <v>380</v>
      </c>
      <c r="C27" s="375"/>
      <c r="D27" s="340"/>
      <c r="E27" s="3" t="s">
        <v>242</v>
      </c>
      <c r="F27" s="399" t="s">
        <v>166</v>
      </c>
    </row>
    <row r="28" spans="1:7" ht="18.75" customHeight="1">
      <c r="A28" s="1333"/>
      <c r="B28" s="440" t="s">
        <v>1682</v>
      </c>
      <c r="C28" s="374">
        <f>SUM(C15:C27)</f>
        <v>0</v>
      </c>
      <c r="D28" s="374">
        <f>SUM(D15:D27)</f>
        <v>0</v>
      </c>
      <c r="E28" s="3" t="s">
        <v>249</v>
      </c>
      <c r="F28" s="399" t="s">
        <v>38</v>
      </c>
    </row>
    <row r="29" spans="1:7" ht="18.75" customHeight="1">
      <c r="A29" s="1333"/>
      <c r="B29" s="441"/>
      <c r="C29" s="442"/>
      <c r="D29" s="442"/>
      <c r="E29" s="443"/>
      <c r="F29" s="399"/>
      <c r="G29" s="897"/>
    </row>
    <row r="30" spans="1:7" ht="18.75" customHeight="1">
      <c r="A30" s="1333"/>
      <c r="B30" s="440" t="s">
        <v>1683</v>
      </c>
      <c r="C30" s="333">
        <f>D47</f>
        <v>0</v>
      </c>
      <c r="D30" s="340"/>
      <c r="E30" s="3" t="s">
        <v>250</v>
      </c>
      <c r="F30" s="399" t="s">
        <v>157</v>
      </c>
      <c r="G30" s="897"/>
    </row>
    <row r="31" spans="1:7" s="897" customFormat="1" ht="18.75" customHeight="1">
      <c r="A31" s="1333"/>
      <c r="B31" s="412" t="s">
        <v>1622</v>
      </c>
      <c r="C31" s="893"/>
      <c r="D31" s="906"/>
      <c r="E31" s="894" t="s">
        <v>1131</v>
      </c>
      <c r="F31" s="905" t="s">
        <v>166</v>
      </c>
    </row>
    <row r="32" spans="1:7" s="897" customFormat="1" ht="18.75" customHeight="1" thickBot="1">
      <c r="A32" s="1333"/>
      <c r="B32" s="412" t="s">
        <v>1069</v>
      </c>
      <c r="C32" s="435"/>
      <c r="D32" s="989"/>
      <c r="E32" s="894" t="s">
        <v>1073</v>
      </c>
      <c r="F32" s="905" t="s">
        <v>166</v>
      </c>
    </row>
    <row r="33" spans="1:6" s="897" customFormat="1" ht="18.75" customHeight="1">
      <c r="A33" s="1333"/>
      <c r="B33" s="904" t="s">
        <v>1130</v>
      </c>
      <c r="C33" s="374">
        <f>SUM(C30:C32)</f>
        <v>0</v>
      </c>
      <c r="D33" s="374">
        <f>SUM(D30:D32)</f>
        <v>0</v>
      </c>
      <c r="E33" s="894" t="s">
        <v>916</v>
      </c>
      <c r="F33" s="399" t="s">
        <v>157</v>
      </c>
    </row>
    <row r="34" spans="1:6" ht="18.75" customHeight="1">
      <c r="A34" s="1333"/>
      <c r="B34" s="440" t="s">
        <v>592</v>
      </c>
      <c r="C34" s="4"/>
      <c r="D34" s="4"/>
      <c r="E34" s="3" t="s">
        <v>251</v>
      </c>
      <c r="F34" s="399" t="s">
        <v>157</v>
      </c>
    </row>
    <row r="35" spans="1:6" s="376" customFormat="1" ht="18.75" customHeight="1">
      <c r="A35" s="1333"/>
      <c r="B35" s="408" t="s">
        <v>1427</v>
      </c>
      <c r="C35" s="1251"/>
      <c r="D35" s="1308"/>
      <c r="E35" s="3" t="s">
        <v>1442</v>
      </c>
      <c r="F35" s="399" t="s">
        <v>166</v>
      </c>
    </row>
    <row r="36" spans="1:6" s="1086" customFormat="1" ht="18.75" customHeight="1">
      <c r="A36" s="1333"/>
      <c r="B36" s="1278" t="s">
        <v>1447</v>
      </c>
      <c r="C36" s="1306"/>
      <c r="D36" s="1180"/>
      <c r="E36" s="1188" t="s">
        <v>889</v>
      </c>
      <c r="F36" s="399" t="s">
        <v>166</v>
      </c>
    </row>
    <row r="37" spans="1:6" s="1086" customFormat="1" ht="18.75" customHeight="1">
      <c r="A37" s="1333"/>
      <c r="B37" s="1404" t="s">
        <v>1312</v>
      </c>
      <c r="C37" s="1151"/>
      <c r="D37" s="1176"/>
      <c r="E37" s="1157" t="s">
        <v>890</v>
      </c>
      <c r="F37" s="1160" t="s">
        <v>157</v>
      </c>
    </row>
    <row r="38" spans="1:6" s="1086" customFormat="1" ht="18.75" customHeight="1">
      <c r="A38" s="1333"/>
      <c r="B38" s="1403" t="s">
        <v>1483</v>
      </c>
      <c r="C38" s="1177"/>
      <c r="D38" s="1062"/>
      <c r="E38" s="1062"/>
      <c r="F38" s="1160"/>
    </row>
    <row r="39" spans="1:6" ht="30.75" customHeight="1">
      <c r="A39" s="1333"/>
      <c r="B39" s="432" t="s">
        <v>1509</v>
      </c>
      <c r="C39" s="1085"/>
      <c r="D39" s="340"/>
      <c r="E39" s="3" t="s">
        <v>252</v>
      </c>
      <c r="F39" s="399" t="s">
        <v>157</v>
      </c>
    </row>
    <row r="40" spans="1:6" ht="18.75" customHeight="1">
      <c r="A40" s="1333"/>
      <c r="B40" s="1178" t="s">
        <v>1316</v>
      </c>
      <c r="C40" s="375"/>
      <c r="D40" s="340"/>
      <c r="E40" s="3" t="s">
        <v>8</v>
      </c>
      <c r="F40" s="399" t="s">
        <v>166</v>
      </c>
    </row>
    <row r="41" spans="1:6" s="1086" customFormat="1" ht="36.75" customHeight="1">
      <c r="A41" s="1333"/>
      <c r="B41" s="1405" t="s">
        <v>1315</v>
      </c>
      <c r="C41" s="1175"/>
      <c r="D41" s="1176"/>
      <c r="E41" s="1157" t="s">
        <v>912</v>
      </c>
      <c r="F41" s="399" t="s">
        <v>166</v>
      </c>
    </row>
    <row r="42" spans="1:6" ht="18.75" customHeight="1">
      <c r="A42" s="1333"/>
      <c r="B42" s="408" t="s">
        <v>381</v>
      </c>
      <c r="C42" s="375"/>
      <c r="D42" s="340"/>
      <c r="E42" s="3" t="s">
        <v>253</v>
      </c>
      <c r="F42" s="399" t="s">
        <v>157</v>
      </c>
    </row>
    <row r="43" spans="1:6" ht="18.75" customHeight="1">
      <c r="A43" s="1333"/>
      <c r="B43" s="408" t="s">
        <v>382</v>
      </c>
      <c r="C43" s="1179">
        <f>-C21</f>
        <v>0</v>
      </c>
      <c r="D43" s="340"/>
      <c r="E43" s="3" t="s">
        <v>254</v>
      </c>
      <c r="F43" s="399" t="s">
        <v>157</v>
      </c>
    </row>
    <row r="44" spans="1:6" ht="18.75" customHeight="1">
      <c r="A44" s="1333"/>
      <c r="B44" s="408" t="s">
        <v>377</v>
      </c>
      <c r="C44" s="1179">
        <f>-C24</f>
        <v>0</v>
      </c>
      <c r="D44" s="340"/>
      <c r="E44" s="3" t="s">
        <v>255</v>
      </c>
      <c r="F44" s="399" t="s">
        <v>38</v>
      </c>
    </row>
    <row r="45" spans="1:6" ht="18.75" customHeight="1">
      <c r="A45" s="1333"/>
      <c r="B45" s="408" t="s">
        <v>379</v>
      </c>
      <c r="C45" s="375"/>
      <c r="D45" s="340"/>
      <c r="E45" s="3" t="s">
        <v>256</v>
      </c>
      <c r="F45" s="399" t="s">
        <v>157</v>
      </c>
    </row>
    <row r="46" spans="1:6" ht="18.75" customHeight="1" thickBot="1">
      <c r="A46" s="1333"/>
      <c r="B46" s="408" t="s">
        <v>383</v>
      </c>
      <c r="C46" s="375"/>
      <c r="D46" s="340"/>
      <c r="E46" s="3">
        <v>245</v>
      </c>
      <c r="F46" s="399" t="s">
        <v>166</v>
      </c>
    </row>
    <row r="47" spans="1:6" ht="18.75" customHeight="1" thickBot="1">
      <c r="A47" s="1333"/>
      <c r="B47" s="440" t="s">
        <v>1684</v>
      </c>
      <c r="C47" s="374">
        <f>SUM(C33:C46)</f>
        <v>0</v>
      </c>
      <c r="D47" s="374">
        <f>SUM(D33:D46)</f>
        <v>0</v>
      </c>
      <c r="E47" s="3">
        <v>250</v>
      </c>
      <c r="F47" s="399" t="s">
        <v>157</v>
      </c>
    </row>
    <row r="48" spans="1:6" ht="18.75" customHeight="1">
      <c r="A48" s="1333"/>
      <c r="B48" s="440" t="s">
        <v>1685</v>
      </c>
      <c r="C48" s="374">
        <f>C28+C47</f>
        <v>0</v>
      </c>
      <c r="D48" s="374">
        <f>D28+D47</f>
        <v>0</v>
      </c>
      <c r="E48" s="3" t="s">
        <v>259</v>
      </c>
      <c r="F48" s="360" t="s">
        <v>166</v>
      </c>
    </row>
    <row r="49" spans="1:11" s="376" customFormat="1">
      <c r="A49" s="1335"/>
      <c r="B49"/>
      <c r="C49"/>
      <c r="D49"/>
      <c r="E49"/>
      <c r="F49"/>
    </row>
    <row r="50" spans="1:11" s="1086" customFormat="1">
      <c r="A50" s="1335"/>
      <c r="B50" s="89"/>
      <c r="C50" s="43"/>
      <c r="D50" s="43"/>
      <c r="E50" s="1537" t="s">
        <v>1526</v>
      </c>
      <c r="F50" s="1537">
        <v>2</v>
      </c>
      <c r="G50" s="1181"/>
      <c r="H50" s="1181"/>
      <c r="I50" s="1181"/>
      <c r="J50" s="1181"/>
      <c r="K50" s="1181"/>
    </row>
    <row r="51" spans="1:11">
      <c r="A51" s="1335">
        <v>2</v>
      </c>
      <c r="B51" s="965"/>
      <c r="C51" s="1307" t="s">
        <v>724</v>
      </c>
      <c r="D51" s="1312" t="s">
        <v>1139</v>
      </c>
      <c r="E51" s="1307" t="s">
        <v>82</v>
      </c>
      <c r="F51" s="419"/>
      <c r="G51"/>
      <c r="H51"/>
      <c r="I51"/>
      <c r="J51"/>
      <c r="K51"/>
    </row>
    <row r="52" spans="1:11" ht="38.25">
      <c r="A52" s="1335"/>
      <c r="B52" s="355" t="s">
        <v>1133</v>
      </c>
      <c r="C52" s="384" t="s">
        <v>1051</v>
      </c>
      <c r="D52" s="384" t="s">
        <v>979</v>
      </c>
      <c r="E52" s="447"/>
      <c r="F52" s="239" t="s">
        <v>120</v>
      </c>
      <c r="G52"/>
      <c r="H52"/>
      <c r="I52"/>
      <c r="J52"/>
      <c r="K52"/>
    </row>
    <row r="53" spans="1:11">
      <c r="A53" s="1335"/>
      <c r="B53" s="966"/>
      <c r="C53" s="308" t="s">
        <v>84</v>
      </c>
      <c r="D53" s="308" t="s">
        <v>84</v>
      </c>
      <c r="E53" s="1049" t="s">
        <v>83</v>
      </c>
      <c r="F53" s="381" t="s">
        <v>121</v>
      </c>
      <c r="G53"/>
      <c r="H53"/>
      <c r="I53"/>
      <c r="J53"/>
      <c r="K53"/>
    </row>
    <row r="54" spans="1:11" s="18" customFormat="1" ht="19.5" customHeight="1">
      <c r="A54" s="1335"/>
      <c r="B54" s="440" t="s">
        <v>1164</v>
      </c>
      <c r="C54" s="911">
        <f>C28</f>
        <v>0</v>
      </c>
      <c r="D54" s="911">
        <f>D28</f>
        <v>0</v>
      </c>
      <c r="E54" s="1049" t="s">
        <v>268</v>
      </c>
      <c r="F54" s="399" t="s">
        <v>38</v>
      </c>
      <c r="G54"/>
      <c r="H54"/>
      <c r="I54"/>
      <c r="J54"/>
      <c r="K54"/>
    </row>
    <row r="55" spans="1:11" s="18" customFormat="1" ht="19.5" customHeight="1">
      <c r="A55" s="1335"/>
      <c r="B55" s="440" t="s">
        <v>1165</v>
      </c>
      <c r="C55" s="911">
        <f>C47</f>
        <v>0</v>
      </c>
      <c r="D55" s="911">
        <f>D47</f>
        <v>0</v>
      </c>
      <c r="E55" s="1049" t="s">
        <v>15</v>
      </c>
      <c r="F55" s="399" t="s">
        <v>157</v>
      </c>
      <c r="G55"/>
      <c r="H55"/>
      <c r="I55"/>
      <c r="J55"/>
      <c r="K55"/>
    </row>
    <row r="56" spans="1:11" s="18" customFormat="1" ht="19.5" customHeight="1">
      <c r="A56" s="1335"/>
      <c r="B56" s="481" t="s">
        <v>1166</v>
      </c>
      <c r="C56" s="375"/>
      <c r="D56" s="907"/>
      <c r="E56" s="1049" t="s">
        <v>271</v>
      </c>
      <c r="F56" s="399" t="s">
        <v>38</v>
      </c>
      <c r="G56"/>
      <c r="H56"/>
      <c r="I56"/>
      <c r="J56"/>
      <c r="K56"/>
    </row>
    <row r="57" spans="1:11" s="18" customFormat="1" ht="19.5" customHeight="1" thickBot="1">
      <c r="A57" s="1335"/>
      <c r="B57" s="408" t="s">
        <v>1411</v>
      </c>
      <c r="C57" s="375"/>
      <c r="D57" s="907"/>
      <c r="E57" s="1049" t="s">
        <v>465</v>
      </c>
      <c r="F57" s="399" t="s">
        <v>38</v>
      </c>
      <c r="G57"/>
      <c r="H57"/>
      <c r="I57"/>
      <c r="J57"/>
      <c r="K57"/>
    </row>
    <row r="58" spans="1:11" s="18" customFormat="1" ht="19.5" customHeight="1">
      <c r="A58" s="1335"/>
      <c r="B58" s="401" t="s">
        <v>1452</v>
      </c>
      <c r="C58" s="374">
        <f>SUM(C54:C57)</f>
        <v>0</v>
      </c>
      <c r="D58" s="374">
        <f>SUM(D54:D57)</f>
        <v>0</v>
      </c>
      <c r="E58" s="1049" t="s">
        <v>529</v>
      </c>
      <c r="F58" s="360" t="s">
        <v>166</v>
      </c>
      <c r="G58"/>
      <c r="H58"/>
      <c r="I58"/>
      <c r="J58"/>
      <c r="K58"/>
    </row>
    <row r="59" spans="1:11">
      <c r="A59" s="1335"/>
      <c r="B59" s="90"/>
      <c r="C59" s="33"/>
      <c r="D59" s="33"/>
      <c r="E59" s="33"/>
      <c r="F59" s="33"/>
      <c r="G59"/>
      <c r="H59"/>
      <c r="I59"/>
      <c r="J59"/>
      <c r="K59"/>
    </row>
    <row r="60" spans="1:11">
      <c r="A60" s="1335"/>
      <c r="B60" s="90"/>
      <c r="C60" s="33"/>
      <c r="D60" s="33"/>
      <c r="E60" s="1537" t="s">
        <v>1526</v>
      </c>
      <c r="F60" s="1537">
        <v>3</v>
      </c>
      <c r="G60"/>
      <c r="H60"/>
      <c r="I60"/>
      <c r="J60"/>
      <c r="K60"/>
    </row>
    <row r="61" spans="1:11">
      <c r="A61" s="1335">
        <v>3</v>
      </c>
      <c r="B61" s="444"/>
      <c r="C61" s="1307" t="s">
        <v>725</v>
      </c>
      <c r="D61" s="1312" t="s">
        <v>1140</v>
      </c>
      <c r="E61" s="2" t="s">
        <v>82</v>
      </c>
      <c r="F61" s="419"/>
      <c r="G61" s="33"/>
    </row>
    <row r="62" spans="1:11" ht="18.75" customHeight="1">
      <c r="A62" s="1335"/>
      <c r="B62" s="437" t="s">
        <v>1134</v>
      </c>
      <c r="C62" s="384" t="s">
        <v>1051</v>
      </c>
      <c r="D62" s="384" t="s">
        <v>979</v>
      </c>
      <c r="E62" s="445"/>
      <c r="F62" s="239" t="s">
        <v>120</v>
      </c>
      <c r="G62" s="33"/>
    </row>
    <row r="63" spans="1:11">
      <c r="A63" s="1334"/>
      <c r="B63" s="439"/>
      <c r="C63" s="308" t="s">
        <v>84</v>
      </c>
      <c r="D63" s="438" t="s">
        <v>84</v>
      </c>
      <c r="E63" s="1049" t="s">
        <v>83</v>
      </c>
      <c r="F63" s="381" t="s">
        <v>121</v>
      </c>
      <c r="G63" s="33"/>
    </row>
    <row r="64" spans="1:11" ht="18" customHeight="1">
      <c r="A64" s="1334"/>
      <c r="B64" s="412" t="s">
        <v>374</v>
      </c>
      <c r="C64" s="1155">
        <f>C19</f>
        <v>0</v>
      </c>
      <c r="D64" s="1155">
        <f>D19</f>
        <v>0</v>
      </c>
      <c r="E64" s="1049" t="s">
        <v>12</v>
      </c>
      <c r="F64" s="360" t="s">
        <v>166</v>
      </c>
      <c r="G64" s="33"/>
    </row>
    <row r="65" spans="1:7" ht="18" customHeight="1">
      <c r="A65" s="1334"/>
      <c r="B65" s="412" t="s">
        <v>1510</v>
      </c>
      <c r="C65" s="1155">
        <f>C20+C37</f>
        <v>0</v>
      </c>
      <c r="D65" s="1155">
        <f>D20+D37</f>
        <v>0</v>
      </c>
      <c r="E65" s="1049" t="s">
        <v>26</v>
      </c>
      <c r="F65" s="360" t="s">
        <v>166</v>
      </c>
      <c r="G65" s="33"/>
    </row>
    <row r="66" spans="1:7" ht="18" customHeight="1">
      <c r="A66" s="1334"/>
      <c r="B66" s="408" t="s">
        <v>1317</v>
      </c>
      <c r="C66" s="1155">
        <f>C25</f>
        <v>0</v>
      </c>
      <c r="D66" s="1155">
        <f>D25</f>
        <v>0</v>
      </c>
      <c r="E66" s="1049" t="s">
        <v>4</v>
      </c>
      <c r="F66" s="360" t="s">
        <v>166</v>
      </c>
      <c r="G66" s="33"/>
    </row>
    <row r="67" spans="1:7" ht="18" customHeight="1" thickBot="1">
      <c r="A67" s="1334"/>
      <c r="B67" s="408" t="s">
        <v>1481</v>
      </c>
      <c r="C67" s="1155">
        <f>C27+C46</f>
        <v>0</v>
      </c>
      <c r="D67" s="1155">
        <f>D27+D46</f>
        <v>0</v>
      </c>
      <c r="E67" s="1049" t="s">
        <v>5</v>
      </c>
      <c r="F67" s="399" t="s">
        <v>38</v>
      </c>
      <c r="G67" s="33"/>
    </row>
    <row r="68" spans="1:7" ht="18" customHeight="1">
      <c r="A68" s="1334"/>
      <c r="B68" s="401" t="s">
        <v>1514</v>
      </c>
      <c r="C68" s="374">
        <f>SUM(C64:C67)</f>
        <v>0</v>
      </c>
      <c r="D68" s="374">
        <f>SUM(D64:D67)</f>
        <v>0</v>
      </c>
      <c r="E68" s="1049" t="s">
        <v>6</v>
      </c>
      <c r="F68" s="446" t="s">
        <v>166</v>
      </c>
      <c r="G68" s="33"/>
    </row>
    <row r="69" spans="1:7">
      <c r="A69" s="1334"/>
      <c r="B69" s="36"/>
      <c r="C69" s="33"/>
      <c r="D69" s="33"/>
      <c r="E69" s="33"/>
      <c r="F69" s="33"/>
      <c r="G69" s="33"/>
    </row>
    <row r="70" spans="1:7">
      <c r="A70" s="1334"/>
      <c r="B70" s="36"/>
      <c r="C70" s="33"/>
      <c r="D70" s="33"/>
      <c r="E70" s="33"/>
      <c r="F70" s="33"/>
      <c r="G70" s="33"/>
    </row>
    <row r="71" spans="1:7">
      <c r="A71" s="1334"/>
      <c r="B71" s="36"/>
      <c r="C71" s="33"/>
      <c r="D71" s="33"/>
      <c r="E71" s="33"/>
      <c r="F71" s="33"/>
      <c r="G71" s="33"/>
    </row>
    <row r="72" spans="1:7">
      <c r="A72" s="1334"/>
      <c r="B72" s="36"/>
      <c r="C72" s="33"/>
      <c r="D72" s="33"/>
      <c r="E72" s="33"/>
      <c r="F72" s="33"/>
      <c r="G72" s="33"/>
    </row>
    <row r="73" spans="1:7">
      <c r="A73" s="1334"/>
      <c r="B73" s="36"/>
      <c r="C73" s="33"/>
      <c r="D73" s="33"/>
      <c r="E73" s="33"/>
      <c r="F73" s="33"/>
      <c r="G73" s="33"/>
    </row>
    <row r="74" spans="1:7">
      <c r="A74" s="1334"/>
      <c r="B74" s="36"/>
      <c r="C74" s="33"/>
      <c r="D74" s="33"/>
      <c r="E74" s="33"/>
      <c r="F74" s="33"/>
      <c r="G74" s="33"/>
    </row>
    <row r="75" spans="1:7">
      <c r="A75" s="1334"/>
      <c r="B75" s="36"/>
      <c r="C75" s="33"/>
      <c r="D75" s="33"/>
      <c r="E75" s="33"/>
      <c r="F75" s="33"/>
      <c r="G75" s="33"/>
    </row>
    <row r="76" spans="1:7">
      <c r="A76" s="1334"/>
      <c r="B76" s="36"/>
      <c r="C76" s="33"/>
      <c r="D76" s="33"/>
      <c r="E76" s="33"/>
      <c r="F76" s="33"/>
      <c r="G76" s="33"/>
    </row>
    <row r="77" spans="1:7">
      <c r="A77" s="1334"/>
      <c r="B77" s="36"/>
      <c r="C77" s="33"/>
      <c r="D77" s="33"/>
      <c r="E77" s="33"/>
      <c r="F77" s="33"/>
      <c r="G77" s="33"/>
    </row>
    <row r="78" spans="1:7">
      <c r="A78" s="1334"/>
      <c r="B78" s="36"/>
      <c r="C78" s="33"/>
      <c r="D78" s="33"/>
      <c r="E78" s="33"/>
      <c r="F78" s="33"/>
      <c r="G78" s="33"/>
    </row>
    <row r="79" spans="1:7">
      <c r="A79" s="1334"/>
      <c r="B79" s="36"/>
      <c r="C79" s="33"/>
      <c r="D79" s="33"/>
      <c r="E79" s="33"/>
      <c r="F79" s="33"/>
      <c r="G79" s="33"/>
    </row>
    <row r="80" spans="1:7">
      <c r="A80" s="1334"/>
      <c r="B80" s="36"/>
      <c r="C80" s="33"/>
      <c r="D80" s="33"/>
      <c r="E80" s="33"/>
      <c r="F80" s="33"/>
      <c r="G80" s="33"/>
    </row>
    <row r="81" spans="1:7">
      <c r="A81" s="1334"/>
      <c r="B81" s="76"/>
      <c r="C81" s="33"/>
      <c r="D81" s="33"/>
      <c r="E81" s="33"/>
      <c r="F81" s="33"/>
      <c r="G81" s="33"/>
    </row>
  </sheetData>
  <sheetProtection password="B5A2" sheet="1" objects="1" scenarios="1"/>
  <printOptions gridLinesSet="0"/>
  <pageMargins left="0.74803149606299213" right="0.34" top="0.36" bottom="0.38" header="0.21" footer="0.2"/>
  <pageSetup paperSize="9" scale="61" orientation="portrait" horizontalDpi="300" verticalDpi="300" r:id="rId1"/>
  <headerFooter alignWithMargins="0"/>
  <ignoredErrors>
    <ignoredError sqref="C11:D11 C29 C53:D53 C63:D63 C48 E42:E48 E23:E34 E19:E21 E39:E40 E54:E59 E13:E16 E61:E68" numberStoredAsText="1"/>
  </ignoredError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pageSetUpPr fitToPage="1"/>
  </sheetPr>
  <dimension ref="A1:I62"/>
  <sheetViews>
    <sheetView showGridLines="0" zoomScale="80" zoomScaleNormal="80" workbookViewId="0">
      <selection activeCell="B4" sqref="B4"/>
    </sheetView>
  </sheetViews>
  <sheetFormatPr defaultColWidth="10.7109375" defaultRowHeight="12.75"/>
  <cols>
    <col min="1" max="1" width="9.140625" style="1337" customWidth="1"/>
    <col min="2" max="2" width="44.28515625" style="19" customWidth="1"/>
    <col min="3" max="3" width="14.28515625" style="19" customWidth="1"/>
    <col min="4" max="6" width="14.28515625" style="17" customWidth="1"/>
    <col min="7" max="7" width="10.5703125" style="17" bestFit="1" customWidth="1"/>
    <col min="8" max="8" width="9.85546875" style="17" bestFit="1" customWidth="1"/>
    <col min="9" max="9" width="7.28515625" style="17" customWidth="1"/>
    <col min="10" max="16384" width="10.7109375" style="17"/>
  </cols>
  <sheetData>
    <row r="1" spans="1:9" ht="15.75">
      <c r="A1" s="1334"/>
      <c r="B1" s="1351" t="s">
        <v>1446</v>
      </c>
      <c r="C1" s="40"/>
      <c r="D1" s="33"/>
      <c r="E1" s="33"/>
      <c r="F1" s="33"/>
      <c r="G1" s="33"/>
      <c r="H1" s="33"/>
      <c r="I1" s="33"/>
    </row>
    <row r="2" spans="1:9">
      <c r="A2" s="1334"/>
      <c r="B2" s="41"/>
      <c r="C2" s="36"/>
      <c r="D2" s="33"/>
      <c r="E2" s="33"/>
      <c r="F2" s="33"/>
      <c r="G2" s="33"/>
      <c r="H2" s="33"/>
      <c r="I2" s="33"/>
    </row>
    <row r="3" spans="1:9">
      <c r="A3" s="1333"/>
      <c r="B3" s="42" t="s">
        <v>1541</v>
      </c>
      <c r="C3" s="42"/>
      <c r="D3" s="34"/>
      <c r="E3" s="34"/>
      <c r="F3" s="34"/>
      <c r="G3" s="34"/>
      <c r="H3" s="34"/>
      <c r="I3" s="34"/>
    </row>
    <row r="4" spans="1:9">
      <c r="A4" s="1333"/>
      <c r="B4" s="95" t="s">
        <v>1137</v>
      </c>
      <c r="C4" s="38"/>
      <c r="D4" s="34"/>
      <c r="E4" s="34"/>
      <c r="F4" s="34"/>
      <c r="G4" s="34"/>
      <c r="H4" s="34"/>
      <c r="I4" s="34"/>
    </row>
    <row r="5" spans="1:9">
      <c r="A5" s="1333"/>
      <c r="B5" s="33"/>
      <c r="C5" s="33"/>
      <c r="D5" s="34"/>
      <c r="E5" s="34"/>
      <c r="F5" s="34"/>
      <c r="G5" s="34"/>
      <c r="H5" s="34"/>
      <c r="I5" s="34"/>
    </row>
    <row r="6" spans="1:9">
      <c r="A6" s="1333"/>
      <c r="B6" s="42" t="s">
        <v>43</v>
      </c>
      <c r="C6" s="42"/>
      <c r="D6" s="34"/>
      <c r="E6" s="34"/>
      <c r="F6" s="34"/>
      <c r="G6" s="34"/>
      <c r="H6" s="34"/>
      <c r="I6" s="34"/>
    </row>
    <row r="7" spans="1:9">
      <c r="A7" s="1333"/>
      <c r="B7" s="36"/>
      <c r="C7" s="36"/>
      <c r="D7" s="135"/>
      <c r="E7" s="34"/>
      <c r="F7" s="34"/>
      <c r="G7" s="1537" t="s">
        <v>1526</v>
      </c>
      <c r="H7" s="1537">
        <v>1</v>
      </c>
      <c r="I7" s="34"/>
    </row>
    <row r="8" spans="1:9">
      <c r="A8" s="1333">
        <v>1</v>
      </c>
      <c r="B8" s="532"/>
      <c r="C8" s="516" t="s">
        <v>726</v>
      </c>
      <c r="D8" s="516" t="s">
        <v>727</v>
      </c>
      <c r="E8" s="1312" t="s">
        <v>760</v>
      </c>
      <c r="F8" s="1312" t="s">
        <v>728</v>
      </c>
      <c r="G8" s="516" t="s">
        <v>82</v>
      </c>
      <c r="H8" s="406"/>
      <c r="I8" s="34"/>
    </row>
    <row r="9" spans="1:9" ht="12.75" customHeight="1">
      <c r="A9" s="1333"/>
      <c r="B9" s="569" t="s">
        <v>1135</v>
      </c>
      <c r="C9" s="570" t="s">
        <v>1051</v>
      </c>
      <c r="D9" s="570" t="s">
        <v>1051</v>
      </c>
      <c r="E9" s="570" t="s">
        <v>979</v>
      </c>
      <c r="F9" s="570" t="s">
        <v>979</v>
      </c>
      <c r="G9" s="350"/>
      <c r="H9" s="405"/>
      <c r="I9" s="34"/>
    </row>
    <row r="10" spans="1:9" ht="22.5">
      <c r="A10" s="1333"/>
      <c r="B10" s="501"/>
      <c r="C10" s="384" t="s">
        <v>132</v>
      </c>
      <c r="D10" s="384" t="s">
        <v>133</v>
      </c>
      <c r="E10" s="384" t="s">
        <v>132</v>
      </c>
      <c r="F10" s="384" t="s">
        <v>133</v>
      </c>
      <c r="G10" s="454"/>
      <c r="H10" s="405" t="s">
        <v>120</v>
      </c>
      <c r="I10" s="34"/>
    </row>
    <row r="11" spans="1:9">
      <c r="A11" s="1333"/>
      <c r="B11" s="522"/>
      <c r="C11" s="382" t="s">
        <v>102</v>
      </c>
      <c r="D11" s="382" t="s">
        <v>24</v>
      </c>
      <c r="E11" s="382" t="s">
        <v>102</v>
      </c>
      <c r="F11" s="390" t="s">
        <v>24</v>
      </c>
      <c r="G11" s="344" t="s">
        <v>83</v>
      </c>
      <c r="H11" s="405" t="s">
        <v>121</v>
      </c>
      <c r="I11" s="34"/>
    </row>
    <row r="12" spans="1:9">
      <c r="A12" s="1333"/>
      <c r="B12" s="485" t="s">
        <v>44</v>
      </c>
      <c r="C12" s="560"/>
      <c r="D12" s="560"/>
      <c r="E12" s="560"/>
      <c r="F12" s="561"/>
      <c r="G12" s="562"/>
      <c r="H12" s="450"/>
      <c r="I12" s="34"/>
    </row>
    <row r="13" spans="1:9" ht="18.75" customHeight="1">
      <c r="A13" s="1333"/>
      <c r="B13" s="509" t="s">
        <v>90</v>
      </c>
      <c r="C13" s="121" t="s">
        <v>532</v>
      </c>
      <c r="D13" s="121" t="s">
        <v>533</v>
      </c>
      <c r="E13" s="121" t="s">
        <v>532</v>
      </c>
      <c r="F13" s="121" t="s">
        <v>533</v>
      </c>
      <c r="G13" s="559"/>
      <c r="H13" s="563"/>
      <c r="I13" s="34"/>
    </row>
    <row r="14" spans="1:9" ht="18.75" customHeight="1">
      <c r="A14" s="1333"/>
      <c r="B14" s="564" t="s">
        <v>45</v>
      </c>
      <c r="C14" s="518"/>
      <c r="D14" s="518"/>
      <c r="E14" s="519"/>
      <c r="F14" s="519"/>
      <c r="G14" s="517" t="s">
        <v>12</v>
      </c>
      <c r="H14" s="565" t="s">
        <v>85</v>
      </c>
      <c r="I14" s="34"/>
    </row>
    <row r="15" spans="1:9" ht="18.75" customHeight="1">
      <c r="A15" s="1333"/>
      <c r="B15" s="564" t="s">
        <v>92</v>
      </c>
      <c r="C15" s="375"/>
      <c r="D15" s="375"/>
      <c r="E15" s="340"/>
      <c r="F15" s="340"/>
      <c r="G15" s="3" t="s">
        <v>238</v>
      </c>
      <c r="H15" s="284" t="s">
        <v>85</v>
      </c>
      <c r="I15" s="34"/>
    </row>
    <row r="16" spans="1:9" ht="18.75" customHeight="1">
      <c r="A16" s="1333"/>
      <c r="B16" s="564" t="s">
        <v>93</v>
      </c>
      <c r="C16" s="375"/>
      <c r="D16" s="375"/>
      <c r="E16" s="340"/>
      <c r="F16" s="340"/>
      <c r="G16" s="3" t="s">
        <v>26</v>
      </c>
      <c r="H16" s="284" t="s">
        <v>85</v>
      </c>
      <c r="I16" s="34"/>
    </row>
    <row r="17" spans="1:9" ht="18.75" customHeight="1">
      <c r="A17" s="1333"/>
      <c r="B17" s="566" t="s">
        <v>1333</v>
      </c>
      <c r="C17" s="375"/>
      <c r="D17" s="375"/>
      <c r="E17" s="340"/>
      <c r="F17" s="340"/>
      <c r="G17" s="3" t="s">
        <v>239</v>
      </c>
      <c r="H17" s="284" t="s">
        <v>85</v>
      </c>
      <c r="I17" s="34"/>
    </row>
    <row r="18" spans="1:9" ht="18.75" customHeight="1">
      <c r="A18" s="1333"/>
      <c r="B18" s="509" t="s">
        <v>91</v>
      </c>
      <c r="C18" s="58"/>
      <c r="D18" s="58"/>
      <c r="E18" s="567"/>
      <c r="F18" s="558"/>
      <c r="G18" s="559"/>
      <c r="H18" s="563"/>
      <c r="I18" s="34"/>
    </row>
    <row r="19" spans="1:9" ht="18.75" customHeight="1">
      <c r="A19" s="1333"/>
      <c r="B19" s="564" t="s">
        <v>17</v>
      </c>
      <c r="C19" s="375"/>
      <c r="D19" s="375"/>
      <c r="E19" s="340"/>
      <c r="F19" s="340"/>
      <c r="G19" s="3" t="s">
        <v>27</v>
      </c>
      <c r="H19" s="565" t="s">
        <v>85</v>
      </c>
      <c r="I19" s="34"/>
    </row>
    <row r="20" spans="1:9" ht="18.75" customHeight="1">
      <c r="A20" s="1333"/>
      <c r="B20" s="564" t="s">
        <v>18</v>
      </c>
      <c r="C20" s="375"/>
      <c r="D20" s="375"/>
      <c r="E20" s="340"/>
      <c r="F20" s="340"/>
      <c r="G20" s="3" t="s">
        <v>240</v>
      </c>
      <c r="H20" s="284" t="s">
        <v>85</v>
      </c>
      <c r="I20" s="34"/>
    </row>
    <row r="21" spans="1:9" ht="18.75" customHeight="1">
      <c r="A21" s="1333"/>
      <c r="B21" s="564" t="s">
        <v>19</v>
      </c>
      <c r="C21" s="375"/>
      <c r="D21" s="375"/>
      <c r="E21" s="938"/>
      <c r="F21" s="938"/>
      <c r="G21" s="3" t="s">
        <v>3</v>
      </c>
      <c r="H21" s="284" t="s">
        <v>85</v>
      </c>
      <c r="I21" s="34"/>
    </row>
    <row r="22" spans="1:9" ht="18.75" customHeight="1">
      <c r="A22" s="1333"/>
      <c r="B22" s="509" t="s">
        <v>1396</v>
      </c>
      <c r="C22" s="58"/>
      <c r="D22" s="58"/>
      <c r="E22" s="567"/>
      <c r="F22" s="568"/>
      <c r="G22" s="558"/>
      <c r="H22" s="563"/>
      <c r="I22" s="34"/>
    </row>
    <row r="23" spans="1:9" ht="18.75" customHeight="1">
      <c r="A23" s="1333"/>
      <c r="B23" s="564" t="s">
        <v>45</v>
      </c>
      <c r="C23" s="375"/>
      <c r="D23" s="375"/>
      <c r="E23" s="340"/>
      <c r="F23" s="340"/>
      <c r="G23" s="3" t="s">
        <v>241</v>
      </c>
      <c r="H23" s="565" t="s">
        <v>85</v>
      </c>
      <c r="I23" s="34"/>
    </row>
    <row r="24" spans="1:9" s="1086" customFormat="1" ht="18.75" customHeight="1">
      <c r="A24" s="1333"/>
      <c r="B24" s="1264" t="s">
        <v>1334</v>
      </c>
      <c r="C24" s="1189"/>
      <c r="D24" s="1189"/>
      <c r="E24" s="1180"/>
      <c r="F24" s="1180"/>
      <c r="G24" s="1188" t="s">
        <v>846</v>
      </c>
      <c r="H24" s="1167" t="s">
        <v>157</v>
      </c>
      <c r="I24" s="1093"/>
    </row>
    <row r="25" spans="1:9" ht="18.75" customHeight="1" thickBot="1">
      <c r="A25" s="1333"/>
      <c r="B25" s="564" t="s">
        <v>19</v>
      </c>
      <c r="C25" s="375"/>
      <c r="D25" s="375"/>
      <c r="E25" s="340"/>
      <c r="F25" s="340"/>
      <c r="G25" s="3" t="s">
        <v>4</v>
      </c>
      <c r="H25" s="284" t="s">
        <v>85</v>
      </c>
      <c r="I25" s="34"/>
    </row>
    <row r="26" spans="1:9" ht="18.75" customHeight="1">
      <c r="A26" s="1333"/>
      <c r="B26" s="347" t="s">
        <v>534</v>
      </c>
      <c r="C26" s="374">
        <f>SUM(C14:C17,C19:C21,C23:C25)</f>
        <v>0</v>
      </c>
      <c r="D26" s="374">
        <f>SUM(D14:D17,D19:D21,D23:D25)</f>
        <v>0</v>
      </c>
      <c r="E26" s="374">
        <f>SUM(E14:E17,E19:E21,E23:E25)</f>
        <v>0</v>
      </c>
      <c r="F26" s="374">
        <f>SUM(F14:F17,F19:F21,F23:F25)</f>
        <v>0</v>
      </c>
      <c r="G26" s="3" t="s">
        <v>242</v>
      </c>
      <c r="H26" s="418" t="s">
        <v>85</v>
      </c>
      <c r="I26" s="34"/>
    </row>
    <row r="27" spans="1:9" ht="18.75" customHeight="1">
      <c r="A27" s="1333"/>
      <c r="B27" s="361" t="s">
        <v>20</v>
      </c>
      <c r="C27" s="58"/>
      <c r="D27" s="58"/>
      <c r="E27" s="58"/>
      <c r="F27" s="558"/>
      <c r="G27" s="559"/>
      <c r="H27" s="563"/>
      <c r="I27" s="34"/>
    </row>
    <row r="28" spans="1:9" ht="18.75" customHeight="1">
      <c r="A28" s="1333"/>
      <c r="B28" s="566" t="s">
        <v>21</v>
      </c>
      <c r="C28" s="375"/>
      <c r="D28" s="375"/>
      <c r="E28" s="340"/>
      <c r="F28" s="340"/>
      <c r="G28" s="571" t="s">
        <v>5</v>
      </c>
      <c r="H28" s="565" t="s">
        <v>85</v>
      </c>
      <c r="I28" s="34"/>
    </row>
    <row r="29" spans="1:9" ht="18.75" customHeight="1">
      <c r="A29" s="1333"/>
      <c r="B29" s="566" t="s">
        <v>22</v>
      </c>
      <c r="C29" s="375"/>
      <c r="D29" s="375"/>
      <c r="E29" s="340"/>
      <c r="F29" s="340"/>
      <c r="G29" s="529" t="s">
        <v>243</v>
      </c>
      <c r="H29" s="284" t="s">
        <v>85</v>
      </c>
      <c r="I29" s="34"/>
    </row>
    <row r="30" spans="1:9" ht="18.75" customHeight="1">
      <c r="A30" s="1333"/>
      <c r="B30" s="509" t="s">
        <v>100</v>
      </c>
      <c r="C30" s="58"/>
      <c r="D30" s="58"/>
      <c r="E30" s="567"/>
      <c r="F30" s="558"/>
      <c r="G30" s="558"/>
      <c r="H30" s="563"/>
      <c r="I30" s="34"/>
    </row>
    <row r="31" spans="1:9" ht="18.75" customHeight="1">
      <c r="A31" s="1333"/>
      <c r="B31" s="564" t="s">
        <v>136</v>
      </c>
      <c r="C31" s="375"/>
      <c r="D31" s="375"/>
      <c r="E31" s="340"/>
      <c r="F31" s="340"/>
      <c r="G31" s="571" t="s">
        <v>6</v>
      </c>
      <c r="H31" s="565" t="s">
        <v>85</v>
      </c>
      <c r="I31" s="34"/>
    </row>
    <row r="32" spans="1:9" ht="18.75" customHeight="1">
      <c r="A32" s="1333"/>
      <c r="B32" s="564" t="s">
        <v>47</v>
      </c>
      <c r="C32" s="375"/>
      <c r="D32" s="375"/>
      <c r="E32" s="340"/>
      <c r="F32" s="340"/>
      <c r="G32" s="529" t="s">
        <v>244</v>
      </c>
      <c r="H32" s="284" t="s">
        <v>85</v>
      </c>
      <c r="I32" s="34"/>
    </row>
    <row r="33" spans="1:9" ht="18.75" customHeight="1">
      <c r="A33" s="1333"/>
      <c r="B33" s="564" t="s">
        <v>48</v>
      </c>
      <c r="C33" s="375"/>
      <c r="D33" s="375"/>
      <c r="E33" s="340"/>
      <c r="F33" s="340"/>
      <c r="G33" s="529" t="s">
        <v>13</v>
      </c>
      <c r="H33" s="284" t="s">
        <v>85</v>
      </c>
      <c r="I33" s="34"/>
    </row>
    <row r="34" spans="1:9" ht="18.75" customHeight="1">
      <c r="A34" s="1333"/>
      <c r="B34" s="564" t="s">
        <v>49</v>
      </c>
      <c r="C34" s="375"/>
      <c r="D34" s="375"/>
      <c r="E34" s="340"/>
      <c r="F34" s="340"/>
      <c r="G34" s="448" t="s">
        <v>245</v>
      </c>
      <c r="H34" s="284" t="s">
        <v>85</v>
      </c>
      <c r="I34" s="34"/>
    </row>
    <row r="35" spans="1:9" ht="18.75" customHeight="1">
      <c r="A35" s="1333"/>
      <c r="B35" s="573" t="s">
        <v>1328</v>
      </c>
      <c r="C35" s="375"/>
      <c r="D35" s="375"/>
      <c r="E35" s="340"/>
      <c r="F35" s="340"/>
      <c r="G35" s="448" t="s">
        <v>887</v>
      </c>
      <c r="H35" s="284" t="s">
        <v>157</v>
      </c>
      <c r="I35" s="34"/>
    </row>
    <row r="36" spans="1:9" ht="28.5" customHeight="1">
      <c r="A36" s="1333"/>
      <c r="B36" s="572" t="s">
        <v>1329</v>
      </c>
      <c r="C36" s="375"/>
      <c r="D36" s="375"/>
      <c r="E36" s="340"/>
      <c r="F36" s="340"/>
      <c r="G36" s="448" t="s">
        <v>888</v>
      </c>
      <c r="H36" s="284" t="s">
        <v>157</v>
      </c>
      <c r="I36" s="34"/>
    </row>
    <row r="37" spans="1:9" ht="18.75" customHeight="1">
      <c r="A37" s="1333"/>
      <c r="B37" s="564" t="s">
        <v>1330</v>
      </c>
      <c r="C37" s="375"/>
      <c r="D37" s="375"/>
      <c r="E37" s="340"/>
      <c r="F37" s="340"/>
      <c r="G37" s="448" t="s">
        <v>14</v>
      </c>
      <c r="H37" s="284" t="s">
        <v>85</v>
      </c>
      <c r="I37" s="34"/>
    </row>
    <row r="38" spans="1:9" ht="18.75" customHeight="1">
      <c r="A38" s="1333"/>
      <c r="B38" s="564" t="s">
        <v>1331</v>
      </c>
      <c r="C38" s="375"/>
      <c r="D38" s="375"/>
      <c r="E38" s="340"/>
      <c r="F38" s="340"/>
      <c r="G38" s="448" t="s">
        <v>246</v>
      </c>
      <c r="H38" s="284" t="s">
        <v>85</v>
      </c>
      <c r="I38" s="34"/>
    </row>
    <row r="39" spans="1:9" s="1086" customFormat="1" ht="18.75" customHeight="1">
      <c r="A39" s="1333"/>
      <c r="B39" s="1265" t="s">
        <v>1484</v>
      </c>
      <c r="C39" s="1189"/>
      <c r="D39" s="1189"/>
      <c r="E39" s="1180"/>
      <c r="F39" s="1180"/>
      <c r="G39" s="1204" t="s">
        <v>886</v>
      </c>
      <c r="H39" s="918" t="s">
        <v>85</v>
      </c>
      <c r="I39" s="162"/>
    </row>
    <row r="40" spans="1:9" ht="18.75" customHeight="1" thickBot="1">
      <c r="A40" s="1333"/>
      <c r="B40" s="1205" t="s">
        <v>1332</v>
      </c>
      <c r="C40" s="375"/>
      <c r="D40" s="375"/>
      <c r="E40" s="340"/>
      <c r="F40" s="340"/>
      <c r="G40" s="448" t="s">
        <v>247</v>
      </c>
      <c r="H40" s="284" t="s">
        <v>85</v>
      </c>
      <c r="I40" s="34"/>
    </row>
    <row r="41" spans="1:9" ht="18.75" customHeight="1">
      <c r="A41" s="1333"/>
      <c r="B41" s="574" t="s">
        <v>1698</v>
      </c>
      <c r="C41" s="265">
        <f>SUM(C28:C29,C31:C40)</f>
        <v>0</v>
      </c>
      <c r="D41" s="265">
        <f>SUM(D28:D29,D31:D40)</f>
        <v>0</v>
      </c>
      <c r="E41" s="265">
        <f>SUM(E28:E29,E31:E40)</f>
        <v>0</v>
      </c>
      <c r="F41" s="265">
        <f>SUM(F28:F29,F31:F40)</f>
        <v>0</v>
      </c>
      <c r="G41" s="575" t="s">
        <v>248</v>
      </c>
      <c r="H41" s="563" t="s">
        <v>85</v>
      </c>
      <c r="I41" s="34"/>
    </row>
    <row r="42" spans="1:9" ht="18.75" customHeight="1">
      <c r="A42" s="1333"/>
      <c r="B42" s="576" t="s">
        <v>1699</v>
      </c>
      <c r="C42" s="577">
        <f>C26+C41</f>
        <v>0</v>
      </c>
      <c r="D42" s="577">
        <f>D26+D41</f>
        <v>0</v>
      </c>
      <c r="E42" s="577">
        <f>E26+E41</f>
        <v>0</v>
      </c>
      <c r="F42" s="577">
        <f>F26+F41</f>
        <v>0</v>
      </c>
      <c r="G42" s="528" t="s">
        <v>249</v>
      </c>
      <c r="H42" s="414" t="s">
        <v>85</v>
      </c>
      <c r="I42" s="34"/>
    </row>
    <row r="43" spans="1:9" ht="18.75" customHeight="1">
      <c r="A43" s="1333"/>
      <c r="B43" s="509" t="s">
        <v>1395</v>
      </c>
      <c r="C43" s="58"/>
      <c r="D43" s="58"/>
      <c r="E43" s="58"/>
      <c r="F43" s="558"/>
      <c r="G43" s="559"/>
      <c r="H43" s="563"/>
      <c r="I43" s="34"/>
    </row>
    <row r="44" spans="1:9" ht="18.75" customHeight="1">
      <c r="A44" s="1333"/>
      <c r="B44" s="578" t="s">
        <v>46</v>
      </c>
      <c r="C44" s="375"/>
      <c r="D44" s="375"/>
      <c r="E44" s="340"/>
      <c r="F44" s="340"/>
      <c r="G44" s="571" t="s">
        <v>250</v>
      </c>
      <c r="H44" s="565" t="s">
        <v>85</v>
      </c>
      <c r="I44" s="34"/>
    </row>
    <row r="45" spans="1:9" ht="18.75" customHeight="1">
      <c r="A45" s="1333"/>
      <c r="B45" s="578" t="s">
        <v>1333</v>
      </c>
      <c r="C45" s="375"/>
      <c r="D45" s="375"/>
      <c r="E45" s="340"/>
      <c r="F45" s="340"/>
      <c r="G45" s="448" t="s">
        <v>251</v>
      </c>
      <c r="H45" s="284" t="s">
        <v>85</v>
      </c>
      <c r="I45" s="34"/>
    </row>
    <row r="46" spans="1:9" ht="18.75" customHeight="1">
      <c r="A46" s="1333"/>
      <c r="B46" s="579" t="s">
        <v>811</v>
      </c>
      <c r="C46" s="375"/>
      <c r="D46" s="375"/>
      <c r="E46" s="340"/>
      <c r="F46" s="340"/>
      <c r="G46" s="448" t="s">
        <v>889</v>
      </c>
      <c r="H46" s="284" t="s">
        <v>157</v>
      </c>
      <c r="I46" s="34"/>
    </row>
    <row r="47" spans="1:9" ht="18.75" customHeight="1">
      <c r="A47" s="1333"/>
      <c r="B47" s="579" t="s">
        <v>812</v>
      </c>
      <c r="C47" s="375"/>
      <c r="D47" s="375"/>
      <c r="E47" s="340"/>
      <c r="F47" s="340"/>
      <c r="G47" s="448" t="s">
        <v>890</v>
      </c>
      <c r="H47" s="284" t="s">
        <v>157</v>
      </c>
      <c r="I47" s="34"/>
    </row>
    <row r="48" spans="1:9" ht="18.75" customHeight="1">
      <c r="A48" s="1333"/>
      <c r="B48" s="578" t="s">
        <v>21</v>
      </c>
      <c r="C48" s="375"/>
      <c r="D48" s="375"/>
      <c r="E48" s="340"/>
      <c r="F48" s="340"/>
      <c r="G48" s="448" t="s">
        <v>252</v>
      </c>
      <c r="H48" s="284" t="s">
        <v>85</v>
      </c>
      <c r="I48" s="34"/>
    </row>
    <row r="49" spans="1:9" ht="18.75" customHeight="1">
      <c r="A49" s="1333"/>
      <c r="B49" s="579" t="s">
        <v>22</v>
      </c>
      <c r="C49" s="375"/>
      <c r="D49" s="375"/>
      <c r="E49" s="340"/>
      <c r="F49" s="340"/>
      <c r="G49" s="448" t="s">
        <v>891</v>
      </c>
      <c r="H49" s="284" t="s">
        <v>157</v>
      </c>
      <c r="I49" s="34"/>
    </row>
    <row r="50" spans="1:9" ht="18.75" customHeight="1">
      <c r="A50" s="1333"/>
      <c r="B50" s="579" t="s">
        <v>813</v>
      </c>
      <c r="C50" s="375"/>
      <c r="D50" s="375"/>
      <c r="E50" s="340"/>
      <c r="F50" s="340"/>
      <c r="G50" s="1100" t="s">
        <v>8</v>
      </c>
      <c r="H50" s="1104" t="s">
        <v>85</v>
      </c>
      <c r="I50" s="34"/>
    </row>
    <row r="51" spans="1:9" s="1086" customFormat="1" ht="18.75" customHeight="1">
      <c r="A51" s="1333"/>
      <c r="B51" s="1266" t="s">
        <v>1485</v>
      </c>
      <c r="C51" s="1189"/>
      <c r="D51" s="1189"/>
      <c r="E51" s="1180"/>
      <c r="F51" s="1180"/>
      <c r="G51" s="1206" t="s">
        <v>912</v>
      </c>
      <c r="H51" s="1202" t="s">
        <v>157</v>
      </c>
      <c r="I51" s="162"/>
    </row>
    <row r="52" spans="1:9" ht="18.75" customHeight="1">
      <c r="A52" s="1333"/>
      <c r="B52" s="580" t="s">
        <v>1332</v>
      </c>
      <c r="C52" s="375"/>
      <c r="D52" s="375"/>
      <c r="E52" s="340"/>
      <c r="F52" s="340"/>
      <c r="G52" s="1206" t="s">
        <v>253</v>
      </c>
      <c r="H52" s="1202" t="s">
        <v>85</v>
      </c>
      <c r="I52" s="34"/>
    </row>
    <row r="53" spans="1:9">
      <c r="A53" s="1334"/>
      <c r="B53" s="36"/>
      <c r="C53" s="123"/>
      <c r="D53" s="123"/>
      <c r="E53" s="123"/>
      <c r="F53" s="33"/>
      <c r="G53" s="123"/>
      <c r="H53" s="33"/>
      <c r="I53" s="33"/>
    </row>
    <row r="54" spans="1:9">
      <c r="A54" s="1334"/>
      <c r="B54" s="70"/>
      <c r="C54" s="72"/>
      <c r="D54" s="72"/>
      <c r="E54" s="72"/>
      <c r="F54" s="33"/>
      <c r="G54" s="72"/>
      <c r="H54" s="33"/>
      <c r="I54" s="33"/>
    </row>
    <row r="55" spans="1:9">
      <c r="A55" s="1334"/>
      <c r="B55" s="36"/>
      <c r="C55" s="72"/>
      <c r="D55" s="72"/>
      <c r="E55" s="1537" t="s">
        <v>1526</v>
      </c>
      <c r="F55" s="1537">
        <v>2</v>
      </c>
      <c r="G55" s="72"/>
      <c r="H55" s="33"/>
      <c r="I55" s="33"/>
    </row>
    <row r="56" spans="1:9">
      <c r="A56" s="1333">
        <v>2</v>
      </c>
      <c r="B56" s="532"/>
      <c r="C56" s="338" t="s">
        <v>729</v>
      </c>
      <c r="D56" s="1312" t="s">
        <v>730</v>
      </c>
      <c r="E56" s="338" t="s">
        <v>82</v>
      </c>
      <c r="F56" s="406"/>
      <c r="G56" s="123"/>
      <c r="H56" s="33"/>
      <c r="I56" s="33"/>
    </row>
    <row r="57" spans="1:9">
      <c r="A57" s="1333"/>
      <c r="B57" s="581" t="s">
        <v>1136</v>
      </c>
      <c r="C57" s="570" t="s">
        <v>1051</v>
      </c>
      <c r="D57" s="570" t="s">
        <v>979</v>
      </c>
      <c r="E57" s="350"/>
      <c r="F57" s="405"/>
      <c r="G57" s="33"/>
      <c r="H57" s="33"/>
      <c r="I57" s="33"/>
    </row>
    <row r="58" spans="1:9" ht="22.5">
      <c r="A58" s="1333"/>
      <c r="B58" s="522"/>
      <c r="C58" s="384" t="s">
        <v>133</v>
      </c>
      <c r="D58" s="384" t="s">
        <v>133</v>
      </c>
      <c r="E58" s="454"/>
      <c r="F58" s="405" t="s">
        <v>120</v>
      </c>
      <c r="G58" s="33"/>
      <c r="H58" s="33"/>
      <c r="I58" s="33"/>
    </row>
    <row r="59" spans="1:9">
      <c r="A59" s="1333"/>
      <c r="B59" s="354" t="s">
        <v>11</v>
      </c>
      <c r="C59" s="382" t="s">
        <v>24</v>
      </c>
      <c r="D59" s="390" t="s">
        <v>24</v>
      </c>
      <c r="E59" s="344" t="s">
        <v>83</v>
      </c>
      <c r="F59" s="405" t="s">
        <v>121</v>
      </c>
      <c r="G59" s="33"/>
      <c r="H59" s="33"/>
      <c r="I59" s="33"/>
    </row>
    <row r="60" spans="1:9" ht="25.5" customHeight="1">
      <c r="A60" s="1333"/>
      <c r="B60" s="582" t="s">
        <v>910</v>
      </c>
      <c r="C60" s="375"/>
      <c r="D60" s="340"/>
      <c r="E60" s="3">
        <v>100</v>
      </c>
      <c r="F60" s="414" t="s">
        <v>85</v>
      </c>
      <c r="G60" s="33"/>
      <c r="H60" s="33"/>
      <c r="I60" s="33"/>
    </row>
    <row r="61" spans="1:9">
      <c r="A61" s="1334"/>
      <c r="B61" s="36"/>
      <c r="C61" s="36"/>
      <c r="D61" s="33"/>
      <c r="E61" s="33"/>
      <c r="F61" s="33"/>
      <c r="G61" s="33"/>
      <c r="H61" s="33"/>
      <c r="I61" s="33"/>
    </row>
    <row r="62" spans="1:9">
      <c r="A62" s="1334"/>
      <c r="B62" s="42"/>
      <c r="C62" s="42"/>
      <c r="D62" s="33"/>
      <c r="E62" s="33"/>
      <c r="F62" s="33"/>
      <c r="G62" s="33"/>
      <c r="H62" s="33"/>
      <c r="I62" s="33"/>
    </row>
  </sheetData>
  <sheetProtection password="B5A2" sheet="1" objects="1" scenarios="1"/>
  <customSheetViews>
    <customSheetView guid="{E4F26FFA-5313-49C9-9365-CBA576C57791}" showGridLines="0" fitToPage="1" showRuler="0" topLeftCell="A13">
      <selection activeCell="B12" sqref="B12"/>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printOptions gridLinesSet="0"/>
  <pageMargins left="0.74803149606299213" right="0.34" top="0.36" bottom="0.38" header="0.21" footer="0.2"/>
  <pageSetup paperSize="9" scale="73" orientation="portrait" horizontalDpi="300" verticalDpi="300" r:id="rId2"/>
  <headerFooter alignWithMargins="0"/>
  <ignoredErrors>
    <ignoredError sqref="E10:F12 F43 F53 G52 G25:G38 G40:G50 G14:G23" numberStoredAsText="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O101"/>
  <sheetViews>
    <sheetView showGridLines="0" zoomScale="80" zoomScaleNormal="80" workbookViewId="0">
      <selection activeCell="B4" sqref="B4"/>
    </sheetView>
  </sheetViews>
  <sheetFormatPr defaultColWidth="10.7109375" defaultRowHeight="12.75"/>
  <cols>
    <col min="1" max="1" width="4.5703125" style="25" customWidth="1"/>
    <col min="2" max="2" width="58.7109375" style="26" customWidth="1"/>
    <col min="3" max="3" width="14.7109375" style="25" customWidth="1"/>
    <col min="4" max="4" width="15.85546875" style="1030" customWidth="1"/>
    <col min="5" max="11" width="14.7109375" style="25" customWidth="1"/>
    <col min="12" max="12" width="9.28515625" style="25" customWidth="1"/>
    <col min="13" max="13" width="9.7109375" style="25" bestFit="1" customWidth="1"/>
    <col min="14" max="14" width="3.7109375" style="25" customWidth="1"/>
    <col min="15" max="15" width="12.28515625" style="25" bestFit="1" customWidth="1"/>
    <col min="16" max="16" width="12.28515625" style="25" customWidth="1"/>
    <col min="17" max="17" width="12.42578125" style="25" customWidth="1"/>
    <col min="18" max="18" width="9.7109375" style="25" bestFit="1" customWidth="1"/>
    <col min="19" max="19" width="3.5703125" style="25" customWidth="1"/>
    <col min="20" max="16384" width="10.7109375" style="25"/>
  </cols>
  <sheetData>
    <row r="1" spans="1:14" ht="15.75">
      <c r="A1" s="33"/>
      <c r="B1" s="1351" t="s">
        <v>1446</v>
      </c>
      <c r="C1" s="33"/>
      <c r="D1" s="1031"/>
      <c r="E1" s="33"/>
      <c r="F1" s="33"/>
      <c r="G1" s="33"/>
      <c r="H1" s="33"/>
      <c r="I1" s="33"/>
      <c r="J1" s="33"/>
      <c r="K1" s="33"/>
      <c r="L1" s="33"/>
      <c r="M1" s="33"/>
      <c r="N1" s="33"/>
    </row>
    <row r="2" spans="1:14">
      <c r="A2" s="33"/>
      <c r="B2" s="41"/>
      <c r="C2" s="33"/>
      <c r="D2" s="1031"/>
      <c r="E2" s="33"/>
      <c r="F2" s="33"/>
      <c r="G2" s="33"/>
      <c r="H2" s="33"/>
      <c r="I2" s="33"/>
      <c r="J2" s="33"/>
      <c r="K2" s="33"/>
      <c r="L2" s="33"/>
      <c r="M2" s="33"/>
      <c r="N2" s="33"/>
    </row>
    <row r="3" spans="1:14">
      <c r="A3" s="33"/>
      <c r="B3" s="42" t="s">
        <v>1541</v>
      </c>
      <c r="C3" s="33"/>
      <c r="D3" s="1031"/>
      <c r="E3" s="33"/>
      <c r="F3" s="33"/>
      <c r="G3" s="33"/>
      <c r="H3" s="33"/>
      <c r="I3" s="33"/>
      <c r="J3" s="33"/>
      <c r="K3" s="33"/>
      <c r="L3" s="33"/>
      <c r="M3" s="33"/>
      <c r="N3" s="33"/>
    </row>
    <row r="4" spans="1:14">
      <c r="A4"/>
      <c r="B4" s="95" t="s">
        <v>1449</v>
      </c>
      <c r="C4" s="33"/>
      <c r="D4" s="1031"/>
      <c r="E4" s="33"/>
      <c r="F4" s="33"/>
      <c r="G4" s="33"/>
      <c r="H4" s="33"/>
      <c r="I4" s="33"/>
      <c r="J4" s="33"/>
      <c r="K4" s="33"/>
      <c r="L4" s="33"/>
      <c r="M4" s="33"/>
      <c r="N4" s="33"/>
    </row>
    <row r="5" spans="1:14">
      <c r="A5"/>
      <c r="B5" s="33"/>
      <c r="C5" s="33"/>
      <c r="D5" s="1031"/>
      <c r="E5" s="33"/>
      <c r="F5" s="33"/>
      <c r="G5" s="33"/>
      <c r="H5" s="33"/>
      <c r="I5" s="33"/>
      <c r="J5" s="33"/>
      <c r="K5" s="33"/>
      <c r="L5" s="33"/>
      <c r="M5" s="33"/>
      <c r="N5" s="33"/>
    </row>
    <row r="6" spans="1:14">
      <c r="A6"/>
      <c r="B6" s="42" t="s">
        <v>144</v>
      </c>
      <c r="C6" s="34"/>
      <c r="D6" s="1032"/>
      <c r="E6" s="34"/>
      <c r="F6" s="34"/>
      <c r="G6" s="34"/>
      <c r="H6" s="34"/>
      <c r="I6" s="34"/>
      <c r="J6" s="34"/>
      <c r="K6" s="34"/>
      <c r="L6" s="34"/>
      <c r="M6" s="34"/>
      <c r="N6" s="34"/>
    </row>
    <row r="7" spans="1:14">
      <c r="A7"/>
      <c r="B7" s="39"/>
      <c r="C7" s="34"/>
      <c r="D7" s="1032"/>
      <c r="E7" s="34"/>
      <c r="F7" s="34"/>
      <c r="G7" s="34"/>
      <c r="H7" s="34"/>
      <c r="I7" s="34"/>
      <c r="J7" s="34"/>
      <c r="K7" s="34"/>
      <c r="L7" s="1531" t="s">
        <v>1526</v>
      </c>
      <c r="M7" s="1531">
        <v>1</v>
      </c>
      <c r="N7" s="33"/>
    </row>
    <row r="8" spans="1:14">
      <c r="A8" s="1335">
        <v>1</v>
      </c>
      <c r="B8" s="709"/>
      <c r="C8" s="1300" t="s">
        <v>393</v>
      </c>
      <c r="D8" s="1300" t="s">
        <v>1244</v>
      </c>
      <c r="E8" s="1300" t="s">
        <v>394</v>
      </c>
      <c r="F8" s="1300" t="s">
        <v>395</v>
      </c>
      <c r="G8" s="1300" t="s">
        <v>396</v>
      </c>
      <c r="H8" s="1300" t="s">
        <v>397</v>
      </c>
      <c r="I8" s="1300" t="s">
        <v>398</v>
      </c>
      <c r="J8" s="1300" t="s">
        <v>399</v>
      </c>
      <c r="K8" s="1300" t="s">
        <v>638</v>
      </c>
      <c r="L8" s="1296" t="s">
        <v>82</v>
      </c>
      <c r="M8" s="692"/>
      <c r="N8" s="34"/>
    </row>
    <row r="9" spans="1:14" s="1035" customFormat="1">
      <c r="A9" s="1034"/>
      <c r="B9" s="1639" t="s">
        <v>1247</v>
      </c>
      <c r="C9" s="1023"/>
      <c r="D9" s="1636" t="s">
        <v>1249</v>
      </c>
      <c r="E9" s="1637"/>
      <c r="F9" s="1638" t="s">
        <v>1248</v>
      </c>
      <c r="G9" s="1638"/>
      <c r="H9" s="1638"/>
      <c r="I9" s="1638"/>
      <c r="J9" s="1638"/>
      <c r="K9" s="1637"/>
      <c r="L9" s="1034"/>
      <c r="M9" s="1041"/>
      <c r="N9" s="1037"/>
    </row>
    <row r="10" spans="1:14" s="27" customFormat="1" ht="49.5" customHeight="1">
      <c r="A10"/>
      <c r="B10" s="1639"/>
      <c r="C10" s="1038" t="s">
        <v>103</v>
      </c>
      <c r="D10" s="1033" t="s">
        <v>1246</v>
      </c>
      <c r="E10" s="1038" t="s">
        <v>181</v>
      </c>
      <c r="F10" s="1038" t="s">
        <v>218</v>
      </c>
      <c r="G10" s="1038" t="s">
        <v>126</v>
      </c>
      <c r="H10" s="1038" t="s">
        <v>276</v>
      </c>
      <c r="I10" s="1038" t="s">
        <v>277</v>
      </c>
      <c r="J10" s="1038" t="s">
        <v>278</v>
      </c>
      <c r="K10" s="1038" t="s">
        <v>279</v>
      </c>
      <c r="L10" s="1042"/>
      <c r="M10" s="1040" t="s">
        <v>120</v>
      </c>
      <c r="N10" s="62"/>
    </row>
    <row r="11" spans="1:14" ht="13.5" thickBot="1">
      <c r="A11"/>
      <c r="B11" s="479"/>
      <c r="C11" s="1045" t="s">
        <v>84</v>
      </c>
      <c r="D11" s="1044" t="s">
        <v>84</v>
      </c>
      <c r="E11" s="1045" t="s">
        <v>84</v>
      </c>
      <c r="F11" s="1045" t="s">
        <v>84</v>
      </c>
      <c r="G11" s="1045" t="s">
        <v>84</v>
      </c>
      <c r="H11" s="1045" t="s">
        <v>84</v>
      </c>
      <c r="I11" s="1045" t="s">
        <v>84</v>
      </c>
      <c r="J11" s="1045" t="s">
        <v>84</v>
      </c>
      <c r="K11" s="1045" t="s">
        <v>84</v>
      </c>
      <c r="L11" s="1188" t="s">
        <v>83</v>
      </c>
      <c r="M11" s="421" t="s">
        <v>121</v>
      </c>
      <c r="N11" s="34"/>
    </row>
    <row r="12" spans="1:14" ht="24" customHeight="1">
      <c r="A12"/>
      <c r="B12" s="714" t="s">
        <v>1544</v>
      </c>
      <c r="C12" s="939">
        <f>SUM(D12:K12)</f>
        <v>0</v>
      </c>
      <c r="D12" s="1029">
        <f>D77</f>
        <v>0</v>
      </c>
      <c r="E12" s="716">
        <f>E77</f>
        <v>0</v>
      </c>
      <c r="F12" s="716">
        <f>F77</f>
        <v>0</v>
      </c>
      <c r="G12" s="716">
        <f>'26. Revaluation Reserve'!C11</f>
        <v>0</v>
      </c>
      <c r="H12" s="716">
        <f>H77</f>
        <v>0</v>
      </c>
      <c r="I12" s="716">
        <f>I77</f>
        <v>0</v>
      </c>
      <c r="J12" s="716">
        <f>J77</f>
        <v>0</v>
      </c>
      <c r="K12" s="716">
        <f>K77</f>
        <v>0</v>
      </c>
      <c r="L12" s="1188" t="s">
        <v>12</v>
      </c>
      <c r="M12" s="707" t="s">
        <v>87</v>
      </c>
      <c r="N12" s="34"/>
    </row>
    <row r="13" spans="1:14" ht="24" customHeight="1">
      <c r="A13"/>
      <c r="B13" s="715" t="s">
        <v>273</v>
      </c>
      <c r="C13" s="939">
        <f t="shared" ref="C13:C16" si="0">SUM(D13:K13)</f>
        <v>0</v>
      </c>
      <c r="D13" s="1060"/>
      <c r="E13" s="690"/>
      <c r="F13" s="690"/>
      <c r="G13" s="716">
        <f>'26. Revaluation Reserve'!C12</f>
        <v>0</v>
      </c>
      <c r="H13" s="690"/>
      <c r="I13" s="690"/>
      <c r="J13" s="690"/>
      <c r="K13" s="690"/>
      <c r="L13" s="1188" t="s">
        <v>238</v>
      </c>
      <c r="M13" s="707" t="s">
        <v>87</v>
      </c>
      <c r="N13" s="34"/>
    </row>
    <row r="14" spans="1:14" ht="24" customHeight="1" thickBot="1">
      <c r="A14"/>
      <c r="B14" s="484" t="s">
        <v>1069</v>
      </c>
      <c r="C14" s="939">
        <f t="shared" si="0"/>
        <v>0</v>
      </c>
      <c r="D14" s="991"/>
      <c r="E14" s="435"/>
      <c r="F14" s="435"/>
      <c r="G14" s="435">
        <f>'26. Revaluation Reserve'!C13</f>
        <v>0</v>
      </c>
      <c r="H14" s="435"/>
      <c r="I14" s="435"/>
      <c r="J14" s="435"/>
      <c r="K14" s="435"/>
      <c r="L14" s="1188" t="s">
        <v>935</v>
      </c>
      <c r="M14" s="707" t="s">
        <v>87</v>
      </c>
      <c r="N14" s="130"/>
    </row>
    <row r="15" spans="1:14" ht="24" customHeight="1">
      <c r="A15"/>
      <c r="B15" s="714" t="s">
        <v>1545</v>
      </c>
      <c r="C15" s="374">
        <f t="shared" si="0"/>
        <v>0</v>
      </c>
      <c r="D15" s="374">
        <f>SUM(D12:D14)</f>
        <v>0</v>
      </c>
      <c r="E15" s="374">
        <f>SUM(E12:E14)</f>
        <v>0</v>
      </c>
      <c r="F15" s="374">
        <f t="shared" ref="F15:K15" si="1">SUM(F12:F14)</f>
        <v>0</v>
      </c>
      <c r="G15" s="374">
        <f t="shared" si="1"/>
        <v>0</v>
      </c>
      <c r="H15" s="374">
        <f t="shared" si="1"/>
        <v>0</v>
      </c>
      <c r="I15" s="374">
        <f t="shared" si="1"/>
        <v>0</v>
      </c>
      <c r="J15" s="374">
        <f t="shared" si="1"/>
        <v>0</v>
      </c>
      <c r="K15" s="374">
        <f t="shared" si="1"/>
        <v>0</v>
      </c>
      <c r="L15" s="1188" t="s">
        <v>26</v>
      </c>
      <c r="M15" s="707" t="s">
        <v>87</v>
      </c>
      <c r="N15" s="34"/>
    </row>
    <row r="16" spans="1:14" ht="24" customHeight="1">
      <c r="A16"/>
      <c r="B16" s="714" t="s">
        <v>595</v>
      </c>
      <c r="C16" s="689">
        <f t="shared" si="0"/>
        <v>0</v>
      </c>
      <c r="D16" s="687"/>
      <c r="E16" s="687"/>
      <c r="F16" s="687"/>
      <c r="G16" s="716">
        <f>'26. Revaluation Reserve'!C15</f>
        <v>0</v>
      </c>
      <c r="H16" s="687"/>
      <c r="I16" s="687"/>
      <c r="J16" s="687"/>
      <c r="K16" s="687"/>
      <c r="L16" s="1188" t="s">
        <v>239</v>
      </c>
      <c r="M16" s="707" t="s">
        <v>87</v>
      </c>
      <c r="N16" s="34"/>
    </row>
    <row r="17" spans="1:15" ht="24" customHeight="1">
      <c r="A17"/>
      <c r="B17" s="715" t="s">
        <v>521</v>
      </c>
      <c r="C17" s="689">
        <f>'1. SoCI'!D26</f>
        <v>0</v>
      </c>
      <c r="D17" s="1444"/>
      <c r="E17" s="1050">
        <f>'1. SoCI'!D49</f>
        <v>0</v>
      </c>
      <c r="F17" s="1059"/>
      <c r="G17" s="1059"/>
      <c r="H17" s="1059"/>
      <c r="I17" s="1059"/>
      <c r="J17" s="1059"/>
      <c r="K17" s="716">
        <f>C17-SUM(E17:J17,D17)</f>
        <v>0</v>
      </c>
      <c r="L17" s="1188" t="s">
        <v>27</v>
      </c>
      <c r="M17" s="707" t="s">
        <v>87</v>
      </c>
      <c r="N17" s="174" t="s">
        <v>1088</v>
      </c>
    </row>
    <row r="18" spans="1:15" s="1064" customFormat="1" ht="32.25" customHeight="1">
      <c r="A18" s="1062"/>
      <c r="B18" s="1381" t="s">
        <v>1444</v>
      </c>
      <c r="C18" s="1053">
        <f>SUM(D18:K18)</f>
        <v>0</v>
      </c>
      <c r="D18" s="1073"/>
      <c r="E18" s="1058"/>
      <c r="F18" s="1058"/>
      <c r="G18" s="1058"/>
      <c r="H18" s="1058"/>
      <c r="I18" s="1058"/>
      <c r="J18" s="1058"/>
      <c r="K18" s="1444"/>
      <c r="L18" s="1188" t="s">
        <v>1441</v>
      </c>
      <c r="M18" s="707" t="s">
        <v>87</v>
      </c>
      <c r="N18" s="1068"/>
    </row>
    <row r="19" spans="1:15" ht="32.25" customHeight="1">
      <c r="A19"/>
      <c r="B19" s="715" t="s">
        <v>1445</v>
      </c>
      <c r="C19" s="689">
        <f>SUM(D19:K19)</f>
        <v>0</v>
      </c>
      <c r="D19" s="1073"/>
      <c r="E19" s="1151"/>
      <c r="F19" s="1151"/>
      <c r="G19" s="1152">
        <f>'26. Revaluation Reserve'!C16</f>
        <v>0</v>
      </c>
      <c r="H19" s="1151"/>
      <c r="I19" s="1151"/>
      <c r="J19" s="1151"/>
      <c r="K19" s="1152">
        <f>-SUM(D19:J19)</f>
        <v>0</v>
      </c>
      <c r="L19" s="1188" t="s">
        <v>1442</v>
      </c>
      <c r="M19" s="707" t="s">
        <v>1231</v>
      </c>
      <c r="N19" s="174"/>
    </row>
    <row r="20" spans="1:15" s="1064" customFormat="1" ht="27.75" customHeight="1">
      <c r="A20" s="1181"/>
      <c r="B20" s="715" t="s">
        <v>1448</v>
      </c>
      <c r="C20" s="689">
        <f>SUM(D20:K20)</f>
        <v>0</v>
      </c>
      <c r="D20" s="1073"/>
      <c r="E20" s="1151"/>
      <c r="F20" s="1151"/>
      <c r="G20" s="1152">
        <f>'26. Revaluation Reserve'!C17</f>
        <v>0</v>
      </c>
      <c r="H20" s="1151"/>
      <c r="I20" s="1151"/>
      <c r="J20" s="1151"/>
      <c r="K20" s="1152">
        <f>-SUM(D20:J20)</f>
        <v>0</v>
      </c>
      <c r="L20" s="1188" t="s">
        <v>856</v>
      </c>
      <c r="M20" s="707" t="s">
        <v>1231</v>
      </c>
      <c r="N20" s="1102"/>
    </row>
    <row r="21" spans="1:15" s="1064" customFormat="1" ht="32.25" customHeight="1">
      <c r="A21" s="1062"/>
      <c r="B21" s="1150" t="s">
        <v>1300</v>
      </c>
      <c r="C21" s="689">
        <v>0</v>
      </c>
      <c r="D21" s="1073"/>
      <c r="E21" s="1073"/>
      <c r="F21" s="1073"/>
      <c r="G21" s="1073"/>
      <c r="H21" s="1073"/>
      <c r="I21" s="1073"/>
      <c r="J21" s="1073"/>
      <c r="K21" s="1444"/>
      <c r="L21" s="1188" t="s">
        <v>1302</v>
      </c>
      <c r="M21" s="1149" t="s">
        <v>157</v>
      </c>
      <c r="N21" s="1102"/>
    </row>
    <row r="22" spans="1:15" s="1064" customFormat="1" ht="27.75" customHeight="1">
      <c r="A22" s="1062"/>
      <c r="B22" s="1150" t="s">
        <v>1301</v>
      </c>
      <c r="C22" s="689">
        <v>0</v>
      </c>
      <c r="D22" s="1444"/>
      <c r="E22" s="1073"/>
      <c r="F22" s="1073"/>
      <c r="G22" s="1073"/>
      <c r="H22" s="1073"/>
      <c r="I22" s="1073"/>
      <c r="J22" s="1073"/>
      <c r="K22" s="1141">
        <f>-K21</f>
        <v>0</v>
      </c>
      <c r="L22" s="1188" t="s">
        <v>1303</v>
      </c>
      <c r="M22" s="1149" t="s">
        <v>1231</v>
      </c>
      <c r="N22" s="1102"/>
    </row>
    <row r="23" spans="1:15" ht="32.25" customHeight="1">
      <c r="A23" s="936"/>
      <c r="B23" s="1382" t="s">
        <v>1230</v>
      </c>
      <c r="C23" s="689">
        <f>SUM(D23:K23)</f>
        <v>0</v>
      </c>
      <c r="D23" s="1073"/>
      <c r="E23" s="1073"/>
      <c r="F23" s="1073"/>
      <c r="G23" s="1055">
        <f>'26. Revaluation Reserve'!C20</f>
        <v>0</v>
      </c>
      <c r="H23" s="1073"/>
      <c r="I23" s="1073"/>
      <c r="J23" s="1073"/>
      <c r="K23" s="1055">
        <f>-G23</f>
        <v>0</v>
      </c>
      <c r="L23" s="1188" t="s">
        <v>867</v>
      </c>
      <c r="M23" s="707" t="s">
        <v>1231</v>
      </c>
      <c r="N23" s="947"/>
    </row>
    <row r="24" spans="1:15" ht="24" customHeight="1">
      <c r="A24"/>
      <c r="B24" s="715" t="s">
        <v>778</v>
      </c>
      <c r="C24" s="689">
        <v>0</v>
      </c>
      <c r="D24" s="1024"/>
      <c r="E24" s="690"/>
      <c r="F24" s="690"/>
      <c r="G24" s="716">
        <f>'26. Revaluation Reserve'!C21</f>
        <v>0</v>
      </c>
      <c r="H24" s="690"/>
      <c r="I24" s="690"/>
      <c r="J24" s="690"/>
      <c r="K24" s="929">
        <f>-SUM(D24:J24)</f>
        <v>0</v>
      </c>
      <c r="L24" s="1188" t="s">
        <v>836</v>
      </c>
      <c r="M24" s="707" t="s">
        <v>1231</v>
      </c>
      <c r="N24"/>
      <c r="O24"/>
    </row>
    <row r="25" spans="1:15" ht="24" customHeight="1">
      <c r="A25"/>
      <c r="B25" s="715" t="s">
        <v>284</v>
      </c>
      <c r="C25" s="689">
        <f>SUM(D25:K25)</f>
        <v>0</v>
      </c>
      <c r="D25" s="1026"/>
      <c r="E25" s="690"/>
      <c r="F25" s="435"/>
      <c r="G25" s="716">
        <f>'26. Revaluation Reserve'!C18</f>
        <v>0</v>
      </c>
      <c r="H25" s="435"/>
      <c r="I25" s="908"/>
      <c r="J25" s="908"/>
      <c r="K25" s="1025"/>
      <c r="L25" s="1188" t="s">
        <v>240</v>
      </c>
      <c r="M25" s="707" t="s">
        <v>157</v>
      </c>
      <c r="N25" s="34"/>
    </row>
    <row r="26" spans="1:15" ht="24" customHeight="1">
      <c r="A26"/>
      <c r="B26" s="715" t="s">
        <v>775</v>
      </c>
      <c r="C26" s="689">
        <f t="shared" ref="C26:C29" si="2">SUM(D26:K26)</f>
        <v>0</v>
      </c>
      <c r="D26" s="1026"/>
      <c r="E26" s="690"/>
      <c r="F26" s="435"/>
      <c r="G26" s="716">
        <f>'26. Revaluation Reserve'!E$19</f>
        <v>0</v>
      </c>
      <c r="H26" s="435"/>
      <c r="I26" s="908"/>
      <c r="J26" s="908"/>
      <c r="K26" s="1025"/>
      <c r="L26" s="1188" t="s">
        <v>3</v>
      </c>
      <c r="M26" s="707" t="s">
        <v>87</v>
      </c>
      <c r="N26" s="34"/>
    </row>
    <row r="27" spans="1:15" ht="24" customHeight="1">
      <c r="A27"/>
      <c r="B27" s="715" t="s">
        <v>776</v>
      </c>
      <c r="C27" s="689">
        <f t="shared" si="2"/>
        <v>0</v>
      </c>
      <c r="D27" s="1026"/>
      <c r="E27" s="690"/>
      <c r="F27" s="435"/>
      <c r="G27" s="716">
        <f>'26. Revaluation Reserve'!D$19</f>
        <v>0</v>
      </c>
      <c r="H27" s="435"/>
      <c r="I27" s="908"/>
      <c r="J27" s="908"/>
      <c r="K27" s="1025"/>
      <c r="L27" s="1188" t="s">
        <v>837</v>
      </c>
      <c r="M27" s="707" t="s">
        <v>87</v>
      </c>
      <c r="N27" s="34"/>
    </row>
    <row r="28" spans="1:15" ht="24" customHeight="1">
      <c r="A28"/>
      <c r="B28" s="715" t="s">
        <v>1085</v>
      </c>
      <c r="C28" s="689">
        <f t="shared" si="2"/>
        <v>0</v>
      </c>
      <c r="D28" s="1026"/>
      <c r="E28" s="690"/>
      <c r="F28" s="435"/>
      <c r="G28" s="1589"/>
      <c r="H28" s="435"/>
      <c r="I28" s="908"/>
      <c r="J28" s="908"/>
      <c r="K28" s="1025"/>
      <c r="L28" s="1188" t="s">
        <v>838</v>
      </c>
      <c r="M28" s="707" t="s">
        <v>87</v>
      </c>
      <c r="N28" s="34"/>
    </row>
    <row r="29" spans="1:15" ht="24" customHeight="1">
      <c r="A29" s="1016"/>
      <c r="B29" s="1056" t="s">
        <v>1439</v>
      </c>
      <c r="C29" s="939">
        <f t="shared" si="2"/>
        <v>0</v>
      </c>
      <c r="D29" s="1444"/>
      <c r="E29" s="1024"/>
      <c r="F29" s="908"/>
      <c r="G29" s="1024"/>
      <c r="H29" s="908"/>
      <c r="I29" s="908"/>
      <c r="J29" s="908"/>
      <c r="K29" s="991"/>
      <c r="L29" s="1188" t="s">
        <v>846</v>
      </c>
      <c r="M29" s="707" t="s">
        <v>87</v>
      </c>
      <c r="N29" s="378"/>
    </row>
    <row r="30" spans="1:15" ht="24" customHeight="1">
      <c r="A30"/>
      <c r="B30" s="715" t="s">
        <v>1101</v>
      </c>
      <c r="C30" s="689">
        <v>0</v>
      </c>
      <c r="D30" s="1024"/>
      <c r="E30" s="435"/>
      <c r="F30" s="435"/>
      <c r="G30" s="716">
        <f>'26. Revaluation Reserve'!C22</f>
        <v>0</v>
      </c>
      <c r="H30" s="435"/>
      <c r="I30" s="435"/>
      <c r="J30" s="435"/>
      <c r="K30" s="929">
        <f>-SUM(D30:J30)</f>
        <v>0</v>
      </c>
      <c r="L30" s="1188" t="s">
        <v>242</v>
      </c>
      <c r="M30" s="707" t="s">
        <v>1231</v>
      </c>
      <c r="N30" s="34"/>
    </row>
    <row r="31" spans="1:15" ht="30" customHeight="1">
      <c r="A31"/>
      <c r="B31" s="715" t="s">
        <v>514</v>
      </c>
      <c r="C31" s="689">
        <f>SUM(D31:K31)</f>
        <v>0</v>
      </c>
      <c r="D31" s="1024"/>
      <c r="E31" s="690"/>
      <c r="F31" s="435"/>
      <c r="G31" s="979">
        <f>'26. Revaluation Reserve'!C25</f>
        <v>0</v>
      </c>
      <c r="H31" s="435"/>
      <c r="I31" s="690"/>
      <c r="J31" s="690"/>
      <c r="K31" s="690"/>
      <c r="L31" s="1188" t="s">
        <v>5</v>
      </c>
      <c r="M31" s="707" t="s">
        <v>87</v>
      </c>
      <c r="N31" s="34"/>
    </row>
    <row r="32" spans="1:15" ht="28.5" customHeight="1">
      <c r="A32"/>
      <c r="B32" s="715" t="s">
        <v>177</v>
      </c>
      <c r="C32" s="689">
        <f t="shared" ref="C32:C44" si="3">SUM(D32:K32)</f>
        <v>0</v>
      </c>
      <c r="D32" s="1444"/>
      <c r="E32" s="435"/>
      <c r="F32" s="435"/>
      <c r="G32" s="1073"/>
      <c r="H32" s="1141">
        <f>'16. Investments'!E24</f>
        <v>0</v>
      </c>
      <c r="I32" s="435"/>
      <c r="J32" s="435"/>
      <c r="K32" s="1025"/>
      <c r="L32" s="1188" t="s">
        <v>6</v>
      </c>
      <c r="M32" s="707" t="s">
        <v>38</v>
      </c>
      <c r="N32" s="34"/>
    </row>
    <row r="33" spans="1:14" ht="27" customHeight="1">
      <c r="A33"/>
      <c r="B33" s="715" t="s">
        <v>178</v>
      </c>
      <c r="C33" s="689">
        <f t="shared" si="3"/>
        <v>0</v>
      </c>
      <c r="D33" s="1444"/>
      <c r="E33" s="435"/>
      <c r="F33" s="435"/>
      <c r="G33" s="1073"/>
      <c r="H33" s="690"/>
      <c r="I33" s="435"/>
      <c r="J33" s="435"/>
      <c r="K33" s="1025"/>
      <c r="L33" s="1188" t="s">
        <v>244</v>
      </c>
      <c r="M33" s="707" t="s">
        <v>87</v>
      </c>
      <c r="N33" s="34"/>
    </row>
    <row r="34" spans="1:14" ht="24" customHeight="1">
      <c r="A34"/>
      <c r="B34" s="715" t="s">
        <v>515</v>
      </c>
      <c r="C34" s="689">
        <f t="shared" si="3"/>
        <v>0</v>
      </c>
      <c r="D34" s="1024"/>
      <c r="E34" s="690"/>
      <c r="F34" s="435"/>
      <c r="G34" s="716">
        <f>'26. Revaluation Reserve'!C26</f>
        <v>0</v>
      </c>
      <c r="H34" s="435"/>
      <c r="I34" s="690"/>
      <c r="J34" s="690"/>
      <c r="K34" s="690"/>
      <c r="L34" s="1188" t="s">
        <v>13</v>
      </c>
      <c r="M34" s="707" t="s">
        <v>87</v>
      </c>
      <c r="N34" s="34"/>
    </row>
    <row r="35" spans="1:14" ht="27" customHeight="1">
      <c r="A35"/>
      <c r="B35" s="1383" t="s">
        <v>1321</v>
      </c>
      <c r="C35" s="689">
        <f t="shared" si="3"/>
        <v>0</v>
      </c>
      <c r="D35" s="1073"/>
      <c r="E35" s="690"/>
      <c r="F35" s="435"/>
      <c r="G35" s="435"/>
      <c r="H35" s="435"/>
      <c r="I35" s="690"/>
      <c r="J35" s="690"/>
      <c r="K35" s="690"/>
      <c r="L35" s="1188" t="s">
        <v>245</v>
      </c>
      <c r="M35" s="707" t="s">
        <v>87</v>
      </c>
      <c r="N35" s="34"/>
    </row>
    <row r="36" spans="1:14" ht="24" customHeight="1">
      <c r="A36"/>
      <c r="B36" s="715" t="s">
        <v>455</v>
      </c>
      <c r="C36" s="689">
        <f t="shared" si="3"/>
        <v>0</v>
      </c>
      <c r="D36" s="1026"/>
      <c r="E36" s="1047"/>
      <c r="F36" s="690"/>
      <c r="G36" s="435"/>
      <c r="H36" s="435"/>
      <c r="I36" s="435"/>
      <c r="J36" s="435"/>
      <c r="K36" s="435"/>
      <c r="L36" s="1188" t="s">
        <v>14</v>
      </c>
      <c r="M36" s="707" t="s">
        <v>87</v>
      </c>
      <c r="N36" s="34"/>
    </row>
    <row r="37" spans="1:14" ht="24" customHeight="1">
      <c r="A37"/>
      <c r="B37" s="715" t="s">
        <v>274</v>
      </c>
      <c r="C37" s="689">
        <f t="shared" si="3"/>
        <v>0</v>
      </c>
      <c r="D37" s="1026"/>
      <c r="E37" s="1047"/>
      <c r="F37" s="690"/>
      <c r="G37" s="435"/>
      <c r="H37" s="435"/>
      <c r="I37" s="435"/>
      <c r="J37" s="435"/>
      <c r="K37" s="435"/>
      <c r="L37" s="1188" t="s">
        <v>246</v>
      </c>
      <c r="M37" s="707" t="s">
        <v>87</v>
      </c>
      <c r="N37" s="34"/>
    </row>
    <row r="38" spans="1:14" ht="24" customHeight="1">
      <c r="A38"/>
      <c r="B38" s="715" t="s">
        <v>275</v>
      </c>
      <c r="C38" s="689">
        <f t="shared" si="3"/>
        <v>0</v>
      </c>
      <c r="D38" s="1026"/>
      <c r="E38" s="1047"/>
      <c r="F38" s="690"/>
      <c r="G38" s="435"/>
      <c r="H38" s="435"/>
      <c r="I38" s="435"/>
      <c r="J38" s="435"/>
      <c r="K38" s="435"/>
      <c r="L38" s="1188" t="s">
        <v>247</v>
      </c>
      <c r="M38" s="707" t="s">
        <v>87</v>
      </c>
      <c r="N38" s="34"/>
    </row>
    <row r="39" spans="1:14" s="1064" customFormat="1" ht="27.75" customHeight="1">
      <c r="A39" s="1181"/>
      <c r="B39" s="1302" t="s">
        <v>1360</v>
      </c>
      <c r="C39" s="689">
        <f t="shared" si="3"/>
        <v>0</v>
      </c>
      <c r="D39" s="1190"/>
      <c r="E39" s="683"/>
      <c r="F39" s="1189"/>
      <c r="G39" s="435"/>
      <c r="H39" s="435"/>
      <c r="I39" s="435"/>
      <c r="J39" s="435"/>
      <c r="K39" s="435"/>
      <c r="L39" s="1188" t="s">
        <v>1361</v>
      </c>
      <c r="M39" s="707" t="s">
        <v>87</v>
      </c>
      <c r="N39" s="1093"/>
    </row>
    <row r="40" spans="1:14" ht="24" customHeight="1">
      <c r="A40"/>
      <c r="B40" s="859" t="s">
        <v>779</v>
      </c>
      <c r="C40" s="689">
        <f t="shared" si="3"/>
        <v>0</v>
      </c>
      <c r="D40" s="1026"/>
      <c r="E40" s="1047"/>
      <c r="F40" s="690"/>
      <c r="G40" s="435"/>
      <c r="H40" s="435"/>
      <c r="I40" s="435"/>
      <c r="J40" s="435"/>
      <c r="K40" s="435"/>
      <c r="L40" s="1188" t="s">
        <v>839</v>
      </c>
      <c r="M40" s="707" t="s">
        <v>87</v>
      </c>
      <c r="N40" s="34"/>
    </row>
    <row r="41" spans="1:14" ht="24" customHeight="1">
      <c r="A41"/>
      <c r="B41" s="859" t="s">
        <v>1208</v>
      </c>
      <c r="C41" s="689">
        <f t="shared" si="3"/>
        <v>0</v>
      </c>
      <c r="D41" s="1026"/>
      <c r="E41" s="1047"/>
      <c r="F41" s="908"/>
      <c r="G41" s="908"/>
      <c r="H41" s="908"/>
      <c r="I41" s="908"/>
      <c r="J41" s="908"/>
      <c r="K41" s="908"/>
      <c r="L41" s="1188" t="s">
        <v>840</v>
      </c>
      <c r="M41" s="707" t="s">
        <v>38</v>
      </c>
      <c r="N41"/>
    </row>
    <row r="42" spans="1:14" ht="24" customHeight="1">
      <c r="A42"/>
      <c r="B42" s="715" t="s">
        <v>589</v>
      </c>
      <c r="C42" s="689">
        <f t="shared" si="3"/>
        <v>0</v>
      </c>
      <c r="D42" s="1444"/>
      <c r="E42" s="690"/>
      <c r="F42" s="690"/>
      <c r="G42" s="716">
        <f>'26. Revaluation Reserve'!C27</f>
        <v>0</v>
      </c>
      <c r="H42" s="690"/>
      <c r="I42" s="690"/>
      <c r="J42" s="690"/>
      <c r="K42" s="690"/>
      <c r="L42" s="1188" t="s">
        <v>249</v>
      </c>
      <c r="M42" s="707" t="s">
        <v>38</v>
      </c>
      <c r="N42" s="34"/>
    </row>
    <row r="43" spans="1:14" s="1035" customFormat="1" ht="31.5" customHeight="1" thickBot="1">
      <c r="A43" s="1034"/>
      <c r="B43" s="1056" t="s">
        <v>1250</v>
      </c>
      <c r="C43" s="689">
        <f t="shared" si="3"/>
        <v>0</v>
      </c>
      <c r="D43" s="1444"/>
      <c r="E43" s="1060"/>
      <c r="F43" s="1060"/>
      <c r="G43" s="1060"/>
      <c r="H43" s="1060"/>
      <c r="I43" s="1060"/>
      <c r="J43" s="1060"/>
      <c r="K43" s="1061">
        <f>-D43</f>
        <v>0</v>
      </c>
      <c r="L43" s="1188" t="s">
        <v>877</v>
      </c>
      <c r="M43" s="1039" t="s">
        <v>1231</v>
      </c>
      <c r="N43" s="1037"/>
    </row>
    <row r="44" spans="1:14" ht="24" customHeight="1">
      <c r="A44"/>
      <c r="B44" s="714" t="s">
        <v>1549</v>
      </c>
      <c r="C44" s="374">
        <f t="shared" si="3"/>
        <v>0</v>
      </c>
      <c r="D44" s="374">
        <f t="shared" ref="D44:K44" si="4">SUM(D15:D43)</f>
        <v>0</v>
      </c>
      <c r="E44" s="374">
        <f t="shared" si="4"/>
        <v>0</v>
      </c>
      <c r="F44" s="374">
        <f t="shared" si="4"/>
        <v>0</v>
      </c>
      <c r="G44" s="374">
        <f t="shared" si="4"/>
        <v>0</v>
      </c>
      <c r="H44" s="374">
        <f t="shared" si="4"/>
        <v>0</v>
      </c>
      <c r="I44" s="374">
        <f t="shared" si="4"/>
        <v>0</v>
      </c>
      <c r="J44" s="374">
        <f t="shared" si="4"/>
        <v>0</v>
      </c>
      <c r="K44" s="374">
        <f t="shared" si="4"/>
        <v>0</v>
      </c>
      <c r="L44" s="1188" t="s">
        <v>250</v>
      </c>
      <c r="M44" s="707" t="s">
        <v>87</v>
      </c>
      <c r="N44" s="34"/>
    </row>
    <row r="45" spans="1:14" s="1064" customFormat="1" ht="24" customHeight="1">
      <c r="A45" s="1455"/>
      <c r="B45" s="1611"/>
      <c r="C45" s="1315"/>
      <c r="D45" s="1315"/>
      <c r="E45" s="1315"/>
      <c r="F45" s="1315"/>
      <c r="G45" s="1315"/>
      <c r="H45" s="1315"/>
      <c r="I45" s="1315"/>
      <c r="J45" s="1315"/>
      <c r="K45" s="1315"/>
      <c r="N45" s="1093"/>
    </row>
    <row r="46" spans="1:14" ht="18.75" customHeight="1">
      <c r="A46"/>
      <c r="B46" s="36"/>
      <c r="C46" s="33"/>
      <c r="D46" s="1031"/>
      <c r="E46" s="33"/>
      <c r="F46" s="33"/>
      <c r="G46" s="33"/>
      <c r="H46" s="33"/>
      <c r="I46" s="33"/>
      <c r="J46" s="33"/>
      <c r="K46" s="33"/>
      <c r="L46" s="1531" t="s">
        <v>1526</v>
      </c>
      <c r="M46" s="1531">
        <v>2</v>
      </c>
      <c r="N46" s="34"/>
    </row>
    <row r="47" spans="1:14">
      <c r="A47" s="1335">
        <v>2</v>
      </c>
      <c r="B47" s="709"/>
      <c r="C47" s="1299" t="s">
        <v>393</v>
      </c>
      <c r="D47" s="1299" t="s">
        <v>1244</v>
      </c>
      <c r="E47" s="1299" t="s">
        <v>394</v>
      </c>
      <c r="F47" s="1299" t="s">
        <v>395</v>
      </c>
      <c r="G47" s="1299" t="s">
        <v>396</v>
      </c>
      <c r="H47" s="1299" t="s">
        <v>397</v>
      </c>
      <c r="I47" s="1299" t="s">
        <v>398</v>
      </c>
      <c r="J47" s="1299" t="s">
        <v>399</v>
      </c>
      <c r="K47" s="1299" t="s">
        <v>638</v>
      </c>
      <c r="L47" s="1298" t="s">
        <v>82</v>
      </c>
      <c r="M47" s="692"/>
      <c r="N47" s="34"/>
    </row>
    <row r="48" spans="1:14" s="27" customFormat="1" ht="42.75" customHeight="1">
      <c r="A48"/>
      <c r="B48" s="361" t="s">
        <v>1247</v>
      </c>
      <c r="C48" s="710" t="s">
        <v>103</v>
      </c>
      <c r="D48" s="1033" t="s">
        <v>1246</v>
      </c>
      <c r="E48" s="710" t="s">
        <v>181</v>
      </c>
      <c r="F48" s="710" t="s">
        <v>218</v>
      </c>
      <c r="G48" s="710" t="s">
        <v>126</v>
      </c>
      <c r="H48" s="710" t="s">
        <v>276</v>
      </c>
      <c r="I48" s="710" t="s">
        <v>277</v>
      </c>
      <c r="J48" s="710" t="s">
        <v>278</v>
      </c>
      <c r="K48" s="711" t="s">
        <v>279</v>
      </c>
      <c r="L48" s="712"/>
      <c r="M48" s="405" t="s">
        <v>120</v>
      </c>
      <c r="N48" s="62"/>
    </row>
    <row r="49" spans="1:14">
      <c r="A49"/>
      <c r="B49" s="479"/>
      <c r="C49" s="308" t="s">
        <v>84</v>
      </c>
      <c r="D49" s="1044" t="s">
        <v>84</v>
      </c>
      <c r="E49" s="308" t="s">
        <v>84</v>
      </c>
      <c r="F49" s="308" t="s">
        <v>84</v>
      </c>
      <c r="G49" s="308" t="s">
        <v>84</v>
      </c>
      <c r="H49" s="308" t="s">
        <v>84</v>
      </c>
      <c r="I49" s="308" t="s">
        <v>84</v>
      </c>
      <c r="J49" s="308" t="s">
        <v>84</v>
      </c>
      <c r="K49" s="713" t="s">
        <v>84</v>
      </c>
      <c r="L49" s="1188" t="s">
        <v>83</v>
      </c>
      <c r="M49" s="405" t="s">
        <v>121</v>
      </c>
      <c r="N49" s="34"/>
    </row>
    <row r="50" spans="1:14" ht="24" customHeight="1">
      <c r="A50"/>
      <c r="B50" s="714" t="s">
        <v>1546</v>
      </c>
      <c r="C50" s="689">
        <f>SUM(D50:K50)</f>
        <v>0</v>
      </c>
      <c r="D50" s="1024"/>
      <c r="E50" s="688"/>
      <c r="F50" s="688"/>
      <c r="G50" s="716">
        <f>'26. Revaluation Reserve'!C34</f>
        <v>0</v>
      </c>
      <c r="H50" s="688"/>
      <c r="I50" s="688"/>
      <c r="J50" s="688"/>
      <c r="K50" s="688"/>
      <c r="L50" s="1188" t="s">
        <v>268</v>
      </c>
      <c r="M50" s="707" t="s">
        <v>87</v>
      </c>
      <c r="N50" s="34"/>
    </row>
    <row r="51" spans="1:14" ht="24" customHeight="1">
      <c r="A51"/>
      <c r="B51" s="715" t="s">
        <v>273</v>
      </c>
      <c r="C51" s="689">
        <f t="shared" ref="C51:C52" si="5">SUM(D51:K51)</f>
        <v>0</v>
      </c>
      <c r="D51" s="688"/>
      <c r="E51" s="688"/>
      <c r="F51" s="688"/>
      <c r="G51" s="716">
        <f>'26. Revaluation Reserve'!C35</f>
        <v>0</v>
      </c>
      <c r="H51" s="688"/>
      <c r="I51" s="688"/>
      <c r="J51" s="688"/>
      <c r="K51" s="688"/>
      <c r="L51" s="1188" t="s">
        <v>269</v>
      </c>
      <c r="M51" s="707" t="s">
        <v>87</v>
      </c>
      <c r="N51" s="34"/>
    </row>
    <row r="52" spans="1:14" ht="24" customHeight="1" thickBot="1">
      <c r="A52"/>
      <c r="B52" s="715" t="s">
        <v>1069</v>
      </c>
      <c r="C52" s="689">
        <f t="shared" si="5"/>
        <v>0</v>
      </c>
      <c r="D52" s="991"/>
      <c r="E52" s="989"/>
      <c r="F52" s="989"/>
      <c r="G52" s="989">
        <f>'26. Revaluation Reserve'!C36</f>
        <v>0</v>
      </c>
      <c r="H52" s="989"/>
      <c r="I52" s="989"/>
      <c r="J52" s="989"/>
      <c r="K52" s="989"/>
      <c r="L52" s="1188" t="s">
        <v>1084</v>
      </c>
      <c r="M52" s="707" t="s">
        <v>87</v>
      </c>
      <c r="N52" s="378"/>
    </row>
    <row r="53" spans="1:14" ht="24" customHeight="1">
      <c r="A53"/>
      <c r="B53" s="714" t="s">
        <v>1547</v>
      </c>
      <c r="C53" s="374">
        <f>SUM(C50:C52)</f>
        <v>0</v>
      </c>
      <c r="D53" s="374">
        <f>SUM(D50:D52)</f>
        <v>0</v>
      </c>
      <c r="E53" s="374">
        <f>SUM(E50:E52)</f>
        <v>0</v>
      </c>
      <c r="F53" s="374">
        <f t="shared" ref="F53:K53" si="6">SUM(F50:F52)</f>
        <v>0</v>
      </c>
      <c r="G53" s="374">
        <f t="shared" si="6"/>
        <v>0</v>
      </c>
      <c r="H53" s="374">
        <f t="shared" si="6"/>
        <v>0</v>
      </c>
      <c r="I53" s="374">
        <f t="shared" si="6"/>
        <v>0</v>
      </c>
      <c r="J53" s="374">
        <f t="shared" si="6"/>
        <v>0</v>
      </c>
      <c r="K53" s="374">
        <f t="shared" si="6"/>
        <v>0</v>
      </c>
      <c r="L53" s="1188" t="s">
        <v>15</v>
      </c>
      <c r="M53" s="707" t="s">
        <v>87</v>
      </c>
      <c r="N53" s="34"/>
    </row>
    <row r="54" spans="1:14" ht="24" customHeight="1">
      <c r="A54"/>
      <c r="B54" s="714" t="s">
        <v>595</v>
      </c>
      <c r="C54" s="689">
        <f>SUM(D54:K54)</f>
        <v>0</v>
      </c>
      <c r="D54" s="687"/>
      <c r="E54" s="687"/>
      <c r="F54" s="687"/>
      <c r="G54" s="929">
        <f>'26. Revaluation Reserve'!C38</f>
        <v>0</v>
      </c>
      <c r="H54" s="687"/>
      <c r="I54" s="687"/>
      <c r="J54" s="687"/>
      <c r="K54" s="687"/>
      <c r="L54" s="1188" t="s">
        <v>270</v>
      </c>
      <c r="M54" s="707" t="s">
        <v>87</v>
      </c>
      <c r="N54" s="34"/>
    </row>
    <row r="55" spans="1:14" ht="24" customHeight="1">
      <c r="A55"/>
      <c r="B55" s="715" t="s">
        <v>521</v>
      </c>
      <c r="C55" s="689">
        <f>'1. SoCI'!E26</f>
        <v>0</v>
      </c>
      <c r="D55" s="1445"/>
      <c r="E55" s="1155">
        <f>'1. SoCI'!E49</f>
        <v>0</v>
      </c>
      <c r="F55" s="435"/>
      <c r="G55" s="435"/>
      <c r="H55" s="435"/>
      <c r="I55" s="989"/>
      <c r="J55" s="989"/>
      <c r="K55" s="716">
        <f>C55-SUM(D55:J55)</f>
        <v>0</v>
      </c>
      <c r="L55" s="1188" t="s">
        <v>271</v>
      </c>
      <c r="M55" s="707" t="s">
        <v>87</v>
      </c>
      <c r="N55" s="174" t="s">
        <v>1088</v>
      </c>
    </row>
    <row r="56" spans="1:14" ht="24" customHeight="1">
      <c r="A56"/>
      <c r="B56" s="715" t="s">
        <v>1102</v>
      </c>
      <c r="C56" s="689">
        <f>SUM(D56:K56)</f>
        <v>0</v>
      </c>
      <c r="D56" s="1024"/>
      <c r="E56" s="981"/>
      <c r="F56" s="981"/>
      <c r="G56" s="985">
        <f>'26. Revaluation Reserve'!C39</f>
        <v>0</v>
      </c>
      <c r="H56" s="990"/>
      <c r="I56" s="990"/>
      <c r="J56" s="990"/>
      <c r="K56" s="1028">
        <f>-SUM(D56:J56)</f>
        <v>0</v>
      </c>
      <c r="L56" s="1188" t="s">
        <v>1070</v>
      </c>
      <c r="M56" s="707" t="s">
        <v>1231</v>
      </c>
      <c r="N56" s="174"/>
    </row>
    <row r="57" spans="1:14" ht="32.25" customHeight="1">
      <c r="A57" s="936"/>
      <c r="B57" s="1382" t="s">
        <v>1230</v>
      </c>
      <c r="C57" s="689">
        <f>SUM(D57:K57)</f>
        <v>0</v>
      </c>
      <c r="D57" s="1024"/>
      <c r="E57" s="989"/>
      <c r="F57" s="989"/>
      <c r="G57" s="716">
        <f>'26. Revaluation Reserve'!C42</f>
        <v>0</v>
      </c>
      <c r="H57" s="989"/>
      <c r="I57" s="989"/>
      <c r="J57" s="989"/>
      <c r="K57" s="929">
        <f>-G57</f>
        <v>0</v>
      </c>
      <c r="L57" s="1188" t="s">
        <v>1232</v>
      </c>
      <c r="M57" s="707" t="s">
        <v>1231</v>
      </c>
      <c r="N57" s="947"/>
    </row>
    <row r="58" spans="1:14" ht="24" customHeight="1">
      <c r="A58"/>
      <c r="B58" s="715" t="s">
        <v>778</v>
      </c>
      <c r="C58" s="689">
        <v>0</v>
      </c>
      <c r="D58" s="684"/>
      <c r="E58" s="688"/>
      <c r="F58" s="688"/>
      <c r="G58" s="716">
        <f>'26. Revaluation Reserve'!C43</f>
        <v>0</v>
      </c>
      <c r="H58" s="688"/>
      <c r="I58" s="688"/>
      <c r="J58" s="688"/>
      <c r="K58" s="1028">
        <f>-SUM(D58:J58)</f>
        <v>0</v>
      </c>
      <c r="L58" s="1188" t="s">
        <v>841</v>
      </c>
      <c r="M58" s="707" t="s">
        <v>1231</v>
      </c>
      <c r="N58"/>
    </row>
    <row r="59" spans="1:14" ht="24" customHeight="1">
      <c r="A59"/>
      <c r="B59" s="715" t="s">
        <v>284</v>
      </c>
      <c r="C59" s="689">
        <f>SUM(D59:K59)</f>
        <v>0</v>
      </c>
      <c r="D59" s="1026"/>
      <c r="E59" s="1048"/>
      <c r="F59" s="435"/>
      <c r="G59" s="716">
        <f>'26. Revaluation Reserve'!C40</f>
        <v>0</v>
      </c>
      <c r="H59" s="435"/>
      <c r="I59" s="989"/>
      <c r="J59" s="989"/>
      <c r="K59" s="989"/>
      <c r="L59" s="1188" t="s">
        <v>464</v>
      </c>
      <c r="M59" s="707" t="s">
        <v>157</v>
      </c>
      <c r="N59" s="34"/>
    </row>
    <row r="60" spans="1:14" ht="24" customHeight="1">
      <c r="A60" s="33"/>
      <c r="B60" s="859" t="s">
        <v>775</v>
      </c>
      <c r="C60" s="689">
        <f t="shared" ref="C60:C63" si="7">SUM(D60:K60)</f>
        <v>0</v>
      </c>
      <c r="D60" s="1026"/>
      <c r="E60" s="1048"/>
      <c r="F60" s="435"/>
      <c r="G60" s="716">
        <f>'26. Revaluation Reserve'!E$41</f>
        <v>0</v>
      </c>
      <c r="H60" s="435"/>
      <c r="I60" s="989"/>
      <c r="J60" s="989"/>
      <c r="K60" s="435"/>
      <c r="L60" s="1188" t="s">
        <v>465</v>
      </c>
      <c r="M60" s="707" t="s">
        <v>87</v>
      </c>
      <c r="N60" s="34"/>
    </row>
    <row r="61" spans="1:14" ht="24" customHeight="1">
      <c r="A61" s="33"/>
      <c r="B61" s="859" t="s">
        <v>776</v>
      </c>
      <c r="C61" s="689">
        <f t="shared" si="7"/>
        <v>0</v>
      </c>
      <c r="D61" s="1026"/>
      <c r="E61" s="1048"/>
      <c r="F61" s="435"/>
      <c r="G61" s="716">
        <f>'26. Revaluation Reserve'!D$41</f>
        <v>0</v>
      </c>
      <c r="H61" s="435"/>
      <c r="I61" s="989"/>
      <c r="J61" s="989"/>
      <c r="K61" s="435"/>
      <c r="L61" s="1188" t="s">
        <v>842</v>
      </c>
      <c r="M61" s="707" t="s">
        <v>87</v>
      </c>
      <c r="N61" s="34"/>
    </row>
    <row r="62" spans="1:14" ht="24" customHeight="1">
      <c r="A62" s="33"/>
      <c r="B62" s="859" t="s">
        <v>777</v>
      </c>
      <c r="C62" s="689">
        <f t="shared" si="7"/>
        <v>0</v>
      </c>
      <c r="D62" s="1026"/>
      <c r="E62" s="1048"/>
      <c r="F62" s="435"/>
      <c r="G62" s="1589"/>
      <c r="H62" s="435"/>
      <c r="I62" s="989"/>
      <c r="J62" s="989"/>
      <c r="K62" s="435"/>
      <c r="L62" s="1188" t="s">
        <v>843</v>
      </c>
      <c r="M62" s="707" t="s">
        <v>87</v>
      </c>
      <c r="N62" s="34"/>
    </row>
    <row r="63" spans="1:14" s="1035" customFormat="1" ht="24" customHeight="1">
      <c r="A63" s="1036"/>
      <c r="B63" s="1074" t="s">
        <v>1299</v>
      </c>
      <c r="C63" s="689">
        <f t="shared" si="7"/>
        <v>0</v>
      </c>
      <c r="D63" s="1445"/>
      <c r="E63" s="1024"/>
      <c r="F63" s="1024"/>
      <c r="G63" s="1024"/>
      <c r="H63" s="1024"/>
      <c r="I63" s="1024"/>
      <c r="J63" s="1024"/>
      <c r="K63" s="1024"/>
      <c r="L63" s="1188" t="s">
        <v>1151</v>
      </c>
      <c r="M63" s="707" t="s">
        <v>87</v>
      </c>
      <c r="N63" s="1037"/>
    </row>
    <row r="64" spans="1:14" ht="24" customHeight="1">
      <c r="A64" s="33"/>
      <c r="B64" s="715" t="s">
        <v>1101</v>
      </c>
      <c r="C64" s="689">
        <v>0</v>
      </c>
      <c r="D64" s="1026"/>
      <c r="E64" s="1047"/>
      <c r="F64" s="435"/>
      <c r="G64" s="716">
        <f>'26. Revaluation Reserve'!C44</f>
        <v>0</v>
      </c>
      <c r="H64" s="435"/>
      <c r="I64" s="989"/>
      <c r="J64" s="435"/>
      <c r="K64" s="1028">
        <f>-SUM(D64:J64)</f>
        <v>0</v>
      </c>
      <c r="L64" s="1188" t="s">
        <v>525</v>
      </c>
      <c r="M64" s="707" t="s">
        <v>1231</v>
      </c>
      <c r="N64" s="34"/>
    </row>
    <row r="65" spans="1:14" ht="33" customHeight="1">
      <c r="A65" s="33"/>
      <c r="B65" s="715" t="s">
        <v>514</v>
      </c>
      <c r="C65" s="689">
        <f>SUM(D65:K65)</f>
        <v>0</v>
      </c>
      <c r="D65" s="1024"/>
      <c r="E65" s="1048"/>
      <c r="F65" s="435"/>
      <c r="G65" s="984">
        <f>'26. Revaluation Reserve'!C47</f>
        <v>0</v>
      </c>
      <c r="H65" s="435"/>
      <c r="I65" s="688"/>
      <c r="J65" s="688"/>
      <c r="K65" s="688"/>
      <c r="L65" s="1188" t="s">
        <v>529</v>
      </c>
      <c r="M65" s="707" t="s">
        <v>87</v>
      </c>
      <c r="N65" s="34"/>
    </row>
    <row r="66" spans="1:14" ht="33" customHeight="1">
      <c r="A66" s="33"/>
      <c r="B66" s="715" t="s">
        <v>177</v>
      </c>
      <c r="C66" s="689">
        <f t="shared" ref="C66:C77" si="8">SUM(D66:K66)</f>
        <v>0</v>
      </c>
      <c r="D66" s="1445"/>
      <c r="E66" s="1047"/>
      <c r="F66" s="435"/>
      <c r="G66" s="1073"/>
      <c r="H66" s="1141">
        <f>'16. Investments'!E48</f>
        <v>0</v>
      </c>
      <c r="I66" s="435"/>
      <c r="J66" s="435"/>
      <c r="K66" s="435"/>
      <c r="L66" s="1188" t="s">
        <v>733</v>
      </c>
      <c r="M66" s="707" t="s">
        <v>38</v>
      </c>
      <c r="N66" s="34"/>
    </row>
    <row r="67" spans="1:14" ht="33" customHeight="1">
      <c r="A67" s="33"/>
      <c r="B67" s="715" t="s">
        <v>178</v>
      </c>
      <c r="C67" s="689">
        <f t="shared" si="8"/>
        <v>0</v>
      </c>
      <c r="D67" s="1445"/>
      <c r="E67" s="1047"/>
      <c r="F67" s="435"/>
      <c r="G67" s="1073"/>
      <c r="H67" s="688"/>
      <c r="I67" s="435"/>
      <c r="J67" s="435"/>
      <c r="K67" s="435"/>
      <c r="L67" s="1188" t="s">
        <v>734</v>
      </c>
      <c r="M67" s="707" t="s">
        <v>87</v>
      </c>
      <c r="N67" s="34"/>
    </row>
    <row r="68" spans="1:14" ht="24" customHeight="1">
      <c r="A68" s="33"/>
      <c r="B68" s="715" t="s">
        <v>515</v>
      </c>
      <c r="C68" s="689">
        <f t="shared" si="8"/>
        <v>0</v>
      </c>
      <c r="D68" s="1024"/>
      <c r="E68" s="1048"/>
      <c r="F68" s="435"/>
      <c r="G68" s="716">
        <f>'26. Revaluation Reserve'!C48</f>
        <v>0</v>
      </c>
      <c r="H68" s="435"/>
      <c r="I68" s="688"/>
      <c r="J68" s="688"/>
      <c r="K68" s="688"/>
      <c r="L68" s="1188" t="s">
        <v>735</v>
      </c>
      <c r="M68" s="707" t="s">
        <v>87</v>
      </c>
      <c r="N68" s="34"/>
    </row>
    <row r="69" spans="1:14" ht="31.5" customHeight="1">
      <c r="A69" s="33"/>
      <c r="B69" s="1383" t="s">
        <v>1321</v>
      </c>
      <c r="C69" s="689">
        <f t="shared" si="8"/>
        <v>0</v>
      </c>
      <c r="D69" s="1073"/>
      <c r="E69" s="1048"/>
      <c r="F69" s="435"/>
      <c r="G69" s="435"/>
      <c r="H69" s="435"/>
      <c r="I69" s="688"/>
      <c r="J69" s="688"/>
      <c r="K69" s="688"/>
      <c r="L69" s="1188" t="s">
        <v>736</v>
      </c>
      <c r="M69" s="707" t="s">
        <v>87</v>
      </c>
      <c r="N69" s="34"/>
    </row>
    <row r="70" spans="1:14" ht="24" customHeight="1">
      <c r="A70" s="33"/>
      <c r="B70" s="715" t="s">
        <v>455</v>
      </c>
      <c r="C70" s="689">
        <f t="shared" si="8"/>
        <v>0</v>
      </c>
      <c r="D70" s="1026"/>
      <c r="E70" s="1047"/>
      <c r="F70" s="688"/>
      <c r="G70" s="435"/>
      <c r="H70" s="435"/>
      <c r="I70" s="435"/>
      <c r="J70" s="435"/>
      <c r="K70" s="435"/>
      <c r="L70" s="1188" t="s">
        <v>737</v>
      </c>
      <c r="M70" s="707" t="s">
        <v>87</v>
      </c>
      <c r="N70" s="34"/>
    </row>
    <row r="71" spans="1:14" ht="24" customHeight="1">
      <c r="A71" s="33"/>
      <c r="B71" s="715" t="s">
        <v>274</v>
      </c>
      <c r="C71" s="689">
        <f t="shared" si="8"/>
        <v>0</v>
      </c>
      <c r="D71" s="1026"/>
      <c r="E71" s="1047"/>
      <c r="F71" s="688"/>
      <c r="G71" s="435"/>
      <c r="H71" s="435"/>
      <c r="I71" s="435"/>
      <c r="J71" s="435"/>
      <c r="K71" s="435"/>
      <c r="L71" s="1188" t="s">
        <v>738</v>
      </c>
      <c r="M71" s="707" t="s">
        <v>87</v>
      </c>
      <c r="N71" s="34"/>
    </row>
    <row r="72" spans="1:14" ht="24" customHeight="1">
      <c r="A72" s="33"/>
      <c r="B72" s="715" t="s">
        <v>275</v>
      </c>
      <c r="C72" s="689">
        <f t="shared" si="8"/>
        <v>0</v>
      </c>
      <c r="D72" s="1026"/>
      <c r="E72" s="1047"/>
      <c r="F72" s="688"/>
      <c r="G72" s="435"/>
      <c r="H72" s="435"/>
      <c r="I72" s="435"/>
      <c r="J72" s="435"/>
      <c r="K72" s="435"/>
      <c r="L72" s="1188" t="s">
        <v>739</v>
      </c>
      <c r="M72" s="707" t="s">
        <v>87</v>
      </c>
      <c r="N72" s="34"/>
    </row>
    <row r="73" spans="1:14" ht="24" customHeight="1">
      <c r="A73" s="33"/>
      <c r="B73" s="859" t="s">
        <v>779</v>
      </c>
      <c r="C73" s="689">
        <f t="shared" si="8"/>
        <v>0</v>
      </c>
      <c r="D73" s="1026"/>
      <c r="E73" s="1047"/>
      <c r="F73" s="688"/>
      <c r="G73" s="435"/>
      <c r="H73" s="435"/>
      <c r="I73" s="435"/>
      <c r="J73" s="435"/>
      <c r="K73" s="435"/>
      <c r="L73" s="1188" t="s">
        <v>844</v>
      </c>
      <c r="M73" s="707" t="s">
        <v>87</v>
      </c>
      <c r="N73" s="34"/>
    </row>
    <row r="74" spans="1:14" ht="24" customHeight="1">
      <c r="A74" s="33"/>
      <c r="B74" s="859" t="s">
        <v>1208</v>
      </c>
      <c r="C74" s="689">
        <f t="shared" si="8"/>
        <v>0</v>
      </c>
      <c r="D74" s="1026"/>
      <c r="E74" s="1047"/>
      <c r="F74" s="908"/>
      <c r="G74" s="908"/>
      <c r="H74" s="908"/>
      <c r="I74" s="908"/>
      <c r="J74" s="908"/>
      <c r="K74" s="908"/>
      <c r="L74" s="1188" t="s">
        <v>845</v>
      </c>
      <c r="M74" s="707" t="s">
        <v>38</v>
      </c>
      <c r="N74"/>
    </row>
    <row r="75" spans="1:14" ht="24" customHeight="1">
      <c r="A75" s="33"/>
      <c r="B75" s="1081" t="s">
        <v>589</v>
      </c>
      <c r="C75" s="689">
        <f t="shared" si="8"/>
        <v>0</v>
      </c>
      <c r="D75" s="1445"/>
      <c r="E75" s="1048"/>
      <c r="F75" s="688"/>
      <c r="G75" s="716">
        <f>'26. Revaluation Reserve'!C49</f>
        <v>0</v>
      </c>
      <c r="H75" s="688"/>
      <c r="I75" s="688"/>
      <c r="J75" s="688"/>
      <c r="K75" s="688"/>
      <c r="L75" s="1188" t="s">
        <v>741</v>
      </c>
      <c r="M75" s="707" t="s">
        <v>38</v>
      </c>
      <c r="N75" s="34"/>
    </row>
    <row r="76" spans="1:14" s="1035" customFormat="1" ht="30.75" customHeight="1" thickBot="1">
      <c r="A76" s="1036"/>
      <c r="B76" s="1056" t="s">
        <v>1250</v>
      </c>
      <c r="C76" s="1082">
        <f t="shared" si="8"/>
        <v>0</v>
      </c>
      <c r="D76" s="1445"/>
      <c r="E76" s="1024"/>
      <c r="F76" s="1024"/>
      <c r="G76" s="1024"/>
      <c r="H76" s="1024"/>
      <c r="I76" s="1024"/>
      <c r="J76" s="1024"/>
      <c r="K76" s="1028">
        <f>-D76</f>
        <v>0</v>
      </c>
      <c r="L76" s="1188" t="s">
        <v>1076</v>
      </c>
      <c r="M76" s="1039" t="s">
        <v>1231</v>
      </c>
      <c r="N76" s="1037"/>
    </row>
    <row r="77" spans="1:14" ht="24" customHeight="1">
      <c r="A77" s="33"/>
      <c r="B77" s="1075" t="s">
        <v>1548</v>
      </c>
      <c r="C77" s="374">
        <f t="shared" si="8"/>
        <v>0</v>
      </c>
      <c r="D77" s="356">
        <f>SUM(D53:D76)</f>
        <v>0</v>
      </c>
      <c r="E77" s="356">
        <f t="shared" ref="E77:K77" si="9">SUM(E53:E76)</f>
        <v>0</v>
      </c>
      <c r="F77" s="356">
        <f t="shared" si="9"/>
        <v>0</v>
      </c>
      <c r="G77" s="356">
        <f t="shared" si="9"/>
        <v>0</v>
      </c>
      <c r="H77" s="356">
        <f t="shared" si="9"/>
        <v>0</v>
      </c>
      <c r="I77" s="356">
        <f t="shared" si="9"/>
        <v>0</v>
      </c>
      <c r="J77" s="356">
        <f t="shared" si="9"/>
        <v>0</v>
      </c>
      <c r="K77" s="356">
        <f t="shared" si="9"/>
        <v>0</v>
      </c>
      <c r="L77" s="1188" t="s">
        <v>742</v>
      </c>
      <c r="M77" s="707" t="s">
        <v>87</v>
      </c>
      <c r="N77" s="34"/>
    </row>
    <row r="78" spans="1:14">
      <c r="A78" s="33"/>
      <c r="B78" s="48"/>
      <c r="C78" s="34"/>
      <c r="D78" s="1032"/>
      <c r="E78" s="34"/>
      <c r="F78" s="34"/>
      <c r="G78" s="34"/>
      <c r="H78" s="34"/>
      <c r="I78" s="34"/>
      <c r="J78" s="34"/>
      <c r="K78" s="34"/>
      <c r="L78" s="34"/>
      <c r="M78" s="34"/>
      <c r="N78" s="34"/>
    </row>
    <row r="79" spans="1:14">
      <c r="A79" s="33"/>
      <c r="B79" s="60"/>
      <c r="C79" s="34"/>
      <c r="D79" s="1032"/>
      <c r="E79" s="34"/>
      <c r="F79" s="34"/>
      <c r="G79" s="34"/>
      <c r="H79" s="34"/>
      <c r="I79" s="34"/>
      <c r="J79" s="34"/>
      <c r="K79" s="34"/>
      <c r="L79" s="34"/>
      <c r="M79" s="34"/>
      <c r="N79" s="34"/>
    </row>
    <row r="80" spans="1:14">
      <c r="A80" s="33"/>
      <c r="B80" s="53"/>
      <c r="C80" s="33"/>
      <c r="D80" s="1031"/>
      <c r="E80" s="33"/>
      <c r="F80" s="33"/>
      <c r="G80" s="33"/>
      <c r="H80" s="33"/>
      <c r="I80" s="33"/>
      <c r="J80" s="33"/>
      <c r="K80" s="33"/>
      <c r="L80" s="33"/>
      <c r="M80" s="33"/>
      <c r="N80" s="33"/>
    </row>
    <row r="81" spans="1:14">
      <c r="A81" s="33"/>
      <c r="B81" s="53"/>
      <c r="C81" s="33"/>
      <c r="D81" s="1031"/>
      <c r="E81" s="33"/>
      <c r="F81" s="33"/>
      <c r="G81" s="33"/>
      <c r="H81" s="33"/>
      <c r="I81" s="33"/>
      <c r="J81" s="33"/>
      <c r="K81" s="33"/>
      <c r="L81" s="33"/>
      <c r="M81" s="33"/>
      <c r="N81" s="33"/>
    </row>
    <row r="82" spans="1:14">
      <c r="A82" s="33"/>
      <c r="B82" s="53"/>
      <c r="C82" s="33"/>
      <c r="D82" s="1031"/>
      <c r="E82" s="33"/>
      <c r="F82" s="33"/>
      <c r="G82" s="33"/>
      <c r="H82" s="33"/>
      <c r="I82" s="33"/>
      <c r="J82" s="33"/>
      <c r="K82" s="33"/>
      <c r="L82" s="33"/>
      <c r="M82" s="33"/>
      <c r="N82" s="33"/>
    </row>
    <row r="83" spans="1:14">
      <c r="A83" s="33"/>
      <c r="B83" s="61"/>
      <c r="C83" s="33"/>
      <c r="D83" s="1031"/>
      <c r="E83" s="33"/>
      <c r="F83" s="33"/>
      <c r="G83" s="33"/>
      <c r="H83" s="33"/>
      <c r="I83" s="33"/>
      <c r="J83" s="33"/>
      <c r="K83" s="33"/>
      <c r="L83" s="33"/>
      <c r="M83" s="33"/>
      <c r="N83" s="33"/>
    </row>
    <row r="84" spans="1:14">
      <c r="A84" s="33"/>
      <c r="B84" s="53"/>
      <c r="C84" s="33"/>
      <c r="D84" s="1031"/>
      <c r="E84" s="33"/>
      <c r="F84" s="33"/>
      <c r="G84" s="33"/>
      <c r="H84" s="33"/>
      <c r="I84" s="33"/>
      <c r="J84" s="33"/>
      <c r="K84" s="33"/>
      <c r="L84" s="33"/>
      <c r="M84" s="33"/>
      <c r="N84" s="33"/>
    </row>
    <row r="85" spans="1:14">
      <c r="A85" s="33"/>
      <c r="B85" s="53"/>
      <c r="C85" s="33"/>
      <c r="D85" s="1031"/>
      <c r="E85" s="33"/>
      <c r="F85" s="33"/>
      <c r="G85" s="33"/>
      <c r="H85" s="33"/>
      <c r="I85" s="33"/>
      <c r="J85" s="33"/>
      <c r="K85" s="33"/>
      <c r="L85" s="33"/>
      <c r="M85" s="33"/>
      <c r="N85" s="33"/>
    </row>
    <row r="86" spans="1:14">
      <c r="A86" s="33"/>
      <c r="B86" s="53"/>
      <c r="C86" s="33"/>
      <c r="D86" s="1031"/>
      <c r="E86" s="33"/>
      <c r="F86" s="33"/>
      <c r="G86" s="33"/>
      <c r="H86" s="33"/>
      <c r="I86" s="33"/>
      <c r="J86" s="33"/>
      <c r="K86" s="33"/>
      <c r="L86" s="33"/>
      <c r="M86" s="33"/>
      <c r="N86" s="33"/>
    </row>
    <row r="87" spans="1:14">
      <c r="A87" s="33"/>
      <c r="B87" s="53"/>
      <c r="C87" s="33"/>
      <c r="D87" s="1031"/>
      <c r="E87" s="33"/>
      <c r="F87" s="33"/>
      <c r="G87" s="33"/>
      <c r="H87" s="33"/>
      <c r="I87" s="33"/>
      <c r="J87" s="33"/>
      <c r="K87" s="33"/>
      <c r="L87" s="33"/>
      <c r="M87" s="33"/>
      <c r="N87" s="33"/>
    </row>
    <row r="88" spans="1:14">
      <c r="A88" s="33"/>
      <c r="B88" s="61"/>
      <c r="C88" s="33"/>
      <c r="D88" s="1031"/>
      <c r="E88" s="33"/>
      <c r="F88" s="33"/>
      <c r="G88" s="33"/>
      <c r="H88" s="33"/>
      <c r="I88" s="33"/>
      <c r="J88" s="33"/>
      <c r="K88" s="33"/>
      <c r="L88" s="33"/>
      <c r="M88" s="33"/>
      <c r="N88" s="33"/>
    </row>
    <row r="89" spans="1:14">
      <c r="A89" s="33"/>
      <c r="B89" s="61"/>
      <c r="C89" s="33"/>
      <c r="D89" s="1031"/>
      <c r="E89" s="33"/>
      <c r="F89" s="33"/>
      <c r="G89" s="33"/>
      <c r="H89" s="33"/>
      <c r="I89" s="33"/>
      <c r="J89" s="33"/>
      <c r="K89" s="33"/>
      <c r="L89" s="33"/>
      <c r="M89" s="33"/>
      <c r="N89" s="33"/>
    </row>
    <row r="90" spans="1:14">
      <c r="A90" s="33"/>
      <c r="B90" s="61"/>
      <c r="C90" s="33"/>
      <c r="D90" s="1031"/>
      <c r="E90" s="33"/>
      <c r="F90" s="33"/>
      <c r="G90" s="33"/>
      <c r="H90" s="33"/>
      <c r="I90" s="33"/>
      <c r="J90" s="33"/>
      <c r="K90" s="33"/>
      <c r="L90" s="33"/>
      <c r="M90" s="33"/>
      <c r="N90" s="33"/>
    </row>
    <row r="91" spans="1:14">
      <c r="A91" s="33"/>
      <c r="B91" s="61"/>
      <c r="C91" s="33"/>
      <c r="D91" s="1031"/>
      <c r="E91" s="33"/>
      <c r="F91" s="33"/>
      <c r="G91" s="33"/>
      <c r="H91" s="33"/>
      <c r="I91" s="33"/>
      <c r="J91" s="33"/>
      <c r="K91" s="33"/>
      <c r="L91" s="33"/>
      <c r="M91" s="33"/>
      <c r="N91" s="33"/>
    </row>
    <row r="92" spans="1:14">
      <c r="A92" s="33"/>
      <c r="B92" s="61"/>
      <c r="C92" s="33"/>
      <c r="D92" s="1031"/>
      <c r="E92" s="33"/>
      <c r="F92" s="33"/>
      <c r="G92" s="33"/>
      <c r="H92" s="33"/>
      <c r="I92" s="33"/>
      <c r="J92" s="33"/>
      <c r="K92" s="33"/>
      <c r="L92" s="33"/>
      <c r="M92" s="33"/>
      <c r="N92" s="33"/>
    </row>
    <row r="93" spans="1:14">
      <c r="A93" s="33"/>
      <c r="B93" s="53"/>
      <c r="C93" s="33"/>
      <c r="D93" s="1031"/>
      <c r="E93" s="33"/>
      <c r="F93" s="33"/>
      <c r="G93" s="33"/>
      <c r="H93" s="33"/>
      <c r="I93" s="33"/>
      <c r="J93" s="33"/>
      <c r="K93" s="33"/>
      <c r="L93" s="33"/>
      <c r="M93" s="33"/>
      <c r="N93" s="33"/>
    </row>
    <row r="94" spans="1:14">
      <c r="A94" s="33"/>
      <c r="B94" s="36"/>
      <c r="C94" s="33"/>
      <c r="D94" s="1031"/>
      <c r="E94" s="33"/>
      <c r="F94" s="33"/>
      <c r="G94" s="33"/>
      <c r="H94" s="33"/>
      <c r="I94" s="33"/>
      <c r="J94" s="33"/>
      <c r="K94" s="33"/>
      <c r="L94" s="33"/>
      <c r="M94" s="33"/>
      <c r="N94" s="33"/>
    </row>
    <row r="95" spans="1:14">
      <c r="A95" s="33"/>
      <c r="B95" s="36"/>
      <c r="C95" s="33"/>
      <c r="D95" s="1031"/>
      <c r="E95" s="33"/>
      <c r="F95" s="33"/>
      <c r="G95" s="33"/>
      <c r="H95" s="33"/>
      <c r="I95" s="33"/>
      <c r="J95" s="33"/>
      <c r="K95" s="33"/>
      <c r="L95" s="33"/>
      <c r="M95" s="33"/>
      <c r="N95" s="33"/>
    </row>
    <row r="96" spans="1:14">
      <c r="A96" s="33"/>
      <c r="B96" s="36"/>
      <c r="C96" s="33"/>
      <c r="D96" s="1031"/>
      <c r="E96" s="33"/>
      <c r="F96" s="33"/>
      <c r="G96" s="33"/>
      <c r="H96" s="33"/>
      <c r="I96" s="33"/>
      <c r="J96" s="33"/>
      <c r="K96" s="33"/>
      <c r="L96" s="33"/>
      <c r="M96" s="33"/>
      <c r="N96" s="33"/>
    </row>
    <row r="97" spans="1:14">
      <c r="A97" s="33"/>
      <c r="B97" s="36"/>
      <c r="C97" s="33"/>
      <c r="D97" s="1031"/>
      <c r="E97" s="33"/>
      <c r="F97" s="33"/>
      <c r="G97" s="33"/>
      <c r="H97" s="33"/>
      <c r="I97" s="33"/>
      <c r="J97" s="33"/>
      <c r="K97" s="33"/>
      <c r="L97" s="33"/>
      <c r="M97" s="33"/>
      <c r="N97" s="33"/>
    </row>
    <row r="98" spans="1:14">
      <c r="A98" s="33"/>
      <c r="B98" s="36"/>
      <c r="C98" s="33"/>
      <c r="D98" s="1031"/>
      <c r="E98" s="33"/>
      <c r="F98" s="33"/>
      <c r="G98" s="33"/>
      <c r="H98" s="33"/>
      <c r="I98" s="33"/>
      <c r="J98" s="33"/>
      <c r="K98" s="33"/>
      <c r="L98" s="33"/>
      <c r="M98" s="33"/>
      <c r="N98" s="33"/>
    </row>
    <row r="99" spans="1:14">
      <c r="A99" s="33"/>
      <c r="B99" s="36"/>
      <c r="C99" s="33"/>
      <c r="D99" s="1031"/>
      <c r="E99" s="33"/>
      <c r="F99" s="33"/>
      <c r="G99" s="33"/>
      <c r="H99" s="33"/>
      <c r="I99" s="33"/>
      <c r="J99" s="33"/>
      <c r="K99" s="33"/>
      <c r="L99" s="33"/>
      <c r="M99" s="33"/>
      <c r="N99" s="33"/>
    </row>
    <row r="100" spans="1:14">
      <c r="A100" s="33"/>
      <c r="B100" s="36"/>
      <c r="C100" s="33"/>
      <c r="D100" s="1031"/>
      <c r="E100" s="33"/>
      <c r="F100" s="33"/>
      <c r="G100" s="33"/>
      <c r="H100" s="33"/>
      <c r="I100" s="33"/>
      <c r="J100" s="33"/>
      <c r="K100" s="33"/>
      <c r="L100" s="33"/>
      <c r="M100" s="33"/>
      <c r="N100" s="33"/>
    </row>
    <row r="101" spans="1:14">
      <c r="A101" s="33"/>
      <c r="B101" s="36"/>
      <c r="C101" s="33"/>
      <c r="D101" s="1031"/>
      <c r="E101" s="33"/>
      <c r="F101" s="33"/>
      <c r="G101" s="33"/>
      <c r="H101" s="33"/>
      <c r="I101" s="33"/>
      <c r="J101" s="33"/>
      <c r="K101" s="33"/>
      <c r="L101" s="33"/>
      <c r="M101" s="33"/>
      <c r="N101" s="33"/>
    </row>
  </sheetData>
  <sheetProtection password="B5A2" sheet="1" objects="1" scenarios="1"/>
  <customSheetViews>
    <customSheetView guid="{E4F26FFA-5313-49C9-9365-CBA576C57791}" scale="85" showGridLines="0" fitToPage="1" showRuler="0">
      <selection activeCell="D17" sqref="D17"/>
      <pageMargins left="0.74803149606299213" right="0.74803149606299213" top="0.98425196850393704" bottom="0.98425196850393704" header="0.51181102362204722" footer="0.51181102362204722"/>
      <pageSetup paperSize="9" orientation="landscape" horizontalDpi="300" verticalDpi="300" r:id="rId1"/>
      <headerFooter alignWithMargins="0"/>
    </customSheetView>
  </customSheetViews>
  <mergeCells count="3">
    <mergeCell ref="D9:E9"/>
    <mergeCell ref="F9:K9"/>
    <mergeCell ref="B9:B10"/>
  </mergeCells>
  <phoneticPr fontId="0" type="noConversion"/>
  <printOptions gridLinesSet="0"/>
  <pageMargins left="0.74803149606299213" right="0.35433070866141736" top="0.35433070866141736" bottom="0.39370078740157483" header="0.19685039370078741" footer="0.19685039370078741"/>
  <pageSetup paperSize="9" scale="42" orientation="portrait" horizontalDpi="300" verticalDpi="300" r:id="rId2"/>
  <headerFooter alignWithMargins="0"/>
  <rowBreaks count="1" manualBreakCount="1">
    <brk id="78" max="16383" man="1"/>
  </rowBreaks>
  <colBreaks count="1" manualBreakCount="1">
    <brk id="6" max="1048575" man="1"/>
  </colBreaks>
  <ignoredErrors>
    <ignoredError sqref="L44 E11:K11 E49:K49 L77 L23:L28 C49 C11 L50:L62 L40:L42 L64:L65 L12:L17 L30:L31 L32:L38 L66:L75" numberStoredAsText="1"/>
    <ignoredError sqref="G26:G27" unlockedFormula="1"/>
    <ignoredError sqref="G12 K23" 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79"/>
  <sheetViews>
    <sheetView showGridLines="0" zoomScale="80" zoomScaleNormal="80" workbookViewId="0">
      <selection activeCell="B4" sqref="B4"/>
    </sheetView>
  </sheetViews>
  <sheetFormatPr defaultColWidth="10.7109375" defaultRowHeight="12.75"/>
  <cols>
    <col min="1" max="1" width="4.7109375" style="22" customWidth="1"/>
    <col min="2" max="2" width="62.5703125" style="24" customWidth="1"/>
    <col min="3" max="3" width="14" style="24" customWidth="1"/>
    <col min="4" max="4" width="14.5703125" style="22" customWidth="1"/>
    <col min="5" max="5" width="15" style="22" customWidth="1"/>
    <col min="6" max="6" width="10.5703125" style="22" bestFit="1" customWidth="1"/>
    <col min="7" max="7" width="9.85546875" style="22" bestFit="1" customWidth="1"/>
    <col min="8" max="8" width="4.5703125" style="22" customWidth="1"/>
    <col min="9" max="9" width="10.7109375" style="22"/>
    <col min="10" max="10" width="29.28515625" style="22" customWidth="1"/>
    <col min="11" max="16384" width="10.7109375" style="22"/>
  </cols>
  <sheetData>
    <row r="1" spans="1:7" ht="15.75">
      <c r="B1" s="1353" t="s">
        <v>1425</v>
      </c>
      <c r="C1" s="22"/>
    </row>
    <row r="2" spans="1:7">
      <c r="B2" s="115"/>
      <c r="C2" s="22"/>
    </row>
    <row r="3" spans="1:7">
      <c r="B3" s="116" t="s">
        <v>1541</v>
      </c>
      <c r="C3" s="22"/>
    </row>
    <row r="4" spans="1:7">
      <c r="B4" s="117" t="s">
        <v>594</v>
      </c>
      <c r="C4" s="22"/>
    </row>
    <row r="5" spans="1:7">
      <c r="B5" s="118"/>
      <c r="C5" s="22"/>
    </row>
    <row r="6" spans="1:7" ht="12.75" customHeight="1">
      <c r="B6" s="116" t="s">
        <v>144</v>
      </c>
      <c r="C6" s="22"/>
    </row>
    <row r="7" spans="1:7">
      <c r="B7" s="39"/>
      <c r="C7" s="22"/>
      <c r="F7" s="1450" t="s">
        <v>1526</v>
      </c>
      <c r="G7" s="1450">
        <v>1</v>
      </c>
    </row>
    <row r="8" spans="1:7">
      <c r="A8" s="1336">
        <v>1</v>
      </c>
      <c r="B8" s="1419"/>
      <c r="C8" s="1418"/>
      <c r="D8" s="1300" t="s">
        <v>400</v>
      </c>
      <c r="E8" s="1423" t="s">
        <v>401</v>
      </c>
      <c r="F8" s="1447" t="s">
        <v>82</v>
      </c>
      <c r="G8" s="1472"/>
    </row>
    <row r="9" spans="1:7" ht="54" customHeight="1">
      <c r="B9" s="1215" t="s">
        <v>522</v>
      </c>
      <c r="C9" s="43"/>
      <c r="D9" s="75" t="s">
        <v>1051</v>
      </c>
      <c r="E9" s="1424" t="s">
        <v>979</v>
      </c>
      <c r="F9" s="1422"/>
      <c r="G9" s="405" t="s">
        <v>120</v>
      </c>
    </row>
    <row r="10" spans="1:7">
      <c r="B10" s="1425"/>
      <c r="C10" s="1426" t="s">
        <v>440</v>
      </c>
      <c r="D10" s="856" t="s">
        <v>84</v>
      </c>
      <c r="E10" s="1421" t="s">
        <v>84</v>
      </c>
      <c r="F10" s="1420" t="s">
        <v>83</v>
      </c>
      <c r="G10" s="420" t="s">
        <v>121</v>
      </c>
    </row>
    <row r="11" spans="1:7" ht="26.25" customHeight="1">
      <c r="B11" s="724" t="s">
        <v>280</v>
      </c>
      <c r="C11" s="725"/>
      <c r="D11" s="725"/>
      <c r="E11" s="725"/>
      <c r="F11" s="725"/>
      <c r="G11" s="297"/>
    </row>
    <row r="12" spans="1:7" ht="26.25" customHeight="1">
      <c r="B12" s="1377" t="s">
        <v>467</v>
      </c>
      <c r="C12" s="1070"/>
      <c r="D12" s="716">
        <f>'1. SoCI'!D13</f>
        <v>0</v>
      </c>
      <c r="E12" s="716">
        <f>'1. SoCI'!E13</f>
        <v>0</v>
      </c>
      <c r="F12" s="1188" t="s">
        <v>12</v>
      </c>
      <c r="G12" s="284" t="s">
        <v>87</v>
      </c>
    </row>
    <row r="13" spans="1:7" ht="26.25" customHeight="1" thickBot="1">
      <c r="B13" s="753" t="s">
        <v>468</v>
      </c>
      <c r="C13" s="159"/>
      <c r="D13" s="716">
        <f>SUM('9. Op Misc'!C84:C85)</f>
        <v>0</v>
      </c>
      <c r="E13" s="716">
        <f>SUM('9. Op Misc'!D84:D85)</f>
        <v>0</v>
      </c>
      <c r="F13" s="1188" t="s">
        <v>238</v>
      </c>
      <c r="G13" s="284" t="s">
        <v>87</v>
      </c>
    </row>
    <row r="14" spans="1:7" ht="26.25" customHeight="1">
      <c r="B14" s="754" t="s">
        <v>281</v>
      </c>
      <c r="C14" s="163">
        <v>2.1</v>
      </c>
      <c r="D14" s="374">
        <f>SUM(D12:D13)</f>
        <v>0</v>
      </c>
      <c r="E14" s="374">
        <f>SUM(E12:E13)</f>
        <v>0</v>
      </c>
      <c r="F14" s="1188" t="s">
        <v>26</v>
      </c>
      <c r="G14" s="284" t="s">
        <v>87</v>
      </c>
    </row>
    <row r="15" spans="1:7" ht="26.25" customHeight="1">
      <c r="B15" s="754" t="s">
        <v>282</v>
      </c>
      <c r="C15" s="159"/>
      <c r="D15" s="160"/>
      <c r="E15" s="161"/>
      <c r="F15" s="159"/>
      <c r="G15" s="297"/>
    </row>
    <row r="16" spans="1:7" ht="26.25" customHeight="1">
      <c r="B16" s="753" t="s">
        <v>283</v>
      </c>
      <c r="C16" s="163">
        <v>3</v>
      </c>
      <c r="D16" s="716">
        <f>'7. Op Exp'!C41+'7. Op Exp'!C42</f>
        <v>0</v>
      </c>
      <c r="E16" s="716">
        <f>'7. Op Exp'!D41+'7. Op Exp'!D42</f>
        <v>0</v>
      </c>
      <c r="F16" s="1188" t="s">
        <v>27</v>
      </c>
      <c r="G16" s="284" t="s">
        <v>85</v>
      </c>
    </row>
    <row r="17" spans="2:10" ht="26.25" customHeight="1">
      <c r="B17" s="753" t="s">
        <v>284</v>
      </c>
      <c r="C17" s="163">
        <v>3</v>
      </c>
      <c r="D17" s="716">
        <f>SUM('7. Op Exp'!C44:C48)</f>
        <v>0</v>
      </c>
      <c r="E17" s="716">
        <f>SUM('7. Op Exp'!D44:D48)</f>
        <v>0</v>
      </c>
      <c r="F17" s="1188">
        <v>125</v>
      </c>
      <c r="G17" s="284" t="s">
        <v>85</v>
      </c>
    </row>
    <row r="18" spans="2:10" ht="26.25" customHeight="1">
      <c r="B18" s="753" t="s">
        <v>285</v>
      </c>
      <c r="C18" s="163">
        <v>2.4</v>
      </c>
      <c r="D18" s="716">
        <f>-SUM('6. Op Inc (type)'!C47:C51)</f>
        <v>0</v>
      </c>
      <c r="E18" s="716">
        <f>-SUM('6. Op Inc (type)'!D47:D51)</f>
        <v>0</v>
      </c>
      <c r="F18" s="1188">
        <v>130</v>
      </c>
      <c r="G18" s="563" t="s">
        <v>38</v>
      </c>
    </row>
    <row r="19" spans="2:10" ht="26.25" customHeight="1">
      <c r="B19" s="954" t="s">
        <v>1142</v>
      </c>
      <c r="C19" s="930"/>
      <c r="D19" s="929">
        <f>-SUM('6. Op Inc (type)'!C42:C46)+SUM('7. Op Exp'!C56:C60)</f>
        <v>0</v>
      </c>
      <c r="E19" s="931">
        <f>-SUM('6. Op Inc (type)'!D42:D46)+SUM('7. Op Exp'!D56:D60)</f>
        <v>0</v>
      </c>
      <c r="F19" s="1188" t="s">
        <v>940</v>
      </c>
      <c r="G19" s="932" t="s">
        <v>530</v>
      </c>
    </row>
    <row r="20" spans="2:10" ht="26.25" customHeight="1">
      <c r="B20" s="753" t="s">
        <v>1054</v>
      </c>
      <c r="C20" s="159"/>
      <c r="D20" s="1071">
        <f>-('14. PPE'!C21-'14. PPE'!L21)-('13. Intangibles'!C21-'13. Intangibles'!M21)</f>
        <v>0</v>
      </c>
      <c r="E20" s="688"/>
      <c r="F20" s="1188" t="s">
        <v>838</v>
      </c>
      <c r="G20" s="719" t="s">
        <v>38</v>
      </c>
      <c r="I20" s="1640"/>
      <c r="J20" s="1640"/>
    </row>
    <row r="21" spans="2:10" ht="26.25" customHeight="1">
      <c r="B21" s="753" t="s">
        <v>903</v>
      </c>
      <c r="C21" s="159"/>
      <c r="D21" s="908"/>
      <c r="E21" s="1417"/>
      <c r="F21" s="1188" t="s">
        <v>846</v>
      </c>
      <c r="G21" s="717" t="s">
        <v>166</v>
      </c>
      <c r="I21" s="164"/>
    </row>
    <row r="22" spans="2:10" ht="39.75" customHeight="1">
      <c r="B22" s="753" t="s">
        <v>1518</v>
      </c>
      <c r="C22" s="159"/>
      <c r="D22" s="1308"/>
      <c r="E22" s="688"/>
      <c r="F22" s="1188" t="s">
        <v>847</v>
      </c>
      <c r="G22" s="717" t="s">
        <v>166</v>
      </c>
      <c r="I22" s="1640"/>
      <c r="J22" s="1640"/>
    </row>
    <row r="23" spans="2:10" ht="26.25" customHeight="1">
      <c r="B23" s="596" t="s">
        <v>286</v>
      </c>
      <c r="C23" s="755"/>
      <c r="D23" s="1374">
        <f>-'6. Op Inc (type)'!C59-'6. Op Inc (type)'!C60</f>
        <v>0</v>
      </c>
      <c r="E23" s="688"/>
      <c r="F23" s="1188">
        <v>145</v>
      </c>
      <c r="G23" s="707" t="s">
        <v>157</v>
      </c>
    </row>
    <row r="24" spans="2:10" s="1089" customFormat="1" ht="26.25" customHeight="1">
      <c r="B24" s="1358" t="s">
        <v>1513</v>
      </c>
      <c r="C24" s="1070"/>
      <c r="D24" s="1071">
        <f>-'34. Pensions'!C42-'34. Pensions'!C68</f>
        <v>0</v>
      </c>
      <c r="E24" s="1057"/>
      <c r="F24" s="1051" t="s">
        <v>874</v>
      </c>
      <c r="G24" s="918" t="s">
        <v>87</v>
      </c>
      <c r="I24" s="164"/>
    </row>
    <row r="25" spans="2:10" ht="26.25" customHeight="1">
      <c r="B25" s="596" t="s">
        <v>287</v>
      </c>
      <c r="C25" s="755"/>
      <c r="D25" s="690"/>
      <c r="E25" s="688"/>
      <c r="F25" s="1188">
        <v>150</v>
      </c>
      <c r="G25" s="284" t="s">
        <v>87</v>
      </c>
      <c r="H25" s="1642"/>
      <c r="I25" s="1643"/>
      <c r="J25" s="1643"/>
    </row>
    <row r="26" spans="2:10" ht="26.25" customHeight="1">
      <c r="B26" s="596" t="s">
        <v>288</v>
      </c>
      <c r="C26" s="755"/>
      <c r="D26" s="690"/>
      <c r="E26" s="688"/>
      <c r="F26" s="1188">
        <v>155</v>
      </c>
      <c r="G26" s="284" t="s">
        <v>87</v>
      </c>
      <c r="H26" s="1642"/>
      <c r="I26" s="1643"/>
      <c r="J26" s="1643"/>
    </row>
    <row r="27" spans="2:10" ht="26.25" customHeight="1">
      <c r="B27" s="596" t="s">
        <v>289</v>
      </c>
      <c r="C27" s="755"/>
      <c r="D27" s="690"/>
      <c r="E27" s="772"/>
      <c r="F27" s="1188">
        <v>160</v>
      </c>
      <c r="G27" s="284" t="s">
        <v>87</v>
      </c>
      <c r="H27" s="1642"/>
      <c r="I27" s="1643"/>
      <c r="J27" s="1643"/>
    </row>
    <row r="28" spans="2:10" ht="26.25" customHeight="1">
      <c r="B28" s="596" t="s">
        <v>528</v>
      </c>
      <c r="C28" s="755"/>
      <c r="D28" s="690"/>
      <c r="E28" s="688"/>
      <c r="F28" s="1188">
        <v>165</v>
      </c>
      <c r="G28" s="284" t="s">
        <v>87</v>
      </c>
      <c r="H28" s="1642"/>
      <c r="I28" s="1643"/>
      <c r="J28" s="1643"/>
    </row>
    <row r="29" spans="2:10" ht="26.25" customHeight="1">
      <c r="B29" s="596" t="s">
        <v>290</v>
      </c>
      <c r="C29" s="755"/>
      <c r="D29" s="690"/>
      <c r="E29" s="688"/>
      <c r="F29" s="1188" t="s">
        <v>13</v>
      </c>
      <c r="G29" s="284" t="s">
        <v>87</v>
      </c>
      <c r="H29" s="1642"/>
      <c r="I29" s="1643"/>
      <c r="J29" s="1643"/>
    </row>
    <row r="30" spans="2:10" ht="26.25" customHeight="1">
      <c r="B30" s="596" t="s">
        <v>291</v>
      </c>
      <c r="C30" s="755"/>
      <c r="D30" s="690"/>
      <c r="E30" s="772"/>
      <c r="F30" s="1188" t="s">
        <v>245</v>
      </c>
      <c r="G30" s="284" t="s">
        <v>87</v>
      </c>
      <c r="H30" s="1642"/>
      <c r="I30" s="1643"/>
      <c r="J30" s="1643"/>
    </row>
    <row r="31" spans="2:10" ht="26.25" customHeight="1">
      <c r="B31" s="596" t="s">
        <v>293</v>
      </c>
      <c r="C31" s="755"/>
      <c r="D31" s="690"/>
      <c r="E31" s="688"/>
      <c r="F31" s="1188" t="s">
        <v>14</v>
      </c>
      <c r="G31" s="284" t="s">
        <v>87</v>
      </c>
    </row>
    <row r="32" spans="2:10" ht="26.25" customHeight="1">
      <c r="B32" s="596" t="s">
        <v>570</v>
      </c>
      <c r="C32" s="755"/>
      <c r="D32" s="690"/>
      <c r="E32" s="688"/>
      <c r="F32" s="1188" t="s">
        <v>246</v>
      </c>
      <c r="G32" s="284" t="s">
        <v>87</v>
      </c>
    </row>
    <row r="33" spans="2:7" ht="26.25" customHeight="1">
      <c r="B33" s="720" t="s">
        <v>816</v>
      </c>
      <c r="C33" s="755"/>
      <c r="D33" s="690"/>
      <c r="E33" s="688"/>
      <c r="F33" s="1188" t="s">
        <v>849</v>
      </c>
      <c r="G33" s="284" t="s">
        <v>87</v>
      </c>
    </row>
    <row r="34" spans="2:7" s="1063" customFormat="1" ht="30.75" customHeight="1">
      <c r="B34" s="1154" t="s">
        <v>1256</v>
      </c>
      <c r="C34" s="1070"/>
      <c r="D34" s="690"/>
      <c r="E34" s="688"/>
      <c r="F34" s="1188" t="s">
        <v>1255</v>
      </c>
      <c r="G34" s="918" t="s">
        <v>87</v>
      </c>
    </row>
    <row r="35" spans="2:7" ht="26.25" customHeight="1" thickBot="1">
      <c r="B35" s="720" t="s">
        <v>571</v>
      </c>
      <c r="C35" s="755"/>
      <c r="D35" s="690"/>
      <c r="E35" s="688"/>
      <c r="F35" s="1188" t="s">
        <v>247</v>
      </c>
      <c r="G35" s="284" t="s">
        <v>87</v>
      </c>
    </row>
    <row r="36" spans="2:7" ht="26.25" customHeight="1">
      <c r="B36" s="718" t="s">
        <v>292</v>
      </c>
      <c r="C36" s="755"/>
      <c r="D36" s="374">
        <f>SUM(D14:D35)</f>
        <v>0</v>
      </c>
      <c r="E36" s="374">
        <f>SUM(E14:E35)</f>
        <v>0</v>
      </c>
      <c r="F36" s="1188" t="s">
        <v>248</v>
      </c>
      <c r="G36" s="284" t="s">
        <v>87</v>
      </c>
    </row>
    <row r="37" spans="2:7" ht="26.25" customHeight="1">
      <c r="B37" s="718" t="s">
        <v>294</v>
      </c>
      <c r="C37" s="755"/>
      <c r="D37" s="160"/>
      <c r="E37" s="161"/>
      <c r="F37" s="721"/>
      <c r="G37" s="297"/>
    </row>
    <row r="38" spans="2:7" ht="26.25" customHeight="1">
      <c r="B38" s="596" t="s">
        <v>164</v>
      </c>
      <c r="C38" s="755"/>
      <c r="D38" s="690"/>
      <c r="E38" s="688"/>
      <c r="F38" s="1188" t="s">
        <v>249</v>
      </c>
      <c r="G38" s="707" t="s">
        <v>157</v>
      </c>
    </row>
    <row r="39" spans="2:7" ht="26.25" customHeight="1">
      <c r="B39" s="596" t="s">
        <v>295</v>
      </c>
      <c r="C39" s="755"/>
      <c r="D39" s="690"/>
      <c r="E39" s="688"/>
      <c r="F39" s="1188">
        <v>205</v>
      </c>
      <c r="G39" s="707" t="s">
        <v>38</v>
      </c>
    </row>
    <row r="40" spans="2:7" ht="26.25" customHeight="1">
      <c r="B40" s="596" t="s">
        <v>296</v>
      </c>
      <c r="C40" s="755"/>
      <c r="D40" s="690"/>
      <c r="E40" s="688"/>
      <c r="F40" s="1188">
        <v>210</v>
      </c>
      <c r="G40" s="707" t="s">
        <v>157</v>
      </c>
    </row>
    <row r="41" spans="2:7" ht="26.25" customHeight="1">
      <c r="B41" s="596" t="s">
        <v>523</v>
      </c>
      <c r="C41" s="755"/>
      <c r="D41" s="690"/>
      <c r="E41" s="688"/>
      <c r="F41" s="1188" t="s">
        <v>252</v>
      </c>
      <c r="G41" s="707" t="s">
        <v>38</v>
      </c>
    </row>
    <row r="42" spans="2:7" ht="26.25" customHeight="1">
      <c r="B42" s="596" t="s">
        <v>297</v>
      </c>
      <c r="C42" s="755"/>
      <c r="D42" s="690"/>
      <c r="E42" s="688"/>
      <c r="F42" s="1188" t="s">
        <v>8</v>
      </c>
      <c r="G42" s="707" t="s">
        <v>157</v>
      </c>
    </row>
    <row r="43" spans="2:7" ht="26.25" customHeight="1">
      <c r="B43" s="596" t="s">
        <v>1499</v>
      </c>
      <c r="C43" s="755"/>
      <c r="D43" s="690"/>
      <c r="E43" s="688"/>
      <c r="F43" s="1188">
        <v>225</v>
      </c>
      <c r="G43" s="707" t="s">
        <v>38</v>
      </c>
    </row>
    <row r="44" spans="2:7" ht="26.25" customHeight="1">
      <c r="B44" s="596" t="s">
        <v>1500</v>
      </c>
      <c r="C44" s="755"/>
      <c r="D44" s="690"/>
      <c r="E44" s="688"/>
      <c r="F44" s="1188">
        <v>230</v>
      </c>
      <c r="G44" s="707" t="s">
        <v>157</v>
      </c>
    </row>
    <row r="45" spans="2:7" s="1089" customFormat="1" ht="26.25" customHeight="1">
      <c r="B45" s="1377" t="s">
        <v>1420</v>
      </c>
      <c r="C45" s="1070"/>
      <c r="D45" s="1189"/>
      <c r="E45" s="1180"/>
      <c r="F45" s="1188" t="s">
        <v>869</v>
      </c>
      <c r="G45" s="1202" t="s">
        <v>38</v>
      </c>
    </row>
    <row r="46" spans="2:7" ht="26.25" customHeight="1">
      <c r="B46" s="596" t="s">
        <v>463</v>
      </c>
      <c r="C46" s="755"/>
      <c r="D46" s="690"/>
      <c r="E46" s="688"/>
      <c r="F46" s="1188">
        <v>235</v>
      </c>
      <c r="G46" s="284" t="s">
        <v>87</v>
      </c>
    </row>
    <row r="47" spans="2:7" ht="26.25" customHeight="1">
      <c r="B47" s="596" t="s">
        <v>1497</v>
      </c>
      <c r="C47" s="755"/>
      <c r="D47" s="690"/>
      <c r="E47" s="688"/>
      <c r="F47" s="1188" t="s">
        <v>256</v>
      </c>
      <c r="G47" s="284" t="s">
        <v>87</v>
      </c>
    </row>
    <row r="48" spans="2:7" ht="26.25" customHeight="1">
      <c r="B48" s="596" t="s">
        <v>1498</v>
      </c>
      <c r="C48" s="755"/>
      <c r="D48" s="690"/>
      <c r="E48" s="688"/>
      <c r="F48" s="1188" t="s">
        <v>257</v>
      </c>
      <c r="G48" s="284" t="s">
        <v>87</v>
      </c>
    </row>
    <row r="49" spans="2:7" s="1063" customFormat="1" ht="26.25" customHeight="1" thickBot="1">
      <c r="B49" s="1054" t="s">
        <v>1253</v>
      </c>
      <c r="C49" s="1070"/>
      <c r="D49" s="690"/>
      <c r="E49" s="688"/>
      <c r="F49" s="1188" t="s">
        <v>1254</v>
      </c>
      <c r="G49" s="918" t="s">
        <v>87</v>
      </c>
    </row>
    <row r="50" spans="2:7" ht="26.25" customHeight="1">
      <c r="B50" s="718" t="s">
        <v>298</v>
      </c>
      <c r="C50" s="755"/>
      <c r="D50" s="374">
        <f>SUM(D38:D49)</f>
        <v>0</v>
      </c>
      <c r="E50" s="374">
        <f>SUM(E38:E49)</f>
        <v>0</v>
      </c>
      <c r="F50" s="1188" t="s">
        <v>258</v>
      </c>
      <c r="G50" s="284" t="s">
        <v>87</v>
      </c>
    </row>
    <row r="51" spans="2:7" ht="26.25" customHeight="1">
      <c r="B51" s="718" t="s">
        <v>572</v>
      </c>
      <c r="C51" s="755"/>
      <c r="D51" s="160"/>
      <c r="E51" s="161"/>
      <c r="F51" s="721"/>
      <c r="G51" s="722"/>
    </row>
    <row r="52" spans="2:7" ht="26.25" customHeight="1">
      <c r="B52" s="596" t="s">
        <v>299</v>
      </c>
      <c r="C52" s="755"/>
      <c r="D52" s="716">
        <f>'3. SOCIE'!C36</f>
        <v>0</v>
      </c>
      <c r="E52" s="716">
        <f>'3. SOCIE'!C70</f>
        <v>0</v>
      </c>
      <c r="F52" s="1188" t="s">
        <v>259</v>
      </c>
      <c r="G52" s="284" t="s">
        <v>157</v>
      </c>
    </row>
    <row r="53" spans="2:7" ht="26.25" customHeight="1">
      <c r="B53" s="596" t="s">
        <v>300</v>
      </c>
      <c r="C53" s="755"/>
      <c r="D53" s="716">
        <f>'3. SOCIE'!C37</f>
        <v>0</v>
      </c>
      <c r="E53" s="716">
        <f>'3. SOCIE'!C71</f>
        <v>0</v>
      </c>
      <c r="F53" s="1188" t="s">
        <v>260</v>
      </c>
      <c r="G53" s="284" t="s">
        <v>38</v>
      </c>
    </row>
    <row r="54" spans="2:7" s="1089" customFormat="1" ht="26.25" customHeight="1">
      <c r="B54" s="1358" t="s">
        <v>1458</v>
      </c>
      <c r="C54" s="1070"/>
      <c r="D54" s="1355">
        <f>'3. SOCIE'!C39</f>
        <v>0</v>
      </c>
      <c r="E54" s="1308"/>
      <c r="F54" s="1188" t="s">
        <v>1167</v>
      </c>
      <c r="G54" s="1357" t="s">
        <v>157</v>
      </c>
    </row>
    <row r="55" spans="2:7" ht="26.25" customHeight="1">
      <c r="B55" s="596" t="s">
        <v>1418</v>
      </c>
      <c r="C55" s="755"/>
      <c r="D55" s="690"/>
      <c r="E55" s="688"/>
      <c r="F55" s="1188" t="s">
        <v>1055</v>
      </c>
      <c r="G55" s="284" t="s">
        <v>157</v>
      </c>
    </row>
    <row r="56" spans="2:7" ht="26.25" customHeight="1">
      <c r="B56" s="596" t="s">
        <v>817</v>
      </c>
      <c r="C56" s="755"/>
      <c r="D56" s="690"/>
      <c r="E56" s="688"/>
      <c r="F56" s="1188" t="s">
        <v>261</v>
      </c>
      <c r="G56" s="284" t="s">
        <v>157</v>
      </c>
    </row>
    <row r="57" spans="2:7" ht="26.25" customHeight="1">
      <c r="B57" s="596" t="s">
        <v>780</v>
      </c>
      <c r="C57" s="755"/>
      <c r="D57" s="690"/>
      <c r="E57" s="688"/>
      <c r="F57" s="1188" t="s">
        <v>850</v>
      </c>
      <c r="G57" s="284" t="s">
        <v>157</v>
      </c>
    </row>
    <row r="58" spans="2:7" ht="26.25" customHeight="1">
      <c r="B58" s="596" t="s">
        <v>1419</v>
      </c>
      <c r="C58" s="755"/>
      <c r="D58" s="690"/>
      <c r="E58" s="688"/>
      <c r="F58" s="1188" t="s">
        <v>1056</v>
      </c>
      <c r="G58" s="919" t="s">
        <v>38</v>
      </c>
    </row>
    <row r="59" spans="2:7" ht="26.25" customHeight="1">
      <c r="B59" s="596" t="s">
        <v>818</v>
      </c>
      <c r="C59" s="755"/>
      <c r="D59" s="690"/>
      <c r="E59" s="688"/>
      <c r="F59" s="1188" t="s">
        <v>262</v>
      </c>
      <c r="G59" s="686" t="s">
        <v>38</v>
      </c>
    </row>
    <row r="60" spans="2:7" ht="26.25" customHeight="1">
      <c r="B60" s="596" t="s">
        <v>781</v>
      </c>
      <c r="C60" s="755"/>
      <c r="D60" s="690"/>
      <c r="E60" s="688"/>
      <c r="F60" s="1188" t="s">
        <v>851</v>
      </c>
      <c r="G60" s="707" t="s">
        <v>38</v>
      </c>
    </row>
    <row r="61" spans="2:7" ht="26.25" customHeight="1">
      <c r="B61" s="596" t="s">
        <v>165</v>
      </c>
      <c r="C61" s="755"/>
      <c r="D61" s="1153"/>
      <c r="E61" s="688"/>
      <c r="F61" s="1188" t="s">
        <v>263</v>
      </c>
      <c r="G61" s="284" t="s">
        <v>38</v>
      </c>
    </row>
    <row r="62" spans="2:7" ht="26.25" customHeight="1">
      <c r="B62" s="596" t="s">
        <v>782</v>
      </c>
      <c r="C62" s="755"/>
      <c r="D62" s="1153"/>
      <c r="E62" s="688"/>
      <c r="F62" s="1188" t="s">
        <v>852</v>
      </c>
      <c r="G62" s="284" t="s">
        <v>157</v>
      </c>
    </row>
    <row r="63" spans="2:7" ht="24.75" customHeight="1">
      <c r="B63" s="1043" t="s">
        <v>1417</v>
      </c>
      <c r="D63" s="1153"/>
      <c r="E63" s="688"/>
      <c r="F63" s="1188" t="s">
        <v>264</v>
      </c>
      <c r="G63" s="918" t="s">
        <v>38</v>
      </c>
    </row>
    <row r="64" spans="2:7" ht="26.25" customHeight="1">
      <c r="B64" s="596" t="s">
        <v>301</v>
      </c>
      <c r="C64" s="755"/>
      <c r="D64" s="1153"/>
      <c r="E64" s="688"/>
      <c r="F64" s="1188" t="s">
        <v>265</v>
      </c>
      <c r="G64" s="686" t="s">
        <v>38</v>
      </c>
    </row>
    <row r="65" spans="2:10" ht="26.25" customHeight="1">
      <c r="B65" s="596" t="s">
        <v>302</v>
      </c>
      <c r="C65" s="755"/>
      <c r="D65" s="1153"/>
      <c r="E65" s="688"/>
      <c r="F65" s="1188" t="s">
        <v>266</v>
      </c>
      <c r="G65" s="284" t="s">
        <v>38</v>
      </c>
    </row>
    <row r="66" spans="2:10" ht="26.25" customHeight="1">
      <c r="B66" s="596" t="s">
        <v>1416</v>
      </c>
      <c r="C66" s="755"/>
      <c r="D66" s="1153"/>
      <c r="E66" s="688"/>
      <c r="F66" s="1188" t="s">
        <v>267</v>
      </c>
      <c r="G66" s="284" t="s">
        <v>86</v>
      </c>
    </row>
    <row r="67" spans="2:10" ht="26.25" customHeight="1">
      <c r="B67" s="596" t="s">
        <v>450</v>
      </c>
      <c r="C67" s="755"/>
      <c r="D67" s="1428"/>
      <c r="E67" s="688"/>
      <c r="F67" s="1188" t="s">
        <v>268</v>
      </c>
      <c r="G67" s="284" t="s">
        <v>38</v>
      </c>
    </row>
    <row r="68" spans="2:10" ht="26.25" customHeight="1">
      <c r="B68" s="596" t="s">
        <v>466</v>
      </c>
      <c r="C68" s="755"/>
      <c r="D68" s="690"/>
      <c r="E68" s="688"/>
      <c r="F68" s="1188" t="s">
        <v>269</v>
      </c>
      <c r="G68" s="284" t="s">
        <v>87</v>
      </c>
    </row>
    <row r="69" spans="2:10" s="1063" customFormat="1" ht="26.25" customHeight="1">
      <c r="B69" s="1054" t="s">
        <v>1320</v>
      </c>
      <c r="C69" s="1070"/>
      <c r="D69" s="690"/>
      <c r="E69" s="688"/>
      <c r="F69" s="1188" t="s">
        <v>1098</v>
      </c>
      <c r="G69" s="918" t="s">
        <v>87</v>
      </c>
    </row>
    <row r="70" spans="2:10" ht="26.25" customHeight="1" thickBot="1">
      <c r="B70" s="596" t="s">
        <v>531</v>
      </c>
      <c r="C70" s="755"/>
      <c r="D70" s="1153"/>
      <c r="E70" s="688"/>
      <c r="F70" s="1188" t="s">
        <v>15</v>
      </c>
      <c r="G70" s="284" t="s">
        <v>87</v>
      </c>
    </row>
    <row r="71" spans="2:10" ht="26.25" customHeight="1" thickBot="1">
      <c r="B71" s="718" t="s">
        <v>303</v>
      </c>
      <c r="C71" s="755"/>
      <c r="D71" s="374">
        <f>SUM(D52:D70)</f>
        <v>0</v>
      </c>
      <c r="E71" s="374">
        <f>SUM(E52:E70)</f>
        <v>0</v>
      </c>
      <c r="F71" s="1188" t="s">
        <v>270</v>
      </c>
      <c r="G71" s="284" t="s">
        <v>87</v>
      </c>
    </row>
    <row r="72" spans="2:10" ht="26.25" customHeight="1">
      <c r="B72" s="718" t="s">
        <v>304</v>
      </c>
      <c r="C72" s="755"/>
      <c r="D72" s="374">
        <f>D36+D50+D71</f>
        <v>0</v>
      </c>
      <c r="E72" s="374">
        <f>E36+E50+E71</f>
        <v>0</v>
      </c>
      <c r="F72" s="1188" t="s">
        <v>271</v>
      </c>
      <c r="G72" s="284" t="s">
        <v>87</v>
      </c>
    </row>
    <row r="73" spans="2:10" ht="26.25" customHeight="1">
      <c r="B73" s="718" t="s">
        <v>441</v>
      </c>
      <c r="C73" s="755"/>
      <c r="D73" s="716">
        <f>E78</f>
        <v>0</v>
      </c>
      <c r="E73" s="1155">
        <f>'21. CCE'!E15+'21. CCE'!F15-SUM('23. Borrowings'!E12:E15)</f>
        <v>0</v>
      </c>
      <c r="F73" s="1188" t="s">
        <v>464</v>
      </c>
      <c r="G73" s="563" t="s">
        <v>87</v>
      </c>
    </row>
    <row r="74" spans="2:10" ht="26.25" customHeight="1">
      <c r="B74" s="596" t="s">
        <v>576</v>
      </c>
      <c r="C74" s="755"/>
      <c r="D74" s="687"/>
      <c r="E74" s="687"/>
      <c r="F74" s="1188" t="s">
        <v>577</v>
      </c>
      <c r="G74" s="717" t="s">
        <v>166</v>
      </c>
    </row>
    <row r="75" spans="2:10" s="1089" customFormat="1" ht="26.25" customHeight="1">
      <c r="B75" s="1287" t="s">
        <v>1421</v>
      </c>
      <c r="C75" s="1069"/>
      <c r="D75" s="687"/>
      <c r="E75" s="687"/>
      <c r="F75" s="1188" t="s">
        <v>1422</v>
      </c>
      <c r="G75" s="717" t="s">
        <v>166</v>
      </c>
      <c r="I75" s="1372"/>
      <c r="J75" s="1372"/>
    </row>
    <row r="76" spans="2:10" s="1089" customFormat="1" ht="26.25" customHeight="1">
      <c r="B76" s="1301" t="s">
        <v>1459</v>
      </c>
      <c r="C76" s="1069"/>
      <c r="D76" s="1448"/>
      <c r="E76" s="1443"/>
      <c r="F76" s="1188" t="s">
        <v>861</v>
      </c>
      <c r="G76" s="717" t="s">
        <v>166</v>
      </c>
      <c r="H76" s="1641" t="s">
        <v>1480</v>
      </c>
      <c r="I76" s="1641"/>
      <c r="J76" s="1641"/>
    </row>
    <row r="77" spans="2:10" s="1063" customFormat="1" ht="26.25" customHeight="1" thickBot="1">
      <c r="B77" s="1077" t="s">
        <v>1252</v>
      </c>
      <c r="C77" s="1069"/>
      <c r="D77" s="1448"/>
      <c r="E77" s="1073"/>
      <c r="F77" s="1188" t="s">
        <v>862</v>
      </c>
      <c r="G77" s="717" t="s">
        <v>166</v>
      </c>
      <c r="H77" s="1641"/>
      <c r="I77" s="1641"/>
      <c r="J77" s="1641"/>
    </row>
    <row r="78" spans="2:10" ht="23.25" customHeight="1">
      <c r="B78" s="426" t="s">
        <v>1550</v>
      </c>
      <c r="C78" s="723"/>
      <c r="D78" s="374">
        <f>SUM(D72:D77)</f>
        <v>0</v>
      </c>
      <c r="E78" s="374">
        <f>SUM(E72:E77)</f>
        <v>0</v>
      </c>
      <c r="F78" s="1188" t="s">
        <v>465</v>
      </c>
      <c r="G78" s="418" t="s">
        <v>87</v>
      </c>
      <c r="H78" s="1641"/>
      <c r="I78" s="1641"/>
      <c r="J78" s="1641"/>
    </row>
    <row r="79" spans="2:10">
      <c r="H79" s="1641"/>
      <c r="I79" s="1641"/>
      <c r="J79" s="1641"/>
    </row>
  </sheetData>
  <sheetProtection password="B5A2" sheet="1" objects="1" scenarios="1"/>
  <customSheetViews>
    <customSheetView guid="{E4F26FFA-5313-49C9-9365-CBA576C57791}" scale="85" showGridLines="0" fitToPage="1" showRuler="0" topLeftCell="A4">
      <selection activeCell="D26" sqref="D26"/>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mergeCells count="4">
    <mergeCell ref="I20:J20"/>
    <mergeCell ref="H76:J79"/>
    <mergeCell ref="I22:J22"/>
    <mergeCell ref="H25:J30"/>
  </mergeCells>
  <phoneticPr fontId="0" type="noConversion"/>
  <pageMargins left="0.74803149606299213" right="0.35433070866141736" top="0.35433070866141736" bottom="0.39370078740157483" header="0.19685039370078741" footer="0.19685039370078741"/>
  <pageSetup paperSize="8" scale="64" fitToHeight="2" orientation="portrait" horizontalDpi="300" verticalDpi="300" r:id="rId2"/>
  <headerFooter alignWithMargins="0"/>
  <rowBreaks count="1" manualBreakCount="1">
    <brk id="26" min="1" max="6" man="1"/>
  </rowBreaks>
  <colBreaks count="1" manualBreakCount="1">
    <brk id="1" max="104" man="1"/>
  </colBreaks>
  <ignoredErrors>
    <ignoredError sqref="D10:E10 F12:F14 F35:F44 F16:F17 F78 F55:F62 F47:F48 F25:F33 F64:F68 F70:F74 F50:F53 F19:F23" numberStoredAsText="1"/>
    <ignoredError sqref="E36 E14 E72 E51 E71" evalError="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0"/>
  <sheetViews>
    <sheetView showGridLines="0" zoomScale="80" zoomScaleNormal="80" workbookViewId="0">
      <selection activeCell="B4" sqref="B4"/>
    </sheetView>
  </sheetViews>
  <sheetFormatPr defaultColWidth="10.7109375" defaultRowHeight="12.75"/>
  <cols>
    <col min="1" max="1" width="4.5703125" style="22" customWidth="1"/>
    <col min="2" max="2" width="55.42578125" style="24" customWidth="1"/>
    <col min="3" max="3" width="13" style="22" customWidth="1"/>
    <col min="4" max="6" width="13.28515625" style="22" customWidth="1"/>
    <col min="7" max="15" width="13" customWidth="1"/>
  </cols>
  <sheetData>
    <row r="1" spans="1:6" ht="15.75">
      <c r="A1" s="33"/>
      <c r="B1" s="1351" t="s">
        <v>1446</v>
      </c>
      <c r="C1" s="33"/>
      <c r="D1" s="33"/>
      <c r="E1" s="33"/>
      <c r="F1" s="33"/>
    </row>
    <row r="2" spans="1:6">
      <c r="A2" s="33"/>
      <c r="B2" s="41"/>
      <c r="C2" s="33"/>
      <c r="D2" s="33"/>
      <c r="E2" s="33"/>
      <c r="F2" s="33"/>
    </row>
    <row r="3" spans="1:6">
      <c r="A3" s="33"/>
      <c r="B3" s="42" t="s">
        <v>1541</v>
      </c>
      <c r="C3" s="33"/>
      <c r="D3" s="33"/>
      <c r="E3" s="33"/>
      <c r="F3" s="33"/>
    </row>
    <row r="4" spans="1:6">
      <c r="A4" s="33"/>
      <c r="B4" s="95" t="s">
        <v>606</v>
      </c>
      <c r="C4" s="33"/>
      <c r="D4" s="33"/>
      <c r="E4" s="33"/>
      <c r="F4" s="33"/>
    </row>
    <row r="5" spans="1:6">
      <c r="A5" s="33"/>
      <c r="B5" s="33"/>
      <c r="C5" s="33"/>
      <c r="D5" s="33"/>
      <c r="E5" s="33"/>
      <c r="F5" s="33"/>
    </row>
    <row r="6" spans="1:6">
      <c r="A6" s="33"/>
      <c r="B6" s="65" t="s">
        <v>43</v>
      </c>
      <c r="C6" s="33"/>
      <c r="D6" s="33"/>
      <c r="E6" s="33"/>
      <c r="F6" s="33"/>
    </row>
    <row r="7" spans="1:6">
      <c r="A7" s="33"/>
      <c r="B7" s="39"/>
      <c r="C7" s="33"/>
      <c r="D7" s="33"/>
      <c r="E7" s="33"/>
      <c r="F7" s="33"/>
    </row>
    <row r="8" spans="1:6">
      <c r="A8" s="33"/>
      <c r="B8" s="36"/>
      <c r="C8" s="33"/>
      <c r="D8" s="33"/>
      <c r="E8" s="1453" t="s">
        <v>1526</v>
      </c>
      <c r="F8" s="1453">
        <v>1</v>
      </c>
    </row>
    <row r="9" spans="1:6">
      <c r="A9" s="1334">
        <v>1</v>
      </c>
      <c r="B9" s="662"/>
      <c r="C9" s="703" t="s">
        <v>403</v>
      </c>
      <c r="D9" s="1290" t="s">
        <v>404</v>
      </c>
      <c r="E9" s="696" t="s">
        <v>82</v>
      </c>
      <c r="F9" s="599"/>
    </row>
    <row r="10" spans="1:6">
      <c r="A10" s="33"/>
      <c r="B10" s="361" t="s">
        <v>387</v>
      </c>
      <c r="C10" s="726" t="s">
        <v>1051</v>
      </c>
      <c r="D10" s="726" t="s">
        <v>979</v>
      </c>
      <c r="E10" s="727" t="s">
        <v>2</v>
      </c>
      <c r="F10" s="239"/>
    </row>
    <row r="11" spans="1:6" ht="33.75" customHeight="1">
      <c r="A11" s="33"/>
      <c r="B11" s="354" t="s">
        <v>306</v>
      </c>
      <c r="C11" s="382" t="s">
        <v>28</v>
      </c>
      <c r="D11" s="382" t="s">
        <v>28</v>
      </c>
      <c r="E11" s="384"/>
      <c r="F11" s="239" t="s">
        <v>120</v>
      </c>
    </row>
    <row r="12" spans="1:6">
      <c r="A12" s="33"/>
      <c r="B12" s="354"/>
      <c r="C12" s="382" t="s">
        <v>84</v>
      </c>
      <c r="D12" s="382" t="s">
        <v>84</v>
      </c>
      <c r="E12" s="587" t="s">
        <v>83</v>
      </c>
      <c r="F12" s="239" t="s">
        <v>121</v>
      </c>
    </row>
    <row r="13" spans="1:6" ht="25.5" customHeight="1">
      <c r="A13" s="33"/>
      <c r="B13" s="734" t="s">
        <v>76</v>
      </c>
      <c r="C13" s="735"/>
      <c r="D13" s="735"/>
      <c r="E13" s="735"/>
      <c r="F13" s="736"/>
    </row>
    <row r="14" spans="1:6" ht="25.5" customHeight="1">
      <c r="A14" s="33"/>
      <c r="B14" s="729" t="s">
        <v>109</v>
      </c>
      <c r="C14" s="690"/>
      <c r="D14" s="688"/>
      <c r="E14" s="695">
        <v>100</v>
      </c>
      <c r="F14" s="707" t="s">
        <v>85</v>
      </c>
    </row>
    <row r="15" spans="1:6" ht="25.5" customHeight="1">
      <c r="A15" s="33"/>
      <c r="B15" s="729" t="s">
        <v>110</v>
      </c>
      <c r="C15" s="690"/>
      <c r="D15" s="688"/>
      <c r="E15" s="695" t="s">
        <v>238</v>
      </c>
      <c r="F15" s="707" t="s">
        <v>85</v>
      </c>
    </row>
    <row r="16" spans="1:6" ht="25.5" customHeight="1">
      <c r="A16" s="33"/>
      <c r="B16" s="729" t="s">
        <v>95</v>
      </c>
      <c r="C16" s="690"/>
      <c r="D16" s="688"/>
      <c r="E16" s="695" t="s">
        <v>26</v>
      </c>
      <c r="F16" s="707" t="s">
        <v>85</v>
      </c>
    </row>
    <row r="17" spans="1:6" ht="25.5" customHeight="1">
      <c r="A17" s="33"/>
      <c r="B17" s="729" t="s">
        <v>96</v>
      </c>
      <c r="C17" s="690"/>
      <c r="D17" s="688"/>
      <c r="E17" s="695" t="s">
        <v>239</v>
      </c>
      <c r="F17" s="730" t="s">
        <v>85</v>
      </c>
    </row>
    <row r="18" spans="1:6" ht="25.5" customHeight="1">
      <c r="A18" s="33"/>
      <c r="B18" s="729" t="s">
        <v>1531</v>
      </c>
      <c r="C18" s="690"/>
      <c r="D18" s="688"/>
      <c r="E18" s="695" t="s">
        <v>27</v>
      </c>
      <c r="F18" s="707" t="s">
        <v>85</v>
      </c>
    </row>
    <row r="19" spans="1:6" ht="25.5" customHeight="1">
      <c r="A19" s="33"/>
      <c r="B19" s="728" t="s">
        <v>77</v>
      </c>
      <c r="C19" s="300"/>
      <c r="D19" s="300"/>
      <c r="E19" s="302"/>
      <c r="F19" s="731"/>
    </row>
    <row r="20" spans="1:6" ht="25.5" customHeight="1">
      <c r="A20" s="33"/>
      <c r="B20" s="729" t="s">
        <v>140</v>
      </c>
      <c r="C20" s="690"/>
      <c r="D20" s="688"/>
      <c r="E20" s="695" t="s">
        <v>240</v>
      </c>
      <c r="F20" s="707" t="s">
        <v>85</v>
      </c>
    </row>
    <row r="21" spans="1:6" ht="25.5" customHeight="1">
      <c r="A21" s="33"/>
      <c r="B21" s="729" t="s">
        <v>139</v>
      </c>
      <c r="C21" s="690"/>
      <c r="D21" s="688"/>
      <c r="E21" s="695" t="s">
        <v>3</v>
      </c>
      <c r="F21" s="707" t="s">
        <v>85</v>
      </c>
    </row>
    <row r="22" spans="1:6" ht="34.5" customHeight="1">
      <c r="A22" s="33"/>
      <c r="B22" s="732" t="s">
        <v>1400</v>
      </c>
      <c r="C22" s="690"/>
      <c r="D22" s="688"/>
      <c r="E22" s="695" t="s">
        <v>241</v>
      </c>
      <c r="F22" s="707" t="s">
        <v>85</v>
      </c>
    </row>
    <row r="23" spans="1:6" ht="34.5" customHeight="1">
      <c r="A23" s="33"/>
      <c r="B23" s="732" t="s">
        <v>141</v>
      </c>
      <c r="C23" s="690"/>
      <c r="D23" s="688"/>
      <c r="E23" s="695" t="s">
        <v>4</v>
      </c>
      <c r="F23" s="707" t="s">
        <v>85</v>
      </c>
    </row>
    <row r="24" spans="1:6" ht="25.5" customHeight="1">
      <c r="A24" s="33"/>
      <c r="B24" s="732" t="s">
        <v>143</v>
      </c>
      <c r="C24" s="690"/>
      <c r="D24" s="688"/>
      <c r="E24" s="695" t="s">
        <v>242</v>
      </c>
      <c r="F24" s="707" t="s">
        <v>85</v>
      </c>
    </row>
    <row r="25" spans="1:6" ht="25.5" customHeight="1">
      <c r="A25" s="129"/>
      <c r="B25" s="728" t="s">
        <v>919</v>
      </c>
      <c r="C25" s="300"/>
      <c r="D25" s="300"/>
      <c r="E25" s="302"/>
      <c r="F25" s="731"/>
    </row>
    <row r="26" spans="1:6" ht="25.5" customHeight="1">
      <c r="A26" s="129"/>
      <c r="B26" s="729" t="s">
        <v>920</v>
      </c>
      <c r="C26" s="690"/>
      <c r="D26" s="1433"/>
      <c r="E26" s="695" t="s">
        <v>5</v>
      </c>
      <c r="F26" s="707" t="s">
        <v>85</v>
      </c>
    </row>
    <row r="27" spans="1:6" ht="25.5" customHeight="1">
      <c r="A27" s="129"/>
      <c r="B27" s="729" t="s">
        <v>921</v>
      </c>
      <c r="C27" s="690"/>
      <c r="D27" s="1433"/>
      <c r="E27" s="695" t="s">
        <v>243</v>
      </c>
      <c r="F27" s="707" t="s">
        <v>85</v>
      </c>
    </row>
    <row r="28" spans="1:6" ht="25.5" customHeight="1">
      <c r="A28" s="129"/>
      <c r="B28" s="729" t="s">
        <v>902</v>
      </c>
      <c r="C28" s="690"/>
      <c r="D28" s="1433"/>
      <c r="E28" s="695" t="s">
        <v>6</v>
      </c>
      <c r="F28" s="707" t="s">
        <v>85</v>
      </c>
    </row>
    <row r="29" spans="1:6" ht="25.5" customHeight="1">
      <c r="A29" s="129"/>
      <c r="B29" s="728" t="s">
        <v>922</v>
      </c>
      <c r="C29" s="302"/>
      <c r="D29" s="302"/>
      <c r="E29" s="302"/>
      <c r="F29" s="731"/>
    </row>
    <row r="30" spans="1:6" s="1181" customFormat="1" ht="25.5" customHeight="1">
      <c r="A30" s="1092"/>
      <c r="B30" s="505" t="s">
        <v>1430</v>
      </c>
      <c r="C30" s="1297"/>
      <c r="D30" s="688"/>
      <c r="E30" s="695" t="s">
        <v>14</v>
      </c>
      <c r="F30" s="707" t="s">
        <v>85</v>
      </c>
    </row>
    <row r="31" spans="1:6" ht="25.5" customHeight="1">
      <c r="A31" s="129"/>
      <c r="B31" s="505" t="s">
        <v>1324</v>
      </c>
      <c r="C31" s="690"/>
      <c r="D31" s="1297"/>
      <c r="E31" s="695" t="s">
        <v>246</v>
      </c>
      <c r="F31" s="707" t="s">
        <v>85</v>
      </c>
    </row>
    <row r="32" spans="1:6" ht="25.5" customHeight="1">
      <c r="A32" s="129"/>
      <c r="B32" s="505" t="s">
        <v>1440</v>
      </c>
      <c r="C32" s="690"/>
      <c r="D32" s="688"/>
      <c r="E32" s="695" t="s">
        <v>247</v>
      </c>
      <c r="F32" s="707" t="s">
        <v>85</v>
      </c>
    </row>
    <row r="33" spans="1:6" ht="25.5" customHeight="1">
      <c r="A33" s="33"/>
      <c r="B33" s="728" t="s">
        <v>142</v>
      </c>
      <c r="C33" s="300"/>
      <c r="D33" s="300"/>
      <c r="E33" s="302"/>
      <c r="F33" s="731"/>
    </row>
    <row r="34" spans="1:6" ht="25.5" customHeight="1">
      <c r="A34" s="33"/>
      <c r="B34" s="729" t="s">
        <v>135</v>
      </c>
      <c r="C34" s="690"/>
      <c r="D34" s="688"/>
      <c r="E34" s="695" t="s">
        <v>250</v>
      </c>
      <c r="F34" s="707" t="s">
        <v>85</v>
      </c>
    </row>
    <row r="35" spans="1:6" ht="25.5" customHeight="1" thickBot="1">
      <c r="A35" s="33"/>
      <c r="B35" s="1384" t="s">
        <v>1530</v>
      </c>
      <c r="C35" s="690"/>
      <c r="D35" s="688"/>
      <c r="E35" s="695" t="s">
        <v>251</v>
      </c>
      <c r="F35" s="707" t="s">
        <v>85</v>
      </c>
    </row>
    <row r="36" spans="1:6" ht="25.5" customHeight="1">
      <c r="A36" s="33"/>
      <c r="B36" s="733" t="s">
        <v>307</v>
      </c>
      <c r="C36" s="374">
        <f>SUM(C14:C35)</f>
        <v>0</v>
      </c>
      <c r="D36" s="374">
        <f t="shared" ref="D36" si="0">SUM(D14:D35)</f>
        <v>0</v>
      </c>
      <c r="E36" s="695" t="s">
        <v>8</v>
      </c>
      <c r="F36" s="707" t="s">
        <v>85</v>
      </c>
    </row>
    <row r="37" spans="1:6" ht="18.75" customHeight="1">
      <c r="A37" s="128"/>
      <c r="B37" s="1255"/>
      <c r="C37" s="1256"/>
      <c r="D37" s="1256"/>
      <c r="E37" s="1256"/>
      <c r="F37" s="1191"/>
    </row>
    <row r="38" spans="1:6" ht="25.5" customHeight="1" thickBot="1">
      <c r="A38" s="129"/>
      <c r="B38" s="739" t="s">
        <v>1501</v>
      </c>
      <c r="C38" s="1253">
        <f>'6. Op Inc (type)'!C63</f>
        <v>0</v>
      </c>
      <c r="D38" s="1253">
        <f>'6. Op Inc (type)'!D63</f>
        <v>0</v>
      </c>
      <c r="E38" s="1249">
        <v>295</v>
      </c>
      <c r="F38" s="1254" t="s">
        <v>157</v>
      </c>
    </row>
    <row r="39" spans="1:6" ht="36" customHeight="1" thickTop="1">
      <c r="A39" s="129"/>
      <c r="B39" s="740" t="s">
        <v>187</v>
      </c>
      <c r="C39" s="374">
        <f>C38+C36</f>
        <v>0</v>
      </c>
      <c r="D39" s="374">
        <f>D38+D36</f>
        <v>0</v>
      </c>
      <c r="E39" s="695">
        <v>300</v>
      </c>
      <c r="F39" s="409" t="s">
        <v>85</v>
      </c>
    </row>
    <row r="40" spans="1:6">
      <c r="A40" s="33"/>
      <c r="B40" s="36"/>
      <c r="C40" s="33"/>
      <c r="D40" s="33"/>
      <c r="E40" s="33"/>
      <c r="F40" s="33"/>
    </row>
    <row r="41" spans="1:6">
      <c r="A41" s="33"/>
      <c r="B41" s="32"/>
      <c r="C41" s="33"/>
      <c r="D41" s="33"/>
      <c r="E41" s="33"/>
      <c r="F41" s="33"/>
    </row>
    <row r="42" spans="1:6">
      <c r="A42" s="33"/>
      <c r="B42" s="39"/>
      <c r="C42" s="33"/>
      <c r="D42"/>
      <c r="E42" s="1452" t="s">
        <v>1526</v>
      </c>
      <c r="F42" s="1452">
        <v>2</v>
      </c>
    </row>
    <row r="43" spans="1:6">
      <c r="A43" s="1334">
        <v>2</v>
      </c>
      <c r="B43" s="709"/>
      <c r="C43" s="1296" t="s">
        <v>958</v>
      </c>
      <c r="D43" s="1290" t="s">
        <v>959</v>
      </c>
      <c r="E43" s="696" t="s">
        <v>82</v>
      </c>
      <c r="F43" s="599"/>
    </row>
    <row r="44" spans="1:6">
      <c r="A44" s="33"/>
      <c r="B44" s="1257" t="s">
        <v>1382</v>
      </c>
      <c r="C44" s="599" t="s">
        <v>1051</v>
      </c>
      <c r="D44" s="599" t="s">
        <v>979</v>
      </c>
      <c r="E44" s="599"/>
      <c r="F44" s="239"/>
    </row>
    <row r="45" spans="1:6">
      <c r="A45" s="33"/>
      <c r="B45" s="741"/>
      <c r="C45" s="742" t="s">
        <v>28</v>
      </c>
      <c r="D45" s="742" t="s">
        <v>28</v>
      </c>
      <c r="E45" s="381"/>
      <c r="F45" s="239" t="s">
        <v>120</v>
      </c>
    </row>
    <row r="46" spans="1:6">
      <c r="A46" s="33"/>
      <c r="B46" s="743"/>
      <c r="C46" s="381" t="s">
        <v>84</v>
      </c>
      <c r="D46" s="381" t="s">
        <v>84</v>
      </c>
      <c r="E46" s="1188" t="s">
        <v>83</v>
      </c>
      <c r="F46" s="381" t="s">
        <v>121</v>
      </c>
    </row>
    <row r="47" spans="1:6" ht="21" customHeight="1">
      <c r="A47" s="33"/>
      <c r="B47" s="734" t="s">
        <v>1177</v>
      </c>
      <c r="C47" s="744"/>
      <c r="D47" s="744"/>
      <c r="E47" s="745"/>
      <c r="F47" s="707"/>
    </row>
    <row r="48" spans="1:6" ht="33.75" customHeight="1">
      <c r="A48" s="915"/>
      <c r="B48" s="881" t="s">
        <v>1183</v>
      </c>
      <c r="C48" s="1448"/>
      <c r="D48" s="688"/>
      <c r="E48" s="695">
        <v>100</v>
      </c>
      <c r="F48" s="707" t="s">
        <v>157</v>
      </c>
    </row>
    <row r="49" spans="1:6" s="936" customFormat="1" ht="21.75" customHeight="1">
      <c r="A49" s="915"/>
      <c r="B49" s="839" t="s">
        <v>1179</v>
      </c>
      <c r="C49" s="1448"/>
      <c r="D49" s="938"/>
      <c r="E49" s="925" t="s">
        <v>238</v>
      </c>
      <c r="F49" s="707" t="s">
        <v>157</v>
      </c>
    </row>
    <row r="50" spans="1:6" ht="21" customHeight="1" thickBot="1">
      <c r="A50" s="915"/>
      <c r="B50" s="839" t="s">
        <v>1180</v>
      </c>
      <c r="C50" s="1448"/>
      <c r="D50" s="688"/>
      <c r="E50" s="695" t="s">
        <v>853</v>
      </c>
      <c r="F50" s="707" t="s">
        <v>157</v>
      </c>
    </row>
    <row r="51" spans="1:6" ht="21" customHeight="1">
      <c r="A51" s="33"/>
      <c r="B51" s="714" t="s">
        <v>33</v>
      </c>
      <c r="C51" s="374">
        <f>SUM(C48:C50)</f>
        <v>0</v>
      </c>
      <c r="D51" s="374">
        <f>SUM(D48:D50)</f>
        <v>0</v>
      </c>
      <c r="E51" s="695">
        <v>110</v>
      </c>
      <c r="F51" s="707" t="s">
        <v>157</v>
      </c>
    </row>
    <row r="52" spans="1:6" ht="21" customHeight="1">
      <c r="A52" s="33"/>
      <c r="B52" s="734" t="s">
        <v>1178</v>
      </c>
      <c r="C52" s="744"/>
      <c r="D52" s="744"/>
      <c r="E52" s="745"/>
      <c r="F52" s="707"/>
    </row>
    <row r="53" spans="1:6" ht="21" customHeight="1">
      <c r="A53" s="129"/>
      <c r="B53" s="746" t="s">
        <v>983</v>
      </c>
      <c r="C53" s="744"/>
      <c r="D53" s="744"/>
      <c r="E53" s="745"/>
      <c r="F53" s="707"/>
    </row>
    <row r="54" spans="1:6" ht="21" customHeight="1">
      <c r="A54" s="33"/>
      <c r="B54" s="747" t="s">
        <v>188</v>
      </c>
      <c r="C54" s="1448"/>
      <c r="D54" s="688"/>
      <c r="E54" s="695">
        <v>115</v>
      </c>
      <c r="F54" s="707" t="s">
        <v>157</v>
      </c>
    </row>
    <row r="55" spans="1:6" ht="21" customHeight="1">
      <c r="A55" s="33"/>
      <c r="B55" s="747" t="s">
        <v>189</v>
      </c>
      <c r="C55" s="1448"/>
      <c r="D55" s="688"/>
      <c r="E55" s="695">
        <v>120</v>
      </c>
      <c r="F55" s="707" t="s">
        <v>157</v>
      </c>
    </row>
    <row r="56" spans="1:6" ht="21" customHeight="1" thickBot="1">
      <c r="A56" s="33"/>
      <c r="B56" s="747" t="s">
        <v>190</v>
      </c>
      <c r="C56" s="1448"/>
      <c r="D56" s="688"/>
      <c r="E56" s="695">
        <v>125</v>
      </c>
      <c r="F56" s="707" t="s">
        <v>157</v>
      </c>
    </row>
    <row r="57" spans="1:6" ht="21" customHeight="1">
      <c r="A57" s="129"/>
      <c r="B57" s="748" t="s">
        <v>984</v>
      </c>
      <c r="C57" s="374">
        <f>SUM(C54:C56)</f>
        <v>0</v>
      </c>
      <c r="D57" s="374">
        <f>SUM(D54:D56)</f>
        <v>0</v>
      </c>
      <c r="E57" s="695">
        <v>140</v>
      </c>
      <c r="F57" s="707" t="s">
        <v>157</v>
      </c>
    </row>
    <row r="58" spans="1:6" ht="21" customHeight="1">
      <c r="A58" s="129"/>
      <c r="B58" s="746" t="s">
        <v>985</v>
      </c>
      <c r="C58" s="744"/>
      <c r="D58" s="744"/>
      <c r="E58" s="745"/>
      <c r="F58" s="707"/>
    </row>
    <row r="59" spans="1:6" ht="21" customHeight="1">
      <c r="A59" s="129"/>
      <c r="B59" s="747" t="s">
        <v>188</v>
      </c>
      <c r="C59" s="1448"/>
      <c r="D59" s="688"/>
      <c r="E59" s="695">
        <v>150</v>
      </c>
      <c r="F59" s="707" t="s">
        <v>157</v>
      </c>
    </row>
    <row r="60" spans="1:6" ht="21" customHeight="1">
      <c r="A60" s="129"/>
      <c r="B60" s="747" t="s">
        <v>189</v>
      </c>
      <c r="C60" s="1448"/>
      <c r="D60" s="688"/>
      <c r="E60" s="695">
        <v>160</v>
      </c>
      <c r="F60" s="707" t="s">
        <v>157</v>
      </c>
    </row>
    <row r="61" spans="1:6" ht="21" customHeight="1" thickBot="1">
      <c r="A61" s="129"/>
      <c r="B61" s="747" t="s">
        <v>190</v>
      </c>
      <c r="C61" s="1448"/>
      <c r="D61" s="688"/>
      <c r="E61" s="695">
        <v>170</v>
      </c>
      <c r="F61" s="707" t="s">
        <v>157</v>
      </c>
    </row>
    <row r="62" spans="1:6" ht="21" customHeight="1">
      <c r="A62" s="129"/>
      <c r="B62" s="748" t="s">
        <v>984</v>
      </c>
      <c r="C62" s="374">
        <f>SUM(C59:C61)</f>
        <v>0</v>
      </c>
      <c r="D62" s="374">
        <f t="shared" ref="D62" si="1">SUM(D59:D61)</f>
        <v>0</v>
      </c>
      <c r="E62" s="695">
        <v>180</v>
      </c>
      <c r="F62" s="707" t="s">
        <v>157</v>
      </c>
    </row>
    <row r="63" spans="1:6" ht="21" customHeight="1">
      <c r="A63" s="129"/>
      <c r="B63" s="746" t="s">
        <v>986</v>
      </c>
      <c r="C63" s="744"/>
      <c r="D63" s="744"/>
      <c r="E63" s="745"/>
      <c r="F63" s="707"/>
    </row>
    <row r="64" spans="1:6" ht="21" customHeight="1">
      <c r="A64" s="129"/>
      <c r="B64" s="747" t="s">
        <v>188</v>
      </c>
      <c r="C64" s="1448"/>
      <c r="D64" s="688"/>
      <c r="E64" s="695">
        <v>190</v>
      </c>
      <c r="F64" s="707" t="s">
        <v>157</v>
      </c>
    </row>
    <row r="65" spans="1:6" ht="21" customHeight="1">
      <c r="A65" s="129"/>
      <c r="B65" s="747" t="s">
        <v>189</v>
      </c>
      <c r="C65" s="1448"/>
      <c r="D65" s="688"/>
      <c r="E65" s="695">
        <v>200</v>
      </c>
      <c r="F65" s="707" t="s">
        <v>157</v>
      </c>
    </row>
    <row r="66" spans="1:6" ht="21" customHeight="1" thickBot="1">
      <c r="A66" s="129"/>
      <c r="B66" s="747" t="s">
        <v>190</v>
      </c>
      <c r="C66" s="1448"/>
      <c r="D66" s="688"/>
      <c r="E66" s="695">
        <v>210</v>
      </c>
      <c r="F66" s="707" t="s">
        <v>157</v>
      </c>
    </row>
    <row r="67" spans="1:6" ht="21" customHeight="1" thickBot="1">
      <c r="A67" s="129"/>
      <c r="B67" s="748" t="s">
        <v>984</v>
      </c>
      <c r="C67" s="374">
        <f>SUM(C64:C66)</f>
        <v>0</v>
      </c>
      <c r="D67" s="374">
        <f t="shared" ref="D67" si="2">SUM(D64:D66)</f>
        <v>0</v>
      </c>
      <c r="E67" s="695" t="s">
        <v>254</v>
      </c>
      <c r="F67" s="707" t="s">
        <v>157</v>
      </c>
    </row>
    <row r="68" spans="1:6" ht="21" customHeight="1">
      <c r="A68" s="33"/>
      <c r="B68" s="749" t="s">
        <v>305</v>
      </c>
      <c r="C68" s="374">
        <f>C57+C62+C67</f>
        <v>0</v>
      </c>
      <c r="D68" s="374">
        <f>D57+D62+D67</f>
        <v>0</v>
      </c>
      <c r="E68" s="695">
        <v>130</v>
      </c>
      <c r="F68" s="707" t="s">
        <v>157</v>
      </c>
    </row>
    <row r="69" spans="1:6">
      <c r="A69" s="33"/>
      <c r="B69" s="36"/>
      <c r="C69" s="33"/>
      <c r="D69" s="33"/>
      <c r="E69" s="33"/>
      <c r="F69" s="33"/>
    </row>
    <row r="70" spans="1:6">
      <c r="A70" s="33"/>
      <c r="B70" s="36"/>
      <c r="C70" s="33"/>
      <c r="D70" s="33"/>
      <c r="E70" s="33"/>
      <c r="F70" s="33"/>
    </row>
  </sheetData>
  <sheetProtection password="B5A2" sheet="1" objects="1" scenarios="1"/>
  <dataConsolidate/>
  <customSheetViews>
    <customSheetView guid="{E4F26FFA-5313-49C9-9365-CBA576C57791}" scale="85" showGridLines="0" fitToPage="1" showRuler="0" topLeftCell="A25">
      <selection activeCell="D45" sqref="D45"/>
      <pageMargins left="0.74803149606299213" right="0.74803149606299213" top="0.98425196850393704" bottom="0.98425196850393704" header="0.51181102362204722" footer="0.51181102362204722"/>
      <pageSetup paperSize="9" scale="7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51" fitToHeight="0" orientation="landscape" horizontalDpi="300" verticalDpi="300" r:id="rId2"/>
  <headerFooter alignWithMargins="0"/>
  <ignoredErrors>
    <ignoredError sqref="D40 E69 C46 C51 E33:E36 D11 C11:C12 D13 E15:E24 E26:E28 E32 D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pageSetUpPr fitToPage="1"/>
  </sheetPr>
  <dimension ref="A1:F70"/>
  <sheetViews>
    <sheetView showGridLines="0" zoomScale="80" zoomScaleNormal="80" workbookViewId="0">
      <selection activeCell="B4" sqref="B4"/>
    </sheetView>
  </sheetViews>
  <sheetFormatPr defaultColWidth="10.7109375" defaultRowHeight="12.75"/>
  <cols>
    <col min="1" max="1" width="4.5703125" style="20" customWidth="1"/>
    <col min="2" max="2" width="51.140625" style="15" customWidth="1"/>
    <col min="3" max="3" width="13.140625" style="20" customWidth="1"/>
    <col min="4" max="6" width="13" style="20" customWidth="1"/>
    <col min="7" max="16384" width="10.7109375" style="20"/>
  </cols>
  <sheetData>
    <row r="1" spans="1:6" ht="15.75">
      <c r="A1" s="32"/>
      <c r="B1" s="1351" t="s">
        <v>1446</v>
      </c>
      <c r="C1" s="32"/>
      <c r="D1" s="32"/>
    </row>
    <row r="2" spans="1:6">
      <c r="A2" s="32"/>
      <c r="B2" s="68"/>
      <c r="C2" s="32"/>
      <c r="D2" s="32"/>
    </row>
    <row r="3" spans="1:6">
      <c r="A3" s="32"/>
      <c r="B3" s="42" t="s">
        <v>1541</v>
      </c>
      <c r="C3" s="32"/>
      <c r="D3" s="32"/>
    </row>
    <row r="4" spans="1:6">
      <c r="A4" s="32"/>
      <c r="B4" s="99" t="s">
        <v>636</v>
      </c>
      <c r="C4" s="32"/>
      <c r="D4" s="32"/>
    </row>
    <row r="5" spans="1:6">
      <c r="A5" s="32"/>
      <c r="B5" s="32"/>
      <c r="C5" s="32"/>
      <c r="D5" s="32"/>
    </row>
    <row r="6" spans="1:6">
      <c r="A6" s="32"/>
      <c r="B6" s="42" t="s">
        <v>43</v>
      </c>
      <c r="C6" s="32"/>
      <c r="D6" s="32"/>
    </row>
    <row r="7" spans="1:6">
      <c r="A7" s="32"/>
      <c r="B7" s="39"/>
      <c r="C7" s="32"/>
      <c r="D7" s="32"/>
      <c r="E7" s="1487" t="s">
        <v>1526</v>
      </c>
      <c r="F7" s="1487">
        <v>1</v>
      </c>
    </row>
    <row r="8" spans="1:6">
      <c r="A8" s="1333">
        <v>1</v>
      </c>
      <c r="B8" s="860"/>
      <c r="C8" s="807" t="s">
        <v>402</v>
      </c>
      <c r="D8" s="1290" t="s">
        <v>405</v>
      </c>
      <c r="E8" s="807" t="s">
        <v>82</v>
      </c>
      <c r="F8" s="861"/>
    </row>
    <row r="9" spans="1:6" s="14" customFormat="1">
      <c r="A9" s="32"/>
      <c r="B9" s="365" t="s">
        <v>1381</v>
      </c>
      <c r="C9" s="876" t="s">
        <v>1051</v>
      </c>
      <c r="D9" s="876" t="s">
        <v>979</v>
      </c>
      <c r="E9" s="877"/>
      <c r="F9" s="808"/>
    </row>
    <row r="10" spans="1:6" ht="45" customHeight="1">
      <c r="A10" s="32"/>
      <c r="B10" s="878" t="s">
        <v>94</v>
      </c>
      <c r="C10" s="382" t="s">
        <v>28</v>
      </c>
      <c r="D10" s="384" t="s">
        <v>103</v>
      </c>
      <c r="E10" s="438"/>
      <c r="F10" s="808" t="s">
        <v>120</v>
      </c>
    </row>
    <row r="11" spans="1:6">
      <c r="A11" s="32"/>
      <c r="B11" s="433"/>
      <c r="C11" s="308" t="s">
        <v>84</v>
      </c>
      <c r="D11" s="308" t="s">
        <v>84</v>
      </c>
      <c r="E11" s="758" t="s">
        <v>83</v>
      </c>
      <c r="F11" s="420" t="s">
        <v>121</v>
      </c>
    </row>
    <row r="12" spans="1:6" ht="18.75" customHeight="1">
      <c r="A12" s="32"/>
      <c r="B12" s="461" t="s">
        <v>59</v>
      </c>
      <c r="C12" s="1448"/>
      <c r="D12" s="1180"/>
      <c r="E12" s="278">
        <v>100</v>
      </c>
      <c r="F12" s="879" t="s">
        <v>85</v>
      </c>
    </row>
    <row r="13" spans="1:6" ht="18.75" customHeight="1">
      <c r="A13" s="32"/>
      <c r="B13" s="461" t="s">
        <v>119</v>
      </c>
      <c r="C13" s="1448"/>
      <c r="D13" s="1180"/>
      <c r="E13" s="758" t="s">
        <v>238</v>
      </c>
      <c r="F13" s="880" t="s">
        <v>85</v>
      </c>
    </row>
    <row r="14" spans="1:6" s="1088" customFormat="1" ht="18.75" customHeight="1">
      <c r="A14" s="1091"/>
      <c r="B14" s="1186" t="s">
        <v>1413</v>
      </c>
      <c r="C14" s="1251"/>
      <c r="D14" s="1180"/>
      <c r="E14" s="1188" t="s">
        <v>26</v>
      </c>
      <c r="F14" s="880" t="s">
        <v>85</v>
      </c>
    </row>
    <row r="15" spans="1:6" ht="18.75" customHeight="1">
      <c r="A15" s="32"/>
      <c r="B15" s="461" t="s">
        <v>1325</v>
      </c>
      <c r="C15" s="1448"/>
      <c r="D15" s="1073"/>
      <c r="E15" s="758" t="s">
        <v>1431</v>
      </c>
      <c r="F15" s="880" t="s">
        <v>85</v>
      </c>
    </row>
    <row r="16" spans="1:6" s="1088" customFormat="1" ht="18.75" customHeight="1">
      <c r="A16" s="1091"/>
      <c r="B16" s="1186" t="s">
        <v>1412</v>
      </c>
      <c r="C16" s="1251"/>
      <c r="D16" s="1180"/>
      <c r="E16" s="1188" t="s">
        <v>239</v>
      </c>
      <c r="F16" s="880" t="s">
        <v>85</v>
      </c>
    </row>
    <row r="17" spans="1:6" ht="18.75" customHeight="1">
      <c r="A17" s="32"/>
      <c r="B17" s="461" t="s">
        <v>130</v>
      </c>
      <c r="C17" s="1448"/>
      <c r="D17" s="1180"/>
      <c r="E17" s="758" t="s">
        <v>27</v>
      </c>
      <c r="F17" s="880" t="s">
        <v>85</v>
      </c>
    </row>
    <row r="18" spans="1:6" ht="18.75" customHeight="1">
      <c r="A18" s="32"/>
      <c r="B18" s="461" t="s">
        <v>159</v>
      </c>
      <c r="C18" s="1448"/>
      <c r="D18" s="1180"/>
      <c r="E18" s="758" t="s">
        <v>240</v>
      </c>
      <c r="F18" s="880" t="s">
        <v>85</v>
      </c>
    </row>
    <row r="19" spans="1:6" ht="18.75" customHeight="1">
      <c r="A19" s="32"/>
      <c r="B19" s="461" t="s">
        <v>158</v>
      </c>
      <c r="C19" s="1448"/>
      <c r="D19" s="1180"/>
      <c r="E19" s="758" t="s">
        <v>3</v>
      </c>
      <c r="F19" s="880" t="s">
        <v>85</v>
      </c>
    </row>
    <row r="20" spans="1:6" ht="18.75" customHeight="1">
      <c r="A20" s="32"/>
      <c r="B20" s="461" t="s">
        <v>131</v>
      </c>
      <c r="C20" s="1448"/>
      <c r="D20" s="1180"/>
      <c r="E20" s="758" t="s">
        <v>241</v>
      </c>
      <c r="F20" s="879" t="s">
        <v>85</v>
      </c>
    </row>
    <row r="21" spans="1:6" ht="18.75" customHeight="1">
      <c r="A21" s="32"/>
      <c r="B21" s="461" t="s">
        <v>54</v>
      </c>
      <c r="C21" s="1448"/>
      <c r="D21" s="1180"/>
      <c r="E21" s="758" t="s">
        <v>4</v>
      </c>
      <c r="F21" s="880" t="s">
        <v>85</v>
      </c>
    </row>
    <row r="22" spans="1:6" ht="18.75" customHeight="1">
      <c r="A22" s="32"/>
      <c r="B22" s="461" t="s">
        <v>1521</v>
      </c>
      <c r="C22" s="1448"/>
      <c r="D22" s="1180"/>
      <c r="E22" s="758" t="s">
        <v>242</v>
      </c>
      <c r="F22" s="880" t="s">
        <v>85</v>
      </c>
    </row>
    <row r="23" spans="1:6" ht="18.75" customHeight="1">
      <c r="A23" s="32"/>
      <c r="B23" s="461" t="s">
        <v>146</v>
      </c>
      <c r="C23" s="1448"/>
      <c r="D23" s="1180"/>
      <c r="E23" s="758" t="s">
        <v>5</v>
      </c>
      <c r="F23" s="880" t="s">
        <v>85</v>
      </c>
    </row>
    <row r="24" spans="1:6" ht="18.75" customHeight="1" thickBot="1">
      <c r="A24" s="32"/>
      <c r="B24" s="461" t="s">
        <v>1532</v>
      </c>
      <c r="C24" s="1448"/>
      <c r="D24" s="1180"/>
      <c r="E24" s="758" t="s">
        <v>243</v>
      </c>
      <c r="F24" s="880" t="s">
        <v>85</v>
      </c>
    </row>
    <row r="25" spans="1:6" ht="21.75" customHeight="1">
      <c r="A25" s="32"/>
      <c r="B25" s="874" t="s">
        <v>307</v>
      </c>
      <c r="C25" s="374">
        <f t="shared" ref="C25:D25" si="0">SUM(C12:C24)</f>
        <v>0</v>
      </c>
      <c r="D25" s="374">
        <f t="shared" si="0"/>
        <v>0</v>
      </c>
      <c r="E25" s="758" t="s">
        <v>6</v>
      </c>
      <c r="F25" s="875" t="s">
        <v>85</v>
      </c>
    </row>
    <row r="26" spans="1:6" s="1457" customFormat="1" ht="21.75" customHeight="1">
      <c r="A26" s="1459"/>
      <c r="B26" s="1461"/>
      <c r="C26" s="1315"/>
      <c r="D26" s="1315"/>
      <c r="E26" s="1449"/>
      <c r="F26" s="1462"/>
    </row>
    <row r="27" spans="1:6">
      <c r="A27" s="128"/>
      <c r="B27" s="129"/>
      <c r="C27" s="129"/>
      <c r="D27" s="129"/>
      <c r="E27" s="1451" t="s">
        <v>1526</v>
      </c>
      <c r="F27" s="1451">
        <v>2</v>
      </c>
    </row>
    <row r="28" spans="1:6">
      <c r="A28" s="1333">
        <v>2</v>
      </c>
      <c r="B28" s="860"/>
      <c r="C28" s="807" t="s">
        <v>402</v>
      </c>
      <c r="D28" s="1290" t="s">
        <v>405</v>
      </c>
      <c r="E28" s="807" t="s">
        <v>82</v>
      </c>
      <c r="F28" s="861"/>
    </row>
    <row r="29" spans="1:6" ht="12.75" customHeight="1">
      <c r="A29" s="128"/>
      <c r="B29" s="1644" t="s">
        <v>31</v>
      </c>
      <c r="C29" s="876" t="s">
        <v>1051</v>
      </c>
      <c r="D29" s="876" t="s">
        <v>979</v>
      </c>
      <c r="E29" s="877"/>
      <c r="F29" s="808"/>
    </row>
    <row r="30" spans="1:6" ht="58.5" customHeight="1">
      <c r="A30" s="128"/>
      <c r="B30" s="1644"/>
      <c r="C30" s="382" t="s">
        <v>28</v>
      </c>
      <c r="D30" s="384" t="s">
        <v>103</v>
      </c>
      <c r="E30" s="438"/>
      <c r="F30" s="808" t="s">
        <v>120</v>
      </c>
    </row>
    <row r="31" spans="1:6">
      <c r="A31" s="128"/>
      <c r="B31" s="740"/>
      <c r="C31" s="308" t="s">
        <v>84</v>
      </c>
      <c r="D31" s="308" t="s">
        <v>84</v>
      </c>
      <c r="E31" s="758" t="s">
        <v>83</v>
      </c>
      <c r="F31" s="420" t="s">
        <v>121</v>
      </c>
    </row>
    <row r="32" spans="1:6" ht="18.75" customHeight="1">
      <c r="A32" s="128"/>
      <c r="B32" s="775" t="s">
        <v>99</v>
      </c>
      <c r="C32" s="1454"/>
      <c r="D32" s="1180"/>
      <c r="E32" s="278" t="s">
        <v>249</v>
      </c>
      <c r="F32" s="891" t="s">
        <v>85</v>
      </c>
    </row>
    <row r="33" spans="1:6" ht="18.75" customHeight="1">
      <c r="A33" s="128"/>
      <c r="B33" s="775" t="s">
        <v>98</v>
      </c>
      <c r="C33" s="1454"/>
      <c r="D33" s="1180"/>
      <c r="E33" s="758" t="s">
        <v>250</v>
      </c>
      <c r="F33" s="196" t="s">
        <v>85</v>
      </c>
    </row>
    <row r="34" spans="1:6" ht="39" customHeight="1">
      <c r="A34" s="128"/>
      <c r="B34" s="881" t="s">
        <v>1158</v>
      </c>
      <c r="C34" s="1454"/>
      <c r="D34" s="1180"/>
      <c r="E34" s="758" t="s">
        <v>889</v>
      </c>
      <c r="F34" s="196" t="s">
        <v>85</v>
      </c>
    </row>
    <row r="35" spans="1:6" s="127" customFormat="1" ht="33" customHeight="1">
      <c r="A35" s="914"/>
      <c r="B35" s="955" t="s">
        <v>1159</v>
      </c>
      <c r="C35" s="1454"/>
      <c r="D35" s="1180"/>
      <c r="E35" s="925" t="s">
        <v>1145</v>
      </c>
      <c r="F35" s="941" t="s">
        <v>157</v>
      </c>
    </row>
    <row r="36" spans="1:6" s="127" customFormat="1" ht="33" customHeight="1">
      <c r="A36" s="128"/>
      <c r="B36" s="881" t="s">
        <v>1160</v>
      </c>
      <c r="C36" s="1454"/>
      <c r="D36" s="1180"/>
      <c r="E36" s="758" t="s">
        <v>890</v>
      </c>
      <c r="F36" s="196" t="s">
        <v>85</v>
      </c>
    </row>
    <row r="37" spans="1:6" s="127" customFormat="1" ht="42.75" customHeight="1">
      <c r="A37" s="914"/>
      <c r="B37" s="956" t="s">
        <v>1161</v>
      </c>
      <c r="C37" s="1454"/>
      <c r="D37" s="1180"/>
      <c r="E37" s="925" t="s">
        <v>252</v>
      </c>
      <c r="F37" s="941" t="s">
        <v>157</v>
      </c>
    </row>
    <row r="38" spans="1:6" s="127" customFormat="1" ht="33" customHeight="1">
      <c r="A38" s="914"/>
      <c r="B38" s="956" t="s">
        <v>1162</v>
      </c>
      <c r="C38" s="1454"/>
      <c r="D38" s="1180"/>
      <c r="E38" s="925" t="s">
        <v>1047</v>
      </c>
      <c r="F38" s="941" t="s">
        <v>157</v>
      </c>
    </row>
    <row r="39" spans="1:6" ht="30" customHeight="1">
      <c r="A39" s="128"/>
      <c r="B39" s="957" t="s">
        <v>1163</v>
      </c>
      <c r="C39" s="1454"/>
      <c r="D39" s="1180"/>
      <c r="E39" s="758" t="s">
        <v>1071</v>
      </c>
      <c r="F39" s="196" t="s">
        <v>85</v>
      </c>
    </row>
    <row r="40" spans="1:6" ht="18.75" customHeight="1">
      <c r="A40" s="128"/>
      <c r="B40" s="283" t="s">
        <v>122</v>
      </c>
      <c r="C40" s="1454"/>
      <c r="D40" s="1180"/>
      <c r="E40" s="758" t="s">
        <v>8</v>
      </c>
      <c r="F40" s="196" t="s">
        <v>85</v>
      </c>
    </row>
    <row r="41" spans="1:6" s="127" customFormat="1" ht="18.75" customHeight="1">
      <c r="A41" s="128"/>
      <c r="B41" s="882" t="s">
        <v>50</v>
      </c>
      <c r="C41" s="1454"/>
      <c r="D41" s="1180"/>
      <c r="E41" s="758" t="s">
        <v>912</v>
      </c>
      <c r="F41" s="196" t="s">
        <v>85</v>
      </c>
    </row>
    <row r="42" spans="1:6" ht="18.75" customHeight="1">
      <c r="A42" s="128"/>
      <c r="B42" s="839" t="s">
        <v>147</v>
      </c>
      <c r="C42" s="1454"/>
      <c r="D42" s="1180"/>
      <c r="E42" s="758" t="s">
        <v>253</v>
      </c>
      <c r="F42" s="196" t="s">
        <v>85</v>
      </c>
    </row>
    <row r="43" spans="1:6" ht="18.75" customHeight="1">
      <c r="A43" s="128"/>
      <c r="B43" s="839" t="s">
        <v>148</v>
      </c>
      <c r="C43" s="1454"/>
      <c r="D43" s="1180"/>
      <c r="E43" s="758" t="s">
        <v>254</v>
      </c>
      <c r="F43" s="196" t="s">
        <v>85</v>
      </c>
    </row>
    <row r="44" spans="1:6" ht="18.75" customHeight="1">
      <c r="A44" s="128"/>
      <c r="B44" s="839" t="s">
        <v>150</v>
      </c>
      <c r="C44" s="1454"/>
      <c r="D44" s="1180"/>
      <c r="E44" s="758" t="s">
        <v>255</v>
      </c>
      <c r="F44" s="196" t="s">
        <v>85</v>
      </c>
    </row>
    <row r="45" spans="1:6" ht="18.75" customHeight="1">
      <c r="A45" s="128"/>
      <c r="B45" s="839" t="s">
        <v>123</v>
      </c>
      <c r="C45" s="1454"/>
      <c r="D45" s="1180"/>
      <c r="E45" s="758" t="s">
        <v>256</v>
      </c>
      <c r="F45" s="196" t="s">
        <v>85</v>
      </c>
    </row>
    <row r="46" spans="1:6" ht="18.75" customHeight="1">
      <c r="A46" s="128"/>
      <c r="B46" s="839" t="s">
        <v>947</v>
      </c>
      <c r="C46" s="1454"/>
      <c r="D46" s="1180"/>
      <c r="E46" s="758" t="s">
        <v>257</v>
      </c>
      <c r="F46" s="886" t="s">
        <v>85</v>
      </c>
    </row>
    <row r="47" spans="1:6" ht="18.75" customHeight="1">
      <c r="A47" s="128"/>
      <c r="B47" s="839" t="s">
        <v>182</v>
      </c>
      <c r="C47" s="1184">
        <f>'17. AHFS'!C21</f>
        <v>0</v>
      </c>
      <c r="D47" s="1183">
        <f>'17. AHFS'!C38</f>
        <v>0</v>
      </c>
      <c r="E47" s="758" t="s">
        <v>258</v>
      </c>
      <c r="F47" s="196" t="s">
        <v>85</v>
      </c>
    </row>
    <row r="48" spans="1:6" ht="18.75" customHeight="1">
      <c r="A48" s="128"/>
      <c r="B48" s="839" t="s">
        <v>313</v>
      </c>
      <c r="C48" s="1184">
        <f>'14. PPE'!C25-'14. PPE'!C44</f>
        <v>0</v>
      </c>
      <c r="D48" s="1184">
        <f>-'14. PPE'!C82</f>
        <v>0</v>
      </c>
      <c r="E48" s="758" t="s">
        <v>771</v>
      </c>
      <c r="F48" s="196" t="s">
        <v>157</v>
      </c>
    </row>
    <row r="49" spans="1:6" s="127" customFormat="1" ht="18.75" customHeight="1">
      <c r="A49" s="128"/>
      <c r="B49" s="839" t="s">
        <v>309</v>
      </c>
      <c r="C49" s="1184">
        <f>'13. Intangibles'!C25-'13. Intangibles'!C44</f>
        <v>0</v>
      </c>
      <c r="D49" s="1184">
        <f>-'13. Intangibles'!C83</f>
        <v>0</v>
      </c>
      <c r="E49" s="758" t="s">
        <v>772</v>
      </c>
      <c r="F49" s="196" t="s">
        <v>157</v>
      </c>
    </row>
    <row r="50" spans="1:6" s="127" customFormat="1" ht="18.75" customHeight="1">
      <c r="A50" s="128"/>
      <c r="B50" s="882" t="s">
        <v>905</v>
      </c>
      <c r="C50" s="435"/>
      <c r="D50" s="435"/>
      <c r="E50" s="758" t="s">
        <v>913</v>
      </c>
      <c r="F50" s="196" t="s">
        <v>157</v>
      </c>
    </row>
    <row r="51" spans="1:6" s="127" customFormat="1" ht="18.75" customHeight="1">
      <c r="A51" s="128"/>
      <c r="B51" s="882" t="s">
        <v>906</v>
      </c>
      <c r="C51" s="1454"/>
      <c r="D51" s="1443"/>
      <c r="E51" s="758" t="s">
        <v>914</v>
      </c>
      <c r="F51" s="196" t="s">
        <v>157</v>
      </c>
    </row>
    <row r="52" spans="1:6" s="1088" customFormat="1" ht="33" customHeight="1">
      <c r="A52" s="1091"/>
      <c r="B52" s="1076" t="s">
        <v>1264</v>
      </c>
      <c r="C52" s="1454"/>
      <c r="D52" s="1443"/>
      <c r="E52" s="1051" t="s">
        <v>1265</v>
      </c>
      <c r="F52" s="1103" t="s">
        <v>157</v>
      </c>
    </row>
    <row r="53" spans="1:6" s="127" customFormat="1" ht="18.75" customHeight="1">
      <c r="A53" s="914"/>
      <c r="B53" s="839" t="s">
        <v>1169</v>
      </c>
      <c r="C53" s="1454"/>
      <c r="D53" s="1180"/>
      <c r="E53" s="758" t="s">
        <v>259</v>
      </c>
      <c r="F53" s="196" t="s">
        <v>157</v>
      </c>
    </row>
    <row r="54" spans="1:6" ht="18.75" customHeight="1">
      <c r="A54" s="914"/>
      <c r="B54" s="839" t="s">
        <v>1170</v>
      </c>
      <c r="C54" s="1454"/>
      <c r="D54" s="1180"/>
      <c r="E54" s="888" t="s">
        <v>915</v>
      </c>
      <c r="F54" s="409" t="s">
        <v>157</v>
      </c>
    </row>
    <row r="55" spans="1:6" s="127" customFormat="1" ht="29.25" customHeight="1">
      <c r="A55" s="914"/>
      <c r="B55" s="881" t="s">
        <v>1183</v>
      </c>
      <c r="C55" s="1441">
        <f>'5. Op Inc (class)'!C48</f>
        <v>0</v>
      </c>
      <c r="D55" s="1183">
        <f>'5. Op Inc (class)'!D48</f>
        <v>0</v>
      </c>
      <c r="E55" s="925" t="s">
        <v>1171</v>
      </c>
      <c r="F55" s="409" t="s">
        <v>157</v>
      </c>
    </row>
    <row r="56" spans="1:6" s="127" customFormat="1" ht="18.75" customHeight="1">
      <c r="A56" s="914"/>
      <c r="B56" s="839" t="s">
        <v>1179</v>
      </c>
      <c r="C56" s="1441">
        <f>'5. Op Inc (class)'!C49</f>
        <v>0</v>
      </c>
      <c r="D56" s="1183">
        <f>'5. Op Inc (class)'!D49</f>
        <v>0</v>
      </c>
      <c r="E56" s="925" t="s">
        <v>1181</v>
      </c>
      <c r="F56" s="409" t="s">
        <v>157</v>
      </c>
    </row>
    <row r="57" spans="1:6" s="127" customFormat="1" ht="18.75" customHeight="1">
      <c r="A57" s="914"/>
      <c r="B57" s="839" t="s">
        <v>1180</v>
      </c>
      <c r="C57" s="1441">
        <f>'5. Op Inc (class)'!C50</f>
        <v>0</v>
      </c>
      <c r="D57" s="1183">
        <f>'5. Op Inc (class)'!D50</f>
        <v>0</v>
      </c>
      <c r="E57" s="925" t="s">
        <v>1182</v>
      </c>
      <c r="F57" s="409" t="s">
        <v>157</v>
      </c>
    </row>
    <row r="58" spans="1:6" ht="18.75" customHeight="1">
      <c r="A58" s="914"/>
      <c r="B58" s="883" t="s">
        <v>183</v>
      </c>
      <c r="C58"/>
      <c r="D58"/>
      <c r="E58" s="889"/>
      <c r="F58" s="890"/>
    </row>
    <row r="59" spans="1:6" ht="18.75" customHeight="1">
      <c r="A59" s="128"/>
      <c r="B59" s="841" t="s">
        <v>184</v>
      </c>
      <c r="C59" s="1454"/>
      <c r="D59" s="1180"/>
      <c r="E59" s="758">
        <v>260</v>
      </c>
      <c r="F59" s="885" t="s">
        <v>85</v>
      </c>
    </row>
    <row r="60" spans="1:6" s="127" customFormat="1" ht="18.75" customHeight="1">
      <c r="A60" s="128"/>
      <c r="B60" s="841" t="s">
        <v>185</v>
      </c>
      <c r="C60" s="1454"/>
      <c r="D60" s="1180"/>
      <c r="E60" s="758">
        <v>265</v>
      </c>
      <c r="F60" s="886" t="s">
        <v>85</v>
      </c>
    </row>
    <row r="61" spans="1:6" ht="34.5" customHeight="1">
      <c r="A61" s="128"/>
      <c r="B61" s="881" t="s">
        <v>1059</v>
      </c>
      <c r="C61" s="1454"/>
      <c r="D61" s="1180"/>
      <c r="E61" s="758">
        <v>270</v>
      </c>
      <c r="F61" s="887" t="s">
        <v>85</v>
      </c>
    </row>
    <row r="62" spans="1:6" s="1079" customFormat="1" ht="34.5" customHeight="1" thickBot="1">
      <c r="A62" s="1080"/>
      <c r="B62" s="1056" t="s">
        <v>1258</v>
      </c>
      <c r="C62" s="1454"/>
      <c r="D62" s="1443"/>
      <c r="E62" s="1051" t="s">
        <v>1257</v>
      </c>
      <c r="F62" s="887" t="s">
        <v>85</v>
      </c>
    </row>
    <row r="63" spans="1:6" ht="22.5" customHeight="1">
      <c r="A63" s="128"/>
      <c r="B63" s="884" t="s">
        <v>186</v>
      </c>
      <c r="C63" s="374">
        <f>SUM(C32:C62)</f>
        <v>0</v>
      </c>
      <c r="D63" s="374">
        <f t="shared" ref="D63" si="1">SUM(D32:D62)</f>
        <v>0</v>
      </c>
      <c r="E63" s="758">
        <v>275</v>
      </c>
      <c r="F63" s="764" t="s">
        <v>85</v>
      </c>
    </row>
    <row r="64" spans="1:6" ht="13.5" thickBot="1">
      <c r="A64" s="32"/>
      <c r="B64" s="69"/>
      <c r="C64" s="69"/>
      <c r="D64" s="69"/>
      <c r="E64" s="69"/>
      <c r="F64" s="69"/>
    </row>
    <row r="65" spans="1:6" ht="22.5" customHeight="1">
      <c r="A65" s="32"/>
      <c r="B65" s="842" t="s">
        <v>308</v>
      </c>
      <c r="C65" s="374">
        <f>C63+C25</f>
        <v>0</v>
      </c>
      <c r="D65" s="374">
        <f>D63+D25</f>
        <v>0</v>
      </c>
      <c r="E65" s="758">
        <v>300</v>
      </c>
      <c r="F65" s="764" t="s">
        <v>85</v>
      </c>
    </row>
    <row r="66" spans="1:6" ht="22.5" customHeight="1">
      <c r="A66" s="32"/>
      <c r="B66" s="842" t="s">
        <v>1184</v>
      </c>
      <c r="C66" s="32"/>
      <c r="D66" s="32"/>
      <c r="F66" s="969"/>
    </row>
    <row r="67" spans="1:6" s="127" customFormat="1" ht="22.5" customHeight="1">
      <c r="A67" s="914"/>
      <c r="B67" s="775" t="s">
        <v>1185</v>
      </c>
      <c r="C67" s="768">
        <f>C65-C68</f>
        <v>0</v>
      </c>
      <c r="D67" s="768">
        <f>D65-D68</f>
        <v>0</v>
      </c>
      <c r="E67" s="758" t="s">
        <v>741</v>
      </c>
      <c r="F67" s="886" t="s">
        <v>85</v>
      </c>
    </row>
    <row r="68" spans="1:6" s="127" customFormat="1" ht="22.5" customHeight="1">
      <c r="A68" s="914"/>
      <c r="B68" s="775" t="s">
        <v>1186</v>
      </c>
      <c r="C68" s="1454"/>
      <c r="D68" s="1180"/>
      <c r="E68" s="758" t="s">
        <v>765</v>
      </c>
      <c r="F68" s="886" t="s">
        <v>85</v>
      </c>
    </row>
    <row r="69" spans="1:6" s="127" customFormat="1">
      <c r="A69" s="914"/>
      <c r="B69" s="898"/>
      <c r="C69" s="914"/>
      <c r="D69" s="914"/>
    </row>
    <row r="70" spans="1:6">
      <c r="A70" s="32"/>
      <c r="B70" s="70"/>
      <c r="C70" s="32"/>
      <c r="D70" s="32"/>
    </row>
  </sheetData>
  <sheetProtection password="B5A2" sheet="1" objects="1" scenarios="1"/>
  <customSheetViews>
    <customSheetView guid="{E4F26FFA-5313-49C9-9365-CBA576C57791}" scale="85" showGridLines="0" fitToPage="1" showRuler="0" topLeftCell="A7">
      <selection activeCell="D28" sqref="D28"/>
      <pageMargins left="0.74803149606299213" right="0.74803149606299213" top="0.42" bottom="0.4" header="0.21" footer="0.2"/>
      <pageSetup paperSize="9" scale="74" orientation="landscape" horizontalDpi="300" verticalDpi="300" r:id="rId1"/>
      <headerFooter alignWithMargins="0">
        <oddHeader xml:space="preserve">&amp;C&amp;"MS Sans Serif,Bold"&amp;12 </oddHeader>
      </headerFooter>
    </customSheetView>
  </customSheetViews>
  <mergeCells count="1">
    <mergeCell ref="B29:B30"/>
  </mergeCells>
  <phoneticPr fontId="0" type="noConversion"/>
  <printOptions gridLinesSet="0"/>
  <pageMargins left="0.74803149606299213" right="0.35433070866141736" top="0.35433070866141736" bottom="0.39370078740157483" header="0.19685039370078741" footer="0.19685039370078741"/>
  <pageSetup paperSize="8" scale="73" fitToHeight="2" orientation="landscape" horizontalDpi="300" verticalDpi="300" r:id="rId2"/>
  <headerFooter alignWithMargins="0">
    <oddHeader xml:space="preserve">&amp;C&amp;"MS Sans Serif,Bold"&amp;12 </oddHeader>
  </headerFooter>
  <ignoredErrors>
    <ignoredError sqref="D10 E17:E25 D11 D31 E53:E55 E36 E32:E34 E40:E51 C31 C11 E13"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G98"/>
  <sheetViews>
    <sheetView showGridLines="0" zoomScale="80" zoomScaleNormal="80" workbookViewId="0">
      <selection activeCell="B4" sqref="B4"/>
    </sheetView>
  </sheetViews>
  <sheetFormatPr defaultColWidth="10.7109375" defaultRowHeight="12.75"/>
  <cols>
    <col min="1" max="1" width="4.140625" style="22" customWidth="1"/>
    <col min="2" max="2" width="62" style="24" customWidth="1"/>
    <col min="3" max="3" width="14.140625" style="22" customWidth="1"/>
    <col min="4" max="4" width="13.28515625" style="22" customWidth="1"/>
    <col min="5" max="16384" width="10.7109375" style="22"/>
  </cols>
  <sheetData>
    <row r="1" spans="1:7" ht="15.75">
      <c r="A1" s="33"/>
      <c r="B1" s="1351" t="s">
        <v>1446</v>
      </c>
      <c r="C1" s="33"/>
      <c r="D1" s="33"/>
    </row>
    <row r="2" spans="1:7">
      <c r="A2" s="33"/>
      <c r="B2" s="41"/>
      <c r="C2" s="33"/>
      <c r="D2" s="33"/>
    </row>
    <row r="3" spans="1:7">
      <c r="A3" s="34"/>
      <c r="B3" s="42" t="s">
        <v>1541</v>
      </c>
      <c r="C3" s="34"/>
      <c r="D3" s="34"/>
    </row>
    <row r="4" spans="1:7" ht="14.25" customHeight="1">
      <c r="A4" s="34"/>
      <c r="B4" s="95" t="s">
        <v>637</v>
      </c>
      <c r="C4" s="34"/>
      <c r="D4" s="34"/>
    </row>
    <row r="5" spans="1:7" ht="12.75" customHeight="1">
      <c r="A5" s="34"/>
      <c r="B5" s="33"/>
      <c r="C5" s="34"/>
      <c r="D5" s="34"/>
      <c r="G5" s="1088"/>
    </row>
    <row r="6" spans="1:7">
      <c r="A6" s="34"/>
      <c r="B6" s="42" t="s">
        <v>43</v>
      </c>
      <c r="C6" s="34"/>
      <c r="D6" s="34"/>
      <c r="G6" s="1088"/>
    </row>
    <row r="7" spans="1:7">
      <c r="A7" s="34"/>
      <c r="B7" s="39"/>
      <c r="C7" s="71"/>
      <c r="D7" s="51"/>
      <c r="E7" s="1450" t="s">
        <v>1526</v>
      </c>
      <c r="F7" s="1450">
        <v>1</v>
      </c>
      <c r="G7" s="1088"/>
    </row>
    <row r="8" spans="1:7">
      <c r="A8" s="1333">
        <v>1</v>
      </c>
      <c r="B8" s="829"/>
      <c r="C8" s="807" t="s">
        <v>406</v>
      </c>
      <c r="D8" s="1290" t="s">
        <v>407</v>
      </c>
      <c r="E8" s="807" t="s">
        <v>82</v>
      </c>
      <c r="F8" s="821"/>
      <c r="G8" s="1088"/>
    </row>
    <row r="9" spans="1:7">
      <c r="A9" s="34"/>
      <c r="B9" s="574" t="s">
        <v>608</v>
      </c>
      <c r="C9" s="830" t="s">
        <v>1051</v>
      </c>
      <c r="D9" s="831" t="s">
        <v>979</v>
      </c>
      <c r="E9" s="832"/>
      <c r="F9" s="405"/>
      <c r="G9" s="1088"/>
    </row>
    <row r="10" spans="1:7">
      <c r="A10" s="33"/>
      <c r="B10" s="833"/>
      <c r="C10" s="834" t="s">
        <v>103</v>
      </c>
      <c r="D10" s="156" t="s">
        <v>103</v>
      </c>
      <c r="E10" s="835"/>
      <c r="F10" s="405" t="s">
        <v>120</v>
      </c>
      <c r="G10" s="1088"/>
    </row>
    <row r="11" spans="1:7">
      <c r="A11" s="34"/>
      <c r="B11" s="836"/>
      <c r="C11" s="837" t="s">
        <v>84</v>
      </c>
      <c r="D11" s="834" t="s">
        <v>84</v>
      </c>
      <c r="E11" s="758" t="s">
        <v>83</v>
      </c>
      <c r="F11" s="405" t="s">
        <v>121</v>
      </c>
      <c r="G11" s="1088"/>
    </row>
    <row r="12" spans="1:7" ht="27" customHeight="1">
      <c r="A12" s="34"/>
      <c r="B12" s="775" t="s">
        <v>558</v>
      </c>
      <c r="C12" s="1448"/>
      <c r="D12" s="1180"/>
      <c r="E12" s="758" t="s">
        <v>12</v>
      </c>
      <c r="F12" s="764" t="s">
        <v>85</v>
      </c>
      <c r="G12" s="1088"/>
    </row>
    <row r="13" spans="1:7" ht="27" customHeight="1">
      <c r="A13" s="34"/>
      <c r="B13" s="775" t="s">
        <v>559</v>
      </c>
      <c r="C13" s="1448"/>
      <c r="D13" s="1180"/>
      <c r="E13" s="758" t="s">
        <v>238</v>
      </c>
      <c r="F13" s="764" t="s">
        <v>85</v>
      </c>
      <c r="G13" s="1088"/>
    </row>
    <row r="14" spans="1:7" s="1089" customFormat="1" ht="27" customHeight="1">
      <c r="A14" s="1093"/>
      <c r="B14" s="775" t="s">
        <v>1414</v>
      </c>
      <c r="C14" s="1251"/>
      <c r="D14" s="1180"/>
      <c r="E14" s="1188" t="s">
        <v>853</v>
      </c>
      <c r="F14" s="764" t="s">
        <v>85</v>
      </c>
      <c r="G14" s="1088"/>
    </row>
    <row r="15" spans="1:7" ht="27" customHeight="1">
      <c r="A15" s="34"/>
      <c r="B15" s="958" t="s">
        <v>1323</v>
      </c>
      <c r="C15" s="1448"/>
      <c r="D15" s="1286"/>
      <c r="E15" s="758" t="s">
        <v>872</v>
      </c>
      <c r="F15" s="764" t="s">
        <v>157</v>
      </c>
      <c r="G15" s="1088"/>
    </row>
    <row r="16" spans="1:7" ht="27" customHeight="1">
      <c r="A16" s="34"/>
      <c r="B16" s="775" t="s">
        <v>560</v>
      </c>
      <c r="C16" s="1448"/>
      <c r="D16" s="1180"/>
      <c r="E16" s="758" t="s">
        <v>26</v>
      </c>
      <c r="F16" s="764" t="s">
        <v>85</v>
      </c>
      <c r="G16" s="1088"/>
    </row>
    <row r="17" spans="1:7" ht="27" customHeight="1">
      <c r="A17" s="33"/>
      <c r="B17" s="775" t="s">
        <v>561</v>
      </c>
      <c r="C17" s="1448"/>
      <c r="D17" s="1180"/>
      <c r="E17" s="758" t="s">
        <v>239</v>
      </c>
      <c r="F17" s="764" t="s">
        <v>85</v>
      </c>
      <c r="G17" s="1088"/>
    </row>
    <row r="18" spans="1:7" ht="27" customHeight="1">
      <c r="A18" s="34"/>
      <c r="B18" s="775" t="s">
        <v>486</v>
      </c>
      <c r="C18" s="1448"/>
      <c r="D18" s="1180"/>
      <c r="E18" s="758" t="s">
        <v>27</v>
      </c>
      <c r="F18" s="764" t="s">
        <v>85</v>
      </c>
      <c r="G18" s="1088"/>
    </row>
    <row r="19" spans="1:7" ht="27" customHeight="1">
      <c r="A19" s="34"/>
      <c r="B19" s="775" t="s">
        <v>562</v>
      </c>
      <c r="C19" s="1448"/>
      <c r="D19" s="1180"/>
      <c r="E19" s="758" t="s">
        <v>240</v>
      </c>
      <c r="F19" s="764" t="s">
        <v>85</v>
      </c>
      <c r="G19" s="1088"/>
    </row>
    <row r="20" spans="1:7" ht="27" customHeight="1">
      <c r="A20" s="34"/>
      <c r="B20" s="775" t="s">
        <v>485</v>
      </c>
      <c r="C20" s="1448"/>
      <c r="D20" s="1180"/>
      <c r="E20" s="758" t="s">
        <v>3</v>
      </c>
      <c r="F20" s="764" t="s">
        <v>85</v>
      </c>
      <c r="G20" s="1088"/>
    </row>
    <row r="21" spans="1:7" s="1089" customFormat="1" ht="27" customHeight="1">
      <c r="A21" s="1093"/>
      <c r="B21" s="1052" t="s">
        <v>1263</v>
      </c>
      <c r="C21" s="1448"/>
      <c r="D21" s="1180"/>
      <c r="E21" s="1051" t="s">
        <v>241</v>
      </c>
      <c r="F21" s="1099" t="s">
        <v>157</v>
      </c>
      <c r="G21" s="1088"/>
    </row>
    <row r="22" spans="1:7" ht="27" customHeight="1">
      <c r="A22" s="34"/>
      <c r="B22" s="775" t="s">
        <v>25</v>
      </c>
      <c r="C22" s="1448"/>
      <c r="D22" s="1180"/>
      <c r="E22" s="758" t="s">
        <v>4</v>
      </c>
      <c r="F22" s="764" t="s">
        <v>85</v>
      </c>
      <c r="G22" s="1088"/>
    </row>
    <row r="23" spans="1:7" ht="27" customHeight="1">
      <c r="A23" s="34"/>
      <c r="B23" s="775" t="s">
        <v>56</v>
      </c>
      <c r="C23" s="1448"/>
      <c r="D23" s="1180"/>
      <c r="E23" s="758" t="s">
        <v>242</v>
      </c>
      <c r="F23" s="764" t="s">
        <v>85</v>
      </c>
      <c r="G23" s="1088"/>
    </row>
    <row r="24" spans="1:7" ht="27" customHeight="1">
      <c r="A24" s="34"/>
      <c r="B24" s="775" t="s">
        <v>57</v>
      </c>
      <c r="C24" s="1448"/>
      <c r="D24" s="1180"/>
      <c r="E24" s="758" t="s">
        <v>5</v>
      </c>
      <c r="F24" s="764" t="s">
        <v>85</v>
      </c>
      <c r="G24" s="1088"/>
    </row>
    <row r="25" spans="1:7" ht="27" customHeight="1">
      <c r="A25" s="34"/>
      <c r="B25" s="775" t="s">
        <v>1193</v>
      </c>
      <c r="C25" s="1448"/>
      <c r="D25" s="1180"/>
      <c r="E25" s="758" t="s">
        <v>1192</v>
      </c>
      <c r="F25" s="764" t="s">
        <v>85</v>
      </c>
      <c r="G25" s="1088"/>
    </row>
    <row r="26" spans="1:7" ht="27" customHeight="1">
      <c r="A26" s="378"/>
      <c r="B26" s="775" t="s">
        <v>1198</v>
      </c>
      <c r="C26" s="1448"/>
      <c r="D26" s="1180"/>
      <c r="E26" s="925" t="s">
        <v>1188</v>
      </c>
      <c r="F26" s="764" t="s">
        <v>85</v>
      </c>
      <c r="G26" s="1088"/>
    </row>
    <row r="27" spans="1:7" ht="27" customHeight="1">
      <c r="A27" s="34"/>
      <c r="B27" s="1430" t="s">
        <v>1453</v>
      </c>
      <c r="C27" s="1448"/>
      <c r="D27" s="1180"/>
      <c r="E27" s="758" t="s">
        <v>6</v>
      </c>
      <c r="F27" s="764" t="s">
        <v>85</v>
      </c>
      <c r="G27" s="1088"/>
    </row>
    <row r="28" spans="1:7" s="1089" customFormat="1" ht="27" customHeight="1">
      <c r="A28" s="1093"/>
      <c r="B28" s="1223" t="s">
        <v>1454</v>
      </c>
      <c r="C28" s="1448"/>
      <c r="D28" s="1281"/>
      <c r="E28" s="1279" t="s">
        <v>1335</v>
      </c>
      <c r="F28" s="764" t="s">
        <v>85</v>
      </c>
      <c r="G28" s="1088"/>
    </row>
    <row r="29" spans="1:7" ht="27" customHeight="1">
      <c r="A29" s="34"/>
      <c r="B29" s="775" t="s">
        <v>58</v>
      </c>
      <c r="C29" s="1448"/>
      <c r="D29" s="1180"/>
      <c r="E29" s="758" t="s">
        <v>244</v>
      </c>
      <c r="F29" s="764" t="s">
        <v>85</v>
      </c>
      <c r="G29" s="1088"/>
    </row>
    <row r="30" spans="1:7" ht="27" customHeight="1">
      <c r="A30" s="34"/>
      <c r="B30" s="775" t="s">
        <v>1173</v>
      </c>
      <c r="C30" s="1185">
        <f>'20. Receivables'!C72+'20. Receivables'!C74</f>
        <v>0</v>
      </c>
      <c r="D30" s="1183">
        <f>'20. Receivables'!D72+'20. Receivables'!D74</f>
        <v>0</v>
      </c>
      <c r="E30" s="758" t="s">
        <v>13</v>
      </c>
      <c r="F30" s="764" t="s">
        <v>85</v>
      </c>
      <c r="G30" s="1088"/>
    </row>
    <row r="31" spans="1:7" ht="27" customHeight="1">
      <c r="A31" s="130"/>
      <c r="B31" s="838" t="s">
        <v>925</v>
      </c>
      <c r="C31" s="1448"/>
      <c r="D31" s="1180"/>
      <c r="E31" s="758" t="s">
        <v>923</v>
      </c>
      <c r="F31" s="764" t="s">
        <v>85</v>
      </c>
      <c r="G31" s="1088"/>
    </row>
    <row r="32" spans="1:7" s="1089" customFormat="1" ht="27" customHeight="1">
      <c r="A32" s="1093"/>
      <c r="B32" s="1385" t="s">
        <v>1394</v>
      </c>
      <c r="C32" s="1489">
        <f>'25. Provisions and CL'!C35</f>
        <v>0</v>
      </c>
      <c r="D32" s="1180"/>
      <c r="E32" s="1188" t="s">
        <v>1359</v>
      </c>
      <c r="F32" s="1202" t="s">
        <v>157</v>
      </c>
      <c r="G32" s="1088"/>
    </row>
    <row r="33" spans="1:7" ht="27" customHeight="1">
      <c r="A33" s="130"/>
      <c r="B33" s="958" t="s">
        <v>1175</v>
      </c>
      <c r="C33" s="1185">
        <f>-'19. Inventory'!C24-'19. Inventory'!C25</f>
        <v>0</v>
      </c>
      <c r="D33" s="1183">
        <f>-'19. Inventory'!C47-'19. Inventory'!C48</f>
        <v>0</v>
      </c>
      <c r="E33" s="758" t="s">
        <v>854</v>
      </c>
      <c r="F33" s="764" t="s">
        <v>85</v>
      </c>
      <c r="G33" s="1088"/>
    </row>
    <row r="34" spans="1:7" ht="27" customHeight="1">
      <c r="A34" s="34"/>
      <c r="B34" s="775" t="s">
        <v>1176</v>
      </c>
      <c r="C34" s="1448"/>
      <c r="D34" s="1180"/>
      <c r="E34" s="758" t="s">
        <v>924</v>
      </c>
      <c r="F34" s="764" t="s">
        <v>85</v>
      </c>
      <c r="G34" s="1088"/>
    </row>
    <row r="35" spans="1:7" ht="27" customHeight="1">
      <c r="A35" s="378"/>
      <c r="B35" s="958" t="s">
        <v>1199</v>
      </c>
      <c r="C35" s="1448"/>
      <c r="D35" s="1180"/>
      <c r="E35" s="925" t="s">
        <v>1150</v>
      </c>
      <c r="F35" s="764" t="s">
        <v>85</v>
      </c>
      <c r="G35" s="1102"/>
    </row>
    <row r="36" spans="1:7" ht="27" customHeight="1">
      <c r="A36" s="34"/>
      <c r="B36" s="958" t="s">
        <v>1204</v>
      </c>
      <c r="C36" s="1185">
        <f>-'19. Inventory'!D23</f>
        <v>0</v>
      </c>
      <c r="D36" s="1183">
        <f>-'19. Inventory'!D46</f>
        <v>0</v>
      </c>
      <c r="E36" s="758" t="s">
        <v>1200</v>
      </c>
      <c r="F36" s="764" t="s">
        <v>157</v>
      </c>
      <c r="G36" s="1102"/>
    </row>
    <row r="37" spans="1:7" ht="27" customHeight="1">
      <c r="A37" s="34"/>
      <c r="B37" s="775" t="s">
        <v>1695</v>
      </c>
      <c r="C37" s="1251"/>
      <c r="D37" s="1073"/>
      <c r="E37" s="758" t="s">
        <v>245</v>
      </c>
      <c r="F37" s="764" t="s">
        <v>85</v>
      </c>
      <c r="G37" s="1102"/>
    </row>
    <row r="38" spans="1:7" ht="27" customHeight="1">
      <c r="A38" s="378"/>
      <c r="B38" s="986" t="s">
        <v>1212</v>
      </c>
      <c r="C38" s="1185">
        <f>'9. Op Misc'!C12</f>
        <v>0</v>
      </c>
      <c r="D38" s="1183">
        <f>'9. Op Misc'!H12</f>
        <v>0</v>
      </c>
      <c r="E38" s="758" t="s">
        <v>886</v>
      </c>
      <c r="F38" s="764" t="s">
        <v>85</v>
      </c>
      <c r="G38" s="1102"/>
    </row>
    <row r="39" spans="1:7" ht="27" customHeight="1">
      <c r="A39" s="378"/>
      <c r="B39" s="986" t="s">
        <v>1172</v>
      </c>
      <c r="C39" s="1185">
        <f>'9. Op Misc'!C13</f>
        <v>0</v>
      </c>
      <c r="D39" s="1183">
        <f>'9. Op Misc'!H13</f>
        <v>0</v>
      </c>
      <c r="E39" s="758" t="s">
        <v>887</v>
      </c>
      <c r="F39" s="764" t="s">
        <v>85</v>
      </c>
      <c r="G39" s="1088"/>
    </row>
    <row r="40" spans="1:7" ht="27" customHeight="1">
      <c r="A40" s="378"/>
      <c r="B40" s="986" t="s">
        <v>1211</v>
      </c>
      <c r="C40" s="1185">
        <f>'9. Op Misc'!C14</f>
        <v>0</v>
      </c>
      <c r="D40" s="1183">
        <f>'9. Op Misc'!H14</f>
        <v>0</v>
      </c>
      <c r="E40" s="758" t="s">
        <v>888</v>
      </c>
      <c r="F40" s="764" t="s">
        <v>38</v>
      </c>
      <c r="G40" s="1088"/>
    </row>
    <row r="41" spans="1:7" ht="27" customHeight="1">
      <c r="A41" s="34"/>
      <c r="B41" s="839" t="s">
        <v>314</v>
      </c>
      <c r="C41" s="1185">
        <f>'14. PPE'!C41-'14. PPE'!L41</f>
        <v>0</v>
      </c>
      <c r="D41" s="1183">
        <f>'14. PPE'!C80-'14. PPE'!L80</f>
        <v>0</v>
      </c>
      <c r="E41" s="758" t="s">
        <v>14</v>
      </c>
      <c r="F41" s="764" t="s">
        <v>85</v>
      </c>
      <c r="G41" s="1088"/>
    </row>
    <row r="42" spans="1:7" ht="27" customHeight="1">
      <c r="A42" s="34"/>
      <c r="B42" s="839" t="s">
        <v>191</v>
      </c>
      <c r="C42" s="1185">
        <f>'13. Intangibles'!C41-'13. Intangibles'!M41</f>
        <v>0</v>
      </c>
      <c r="D42" s="1183">
        <f>'13. Intangibles'!C81-'13. Intangibles'!M81</f>
        <v>0</v>
      </c>
      <c r="E42" s="758" t="s">
        <v>246</v>
      </c>
      <c r="F42" s="764" t="s">
        <v>85</v>
      </c>
      <c r="G42" s="1088"/>
    </row>
    <row r="43" spans="1:7" s="1089" customFormat="1" ht="27" customHeight="1">
      <c r="A43" s="1093"/>
      <c r="B43" s="1056" t="s">
        <v>1262</v>
      </c>
      <c r="C43" s="1444"/>
      <c r="D43" s="1443"/>
      <c r="E43" s="1051" t="s">
        <v>865</v>
      </c>
      <c r="F43" s="1099" t="s">
        <v>157</v>
      </c>
      <c r="G43" s="1088"/>
    </row>
    <row r="44" spans="1:7" ht="27" customHeight="1">
      <c r="A44" s="34"/>
      <c r="B44" s="839" t="s">
        <v>312</v>
      </c>
      <c r="C44" s="1444"/>
      <c r="D44" s="1443"/>
      <c r="E44" s="758" t="s">
        <v>247</v>
      </c>
      <c r="F44" s="764" t="s">
        <v>85</v>
      </c>
      <c r="G44" s="1088"/>
    </row>
    <row r="45" spans="1:7" ht="27" customHeight="1">
      <c r="A45" s="34"/>
      <c r="B45" s="839" t="s">
        <v>442</v>
      </c>
      <c r="C45" s="1444"/>
      <c r="D45" s="1443"/>
      <c r="E45" s="758" t="s">
        <v>248</v>
      </c>
      <c r="F45" s="764" t="s">
        <v>85</v>
      </c>
      <c r="G45" s="67"/>
    </row>
    <row r="46" spans="1:7" ht="27" customHeight="1">
      <c r="A46" s="34"/>
      <c r="B46" s="838" t="s">
        <v>904</v>
      </c>
      <c r="C46" s="1444"/>
      <c r="D46" s="1443"/>
      <c r="E46" s="758" t="s">
        <v>855</v>
      </c>
      <c r="F46" s="764" t="s">
        <v>157</v>
      </c>
      <c r="G46" s="67"/>
    </row>
    <row r="47" spans="1:7" ht="27" customHeight="1">
      <c r="A47" s="130"/>
      <c r="B47" s="838" t="s">
        <v>907</v>
      </c>
      <c r="C47" s="1490"/>
      <c r="D47" s="435"/>
      <c r="E47" s="758" t="s">
        <v>916</v>
      </c>
      <c r="F47" s="764" t="s">
        <v>157</v>
      </c>
      <c r="G47" s="928"/>
    </row>
    <row r="48" spans="1:7" ht="27" customHeight="1">
      <c r="A48" s="130"/>
      <c r="B48" s="838" t="s">
        <v>193</v>
      </c>
      <c r="C48" s="1444"/>
      <c r="D48" s="1443"/>
      <c r="E48" s="758" t="s">
        <v>262</v>
      </c>
      <c r="F48" s="764" t="s">
        <v>157</v>
      </c>
      <c r="G48" s="133"/>
    </row>
    <row r="49" spans="1:7" s="1089" customFormat="1" ht="27" customHeight="1">
      <c r="A49" s="1093"/>
      <c r="B49" s="1074" t="s">
        <v>1261</v>
      </c>
      <c r="C49" s="1444"/>
      <c r="D49" s="1443"/>
      <c r="E49" s="1051" t="s">
        <v>251</v>
      </c>
      <c r="F49" s="1099" t="s">
        <v>157</v>
      </c>
      <c r="G49" s="1097"/>
    </row>
    <row r="50" spans="1:7" ht="27" customHeight="1">
      <c r="A50" s="34"/>
      <c r="B50" s="738" t="s">
        <v>1515</v>
      </c>
      <c r="C50" s="840"/>
      <c r="D50" s="840"/>
      <c r="E50" s="758"/>
      <c r="F50" s="764"/>
      <c r="G50" s="67"/>
    </row>
    <row r="51" spans="1:7" ht="27" customHeight="1">
      <c r="A51" s="34"/>
      <c r="B51" s="841" t="s">
        <v>89</v>
      </c>
      <c r="C51" s="1454"/>
      <c r="D51" s="1180"/>
      <c r="E51" s="758" t="s">
        <v>252</v>
      </c>
      <c r="F51" s="764" t="s">
        <v>85</v>
      </c>
      <c r="G51" s="172"/>
    </row>
    <row r="52" spans="1:7" ht="27" customHeight="1">
      <c r="A52" s="34"/>
      <c r="B52" s="841" t="s">
        <v>1516</v>
      </c>
      <c r="C52" s="1454"/>
      <c r="D52" s="1180"/>
      <c r="E52" s="758" t="s">
        <v>8</v>
      </c>
      <c r="F52" s="764" t="s">
        <v>85</v>
      </c>
      <c r="G52" s="67"/>
    </row>
    <row r="53" spans="1:7" ht="31.5" customHeight="1">
      <c r="A53" s="34"/>
      <c r="B53" s="1427" t="s">
        <v>1517</v>
      </c>
      <c r="C53" s="1185">
        <f>'9. Op Misc'!C78</f>
        <v>0</v>
      </c>
      <c r="D53" s="1183">
        <f>'9. Op Misc'!D78</f>
        <v>0</v>
      </c>
      <c r="E53" s="758" t="s">
        <v>254</v>
      </c>
      <c r="F53" s="764" t="s">
        <v>85</v>
      </c>
      <c r="G53" s="173"/>
    </row>
    <row r="54" spans="1:7" s="1089" customFormat="1" ht="33" customHeight="1">
      <c r="A54" s="1093"/>
      <c r="B54" s="1429" t="s">
        <v>1519</v>
      </c>
      <c r="C54" s="1454"/>
      <c r="D54" s="1443"/>
      <c r="E54" s="1051" t="s">
        <v>253</v>
      </c>
      <c r="F54" s="1099" t="s">
        <v>157</v>
      </c>
      <c r="G54" s="1097"/>
    </row>
    <row r="55" spans="1:7" ht="27" customHeight="1">
      <c r="A55" s="34"/>
      <c r="B55" s="839" t="s">
        <v>60</v>
      </c>
      <c r="C55" s="1454"/>
      <c r="D55" s="1180"/>
      <c r="E55" s="758" t="s">
        <v>256</v>
      </c>
      <c r="F55" s="764" t="s">
        <v>85</v>
      </c>
      <c r="G55" s="67"/>
    </row>
    <row r="56" spans="1:7" ht="27" customHeight="1">
      <c r="A56" s="34"/>
      <c r="B56" s="839" t="s">
        <v>310</v>
      </c>
      <c r="C56" s="1454"/>
      <c r="D56" s="1180"/>
      <c r="E56" s="758" t="s">
        <v>257</v>
      </c>
      <c r="F56" s="764" t="s">
        <v>85</v>
      </c>
      <c r="G56" s="67"/>
    </row>
    <row r="57" spans="1:7" ht="27" customHeight="1">
      <c r="A57" s="34"/>
      <c r="B57" s="839" t="s">
        <v>149</v>
      </c>
      <c r="C57" s="1454"/>
      <c r="D57" s="1180"/>
      <c r="E57" s="758" t="s">
        <v>258</v>
      </c>
      <c r="F57" s="764" t="s">
        <v>85</v>
      </c>
      <c r="G57" s="67"/>
    </row>
    <row r="58" spans="1:7" ht="27" customHeight="1">
      <c r="A58" s="34"/>
      <c r="B58" s="839" t="s">
        <v>151</v>
      </c>
      <c r="C58" s="1454"/>
      <c r="D58" s="1180"/>
      <c r="E58" s="758" t="s">
        <v>259</v>
      </c>
      <c r="F58" s="764" t="s">
        <v>85</v>
      </c>
      <c r="G58" s="67"/>
    </row>
    <row r="59" spans="1:7" ht="27" customHeight="1">
      <c r="A59" s="34"/>
      <c r="B59" s="839" t="s">
        <v>311</v>
      </c>
      <c r="C59" s="1454"/>
      <c r="D59" s="1180"/>
      <c r="E59" s="758" t="s">
        <v>260</v>
      </c>
      <c r="F59" s="764" t="s">
        <v>85</v>
      </c>
      <c r="G59" s="67"/>
    </row>
    <row r="60" spans="1:7" ht="27" customHeight="1">
      <c r="A60" s="34"/>
      <c r="B60" s="839" t="s">
        <v>192</v>
      </c>
      <c r="C60" s="1454"/>
      <c r="D60" s="1180"/>
      <c r="E60" s="758" t="s">
        <v>261</v>
      </c>
      <c r="F60" s="764" t="s">
        <v>85</v>
      </c>
      <c r="G60" s="67"/>
    </row>
    <row r="61" spans="1:7" ht="27" customHeight="1">
      <c r="A61" s="33"/>
      <c r="B61" s="461" t="s">
        <v>563</v>
      </c>
      <c r="C61" s="1454"/>
      <c r="D61" s="1180"/>
      <c r="E61" s="758" t="s">
        <v>263</v>
      </c>
      <c r="F61" s="284" t="s">
        <v>157</v>
      </c>
      <c r="G61" s="33"/>
    </row>
    <row r="62" spans="1:7" ht="27" customHeight="1">
      <c r="A62" s="33"/>
      <c r="B62" s="729" t="s">
        <v>564</v>
      </c>
      <c r="C62" s="1454"/>
      <c r="D62" s="1180"/>
      <c r="E62" s="758" t="s">
        <v>264</v>
      </c>
      <c r="F62" s="284" t="s">
        <v>157</v>
      </c>
      <c r="G62" s="33"/>
    </row>
    <row r="63" spans="1:7" ht="27" customHeight="1">
      <c r="A63" s="33"/>
      <c r="B63" s="729" t="s">
        <v>565</v>
      </c>
      <c r="C63" s="1454"/>
      <c r="D63" s="1180"/>
      <c r="E63" s="758" t="s">
        <v>265</v>
      </c>
      <c r="F63" s="284" t="s">
        <v>157</v>
      </c>
      <c r="G63" s="33"/>
    </row>
    <row r="64" spans="1:7" ht="27" customHeight="1">
      <c r="A64" s="33"/>
      <c r="B64" s="729" t="s">
        <v>7</v>
      </c>
      <c r="C64" s="1454"/>
      <c r="D64" s="1180"/>
      <c r="E64" s="758" t="s">
        <v>266</v>
      </c>
      <c r="F64" s="284" t="s">
        <v>157</v>
      </c>
      <c r="G64" s="33"/>
    </row>
    <row r="65" spans="1:7" ht="27" customHeight="1">
      <c r="A65" s="33"/>
      <c r="B65" s="729" t="s">
        <v>61</v>
      </c>
      <c r="C65" s="1454"/>
      <c r="D65" s="1180"/>
      <c r="E65" s="758" t="s">
        <v>267</v>
      </c>
      <c r="F65" s="284" t="s">
        <v>157</v>
      </c>
      <c r="G65" s="33"/>
    </row>
    <row r="66" spans="1:7" ht="27" customHeight="1">
      <c r="A66" s="33"/>
      <c r="B66" s="729" t="s">
        <v>1194</v>
      </c>
      <c r="C66" s="1454"/>
      <c r="D66" s="1180"/>
      <c r="E66" s="758" t="s">
        <v>1048</v>
      </c>
      <c r="F66" s="284" t="s">
        <v>157</v>
      </c>
      <c r="G66" s="33"/>
    </row>
    <row r="67" spans="1:7" ht="27" customHeight="1">
      <c r="A67" s="915"/>
      <c r="B67" s="729" t="s">
        <v>1197</v>
      </c>
      <c r="C67" s="1454"/>
      <c r="D67" s="1180"/>
      <c r="E67" s="758" t="s">
        <v>1077</v>
      </c>
      <c r="F67" s="918" t="s">
        <v>157</v>
      </c>
      <c r="G67" s="947"/>
    </row>
    <row r="68" spans="1:7" ht="27" customHeight="1">
      <c r="A68" s="33"/>
      <c r="B68" s="729" t="s">
        <v>1205</v>
      </c>
      <c r="C68" s="1454"/>
      <c r="D68" s="1180"/>
      <c r="E68" s="758" t="s">
        <v>1206</v>
      </c>
      <c r="F68" s="284" t="s">
        <v>157</v>
      </c>
      <c r="G68" s="33"/>
    </row>
    <row r="69" spans="1:7" ht="27" customHeight="1">
      <c r="A69" s="915"/>
      <c r="B69" s="729" t="s">
        <v>1207</v>
      </c>
      <c r="C69" s="1454"/>
      <c r="D69" s="1180"/>
      <c r="E69" s="758">
        <v>308</v>
      </c>
      <c r="F69" s="918" t="s">
        <v>157</v>
      </c>
      <c r="G69" s="947"/>
    </row>
    <row r="70" spans="1:7" ht="27" customHeight="1">
      <c r="A70" s="33"/>
      <c r="B70" s="729" t="s">
        <v>566</v>
      </c>
      <c r="C70" s="1454"/>
      <c r="D70" s="1180"/>
      <c r="E70" s="758" t="s">
        <v>15</v>
      </c>
      <c r="F70" s="284" t="s">
        <v>157</v>
      </c>
      <c r="G70" s="33"/>
    </row>
    <row r="71" spans="1:7" ht="27" customHeight="1">
      <c r="A71" s="33"/>
      <c r="B71" s="729" t="s">
        <v>63</v>
      </c>
      <c r="C71" s="1454"/>
      <c r="D71" s="1180"/>
      <c r="E71" s="758" t="s">
        <v>270</v>
      </c>
      <c r="F71" s="284" t="s">
        <v>157</v>
      </c>
      <c r="G71" s="33"/>
    </row>
    <row r="72" spans="1:7" ht="27" customHeight="1">
      <c r="A72" s="33"/>
      <c r="B72" s="729" t="s">
        <v>64</v>
      </c>
      <c r="C72" s="1454"/>
      <c r="D72" s="1180"/>
      <c r="E72" s="758" t="s">
        <v>271</v>
      </c>
      <c r="F72" s="284" t="s">
        <v>157</v>
      </c>
      <c r="G72" s="33"/>
    </row>
    <row r="73" spans="1:7" ht="27" customHeight="1">
      <c r="A73" s="33"/>
      <c r="B73" s="729" t="s">
        <v>65</v>
      </c>
      <c r="C73" s="1454"/>
      <c r="D73" s="1180"/>
      <c r="E73" s="758" t="s">
        <v>464</v>
      </c>
      <c r="F73" s="284" t="s">
        <v>157</v>
      </c>
      <c r="G73" s="33"/>
    </row>
    <row r="74" spans="1:7" ht="27" customHeight="1">
      <c r="A74" s="33"/>
      <c r="B74" s="729" t="s">
        <v>66</v>
      </c>
      <c r="C74" s="1454"/>
      <c r="D74" s="1180"/>
      <c r="E74" s="758" t="s">
        <v>465</v>
      </c>
      <c r="F74" s="284" t="s">
        <v>157</v>
      </c>
      <c r="G74" s="33"/>
    </row>
    <row r="75" spans="1:7" ht="32.25" customHeight="1">
      <c r="A75" s="33"/>
      <c r="B75" s="987" t="s">
        <v>1195</v>
      </c>
      <c r="C75" s="1454"/>
      <c r="D75" s="1180"/>
      <c r="E75" s="758" t="s">
        <v>524</v>
      </c>
      <c r="F75" s="284" t="s">
        <v>157</v>
      </c>
      <c r="G75" s="33"/>
    </row>
    <row r="76" spans="1:7" ht="27" customHeight="1">
      <c r="A76" s="915"/>
      <c r="B76" s="987" t="s">
        <v>1196</v>
      </c>
      <c r="C76" s="1454"/>
      <c r="D76" s="1180"/>
      <c r="E76" s="925" t="s">
        <v>1190</v>
      </c>
      <c r="F76" s="918" t="s">
        <v>157</v>
      </c>
      <c r="G76" s="947"/>
    </row>
    <row r="77" spans="1:7" ht="27" customHeight="1">
      <c r="A77" s="33"/>
      <c r="B77" s="775" t="s">
        <v>50</v>
      </c>
      <c r="C77" s="1454"/>
      <c r="D77" s="1180"/>
      <c r="E77" s="758" t="s">
        <v>1191</v>
      </c>
      <c r="F77" s="563" t="s">
        <v>157</v>
      </c>
      <c r="G77" s="33"/>
    </row>
    <row r="78" spans="1:7" s="1089" customFormat="1" ht="27" customHeight="1" thickBot="1">
      <c r="A78" s="1092"/>
      <c r="B78" s="1074" t="s">
        <v>1260</v>
      </c>
      <c r="C78" s="1454"/>
      <c r="D78" s="1443"/>
      <c r="E78" s="1051" t="s">
        <v>1259</v>
      </c>
      <c r="F78" s="1108" t="s">
        <v>157</v>
      </c>
      <c r="G78" s="1092"/>
    </row>
    <row r="79" spans="1:7" ht="28.5" customHeight="1">
      <c r="A79" s="33"/>
      <c r="B79" s="842" t="s">
        <v>55</v>
      </c>
      <c r="C79" s="374">
        <f t="shared" ref="C79:D79" si="0">SUM(C12:C78)</f>
        <v>0</v>
      </c>
      <c r="D79" s="374">
        <f t="shared" si="0"/>
        <v>0</v>
      </c>
      <c r="E79" s="758" t="s">
        <v>525</v>
      </c>
      <c r="F79" s="764" t="s">
        <v>85</v>
      </c>
      <c r="G79" s="33"/>
    </row>
    <row r="80" spans="1:7" ht="27" customHeight="1">
      <c r="A80" s="33"/>
      <c r="B80" s="842" t="s">
        <v>1184</v>
      </c>
      <c r="C80" s="33"/>
      <c r="D80" s="33"/>
      <c r="E80" s="925"/>
      <c r="F80" s="968"/>
    </row>
    <row r="81" spans="1:6" ht="27" customHeight="1">
      <c r="A81" s="33"/>
      <c r="B81" s="775" t="s">
        <v>1185</v>
      </c>
      <c r="C81" s="939">
        <f>C79-C82</f>
        <v>0</v>
      </c>
      <c r="D81" s="939">
        <f>D79-D82</f>
        <v>0</v>
      </c>
      <c r="E81" s="758" t="s">
        <v>741</v>
      </c>
      <c r="F81" s="918" t="s">
        <v>157</v>
      </c>
    </row>
    <row r="82" spans="1:6" ht="27" customHeight="1">
      <c r="A82" s="33"/>
      <c r="B82" s="775" t="s">
        <v>1186</v>
      </c>
      <c r="C82" s="1454"/>
      <c r="D82" s="1180"/>
      <c r="E82" s="758" t="s">
        <v>765</v>
      </c>
      <c r="F82" s="918" t="s">
        <v>157</v>
      </c>
    </row>
    <row r="83" spans="1:6">
      <c r="A83" s="33"/>
      <c r="B83" s="36"/>
      <c r="C83" s="33"/>
      <c r="D83" s="33"/>
    </row>
    <row r="84" spans="1:6">
      <c r="A84" s="33"/>
      <c r="D84" s="33"/>
    </row>
    <row r="85" spans="1:6">
      <c r="A85" s="33"/>
      <c r="D85" s="33"/>
    </row>
    <row r="86" spans="1:6">
      <c r="A86" s="33"/>
      <c r="D86" s="33"/>
    </row>
    <row r="87" spans="1:6">
      <c r="A87" s="33"/>
      <c r="D87" s="33"/>
    </row>
    <row r="88" spans="1:6">
      <c r="A88" s="33"/>
      <c r="D88" s="33"/>
    </row>
    <row r="89" spans="1:6">
      <c r="A89" s="33"/>
      <c r="D89" s="33"/>
    </row>
    <row r="90" spans="1:6">
      <c r="A90" s="33"/>
      <c r="D90" s="33"/>
    </row>
    <row r="91" spans="1:6">
      <c r="A91" s="33"/>
      <c r="D91" s="33"/>
    </row>
    <row r="92" spans="1:6">
      <c r="A92" s="33"/>
      <c r="D92" s="33"/>
    </row>
    <row r="93" spans="1:6">
      <c r="A93" s="33"/>
      <c r="D93" s="33"/>
    </row>
    <row r="94" spans="1:6">
      <c r="A94" s="33"/>
      <c r="D94" s="33"/>
    </row>
    <row r="95" spans="1:6">
      <c r="A95" s="33"/>
      <c r="D95" s="33"/>
    </row>
    <row r="96" spans="1:6">
      <c r="A96" s="33"/>
      <c r="D96" s="33"/>
    </row>
    <row r="97" spans="1:4">
      <c r="A97" s="33"/>
      <c r="D97" s="33"/>
    </row>
    <row r="98" spans="1:4">
      <c r="A98" s="33"/>
      <c r="B98" s="36"/>
      <c r="C98" s="33"/>
      <c r="D98" s="33"/>
    </row>
  </sheetData>
  <sheetProtection password="B5A2" sheet="1" objects="1" scenarios="1"/>
  <customSheetViews>
    <customSheetView guid="{E4F26FFA-5313-49C9-9365-CBA576C57791}" scale="85" showGridLines="0" fitToPage="1" showRuler="0" topLeftCell="A10">
      <selection activeCell="B17" sqref="B17"/>
      <pageMargins left="0.74803149606299213" right="0.74803149606299213" top="0.32" bottom="0.27" header="0.2" footer="0.16"/>
      <pageSetup paperSize="9" scale="73" orientation="landscape"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51" fitToHeight="2" orientation="landscape" horizontalDpi="300" verticalDpi="300" r:id="rId2"/>
  <headerFooter alignWithMargins="0"/>
  <ignoredErrors>
    <ignoredError sqref="E79 E81:E82 E22:E24 E33:E35 E55:E77 E37:E42 E44:E48 E16:E20 E50:E52 D11 E29:E31 C11 E12:E13 E27 E53" numberStoredAsText="1"/>
    <ignoredError sqref="D53 C53" formula="1"/>
  </ignoredError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J87"/>
  <sheetViews>
    <sheetView showGridLines="0" zoomScale="80" zoomScaleNormal="80" workbookViewId="0">
      <selection activeCell="B4" sqref="B4"/>
    </sheetView>
  </sheetViews>
  <sheetFormatPr defaultColWidth="10.7109375" defaultRowHeight="12.75"/>
  <cols>
    <col min="1" max="1" width="5.85546875" style="22" customWidth="1"/>
    <col min="2" max="2" width="48.85546875" style="24" customWidth="1"/>
    <col min="3" max="4" width="14.7109375" style="22" customWidth="1"/>
    <col min="5" max="10" width="13" style="22" customWidth="1"/>
    <col min="11" max="16384" width="10.7109375" style="22"/>
  </cols>
  <sheetData>
    <row r="1" spans="1:10" ht="15.75">
      <c r="A1" s="33"/>
      <c r="B1" s="1351" t="s">
        <v>1425</v>
      </c>
      <c r="C1" s="33"/>
      <c r="D1" s="33"/>
      <c r="E1" s="33"/>
      <c r="F1" s="33"/>
      <c r="G1" s="33"/>
      <c r="H1" s="33"/>
      <c r="I1" s="33"/>
      <c r="J1" s="33"/>
    </row>
    <row r="2" spans="1:10">
      <c r="A2" s="33"/>
      <c r="B2" s="41"/>
      <c r="C2" s="33"/>
      <c r="D2" s="33"/>
      <c r="E2" s="33"/>
      <c r="F2" s="33"/>
      <c r="G2" s="33"/>
      <c r="H2" s="33"/>
      <c r="I2" s="33"/>
      <c r="J2" s="33"/>
    </row>
    <row r="3" spans="1:10">
      <c r="A3" s="34"/>
      <c r="B3" s="42" t="s">
        <v>1541</v>
      </c>
      <c r="C3" s="34"/>
      <c r="D3" s="33"/>
      <c r="E3" s="34"/>
      <c r="F3" s="33"/>
      <c r="G3" s="33"/>
      <c r="H3" s="33"/>
      <c r="I3" s="33"/>
      <c r="J3" s="33"/>
    </row>
    <row r="4" spans="1:10">
      <c r="A4" s="34"/>
      <c r="B4" s="95" t="s">
        <v>607</v>
      </c>
      <c r="C4" s="34"/>
      <c r="D4" s="33"/>
      <c r="E4" s="34"/>
      <c r="F4" s="33"/>
      <c r="G4" s="33"/>
      <c r="H4" s="33"/>
      <c r="I4" s="33"/>
      <c r="J4" s="33"/>
    </row>
    <row r="5" spans="1:10" ht="12.75" customHeight="1">
      <c r="A5" s="34"/>
      <c r="B5" s="33"/>
      <c r="C5" s="34"/>
      <c r="D5" s="33"/>
      <c r="E5" s="34"/>
      <c r="F5" s="33"/>
      <c r="G5" s="33"/>
      <c r="H5" s="33"/>
      <c r="I5" s="33"/>
      <c r="J5" s="33"/>
    </row>
    <row r="6" spans="1:10" ht="12.75" customHeight="1">
      <c r="A6" s="34"/>
      <c r="B6" s="42" t="s">
        <v>43</v>
      </c>
      <c r="C6" s="34"/>
      <c r="D6" s="33"/>
      <c r="E6" s="34"/>
      <c r="F6" s="33"/>
      <c r="G6" s="33"/>
      <c r="H6" s="33"/>
      <c r="I6" s="33"/>
      <c r="J6" s="33"/>
    </row>
    <row r="7" spans="1:10">
      <c r="A7" s="34"/>
      <c r="B7" s="39"/>
      <c r="C7" s="34"/>
      <c r="D7" s="33"/>
      <c r="E7" s="34"/>
      <c r="F7" s="33"/>
      <c r="G7" s="51"/>
      <c r="H7" s="33"/>
      <c r="I7" s="1453" t="s">
        <v>1526</v>
      </c>
      <c r="J7" s="1453">
        <v>1</v>
      </c>
    </row>
    <row r="8" spans="1:10">
      <c r="A8" s="1333">
        <v>1</v>
      </c>
      <c r="B8" s="208"/>
      <c r="C8" s="1495" t="s">
        <v>408</v>
      </c>
      <c r="D8" s="1495" t="s">
        <v>409</v>
      </c>
      <c r="E8" s="1495" t="s">
        <v>410</v>
      </c>
      <c r="F8" s="1290" t="s">
        <v>411</v>
      </c>
      <c r="G8" s="1290" t="s">
        <v>456</v>
      </c>
      <c r="H8" s="1290" t="s">
        <v>457</v>
      </c>
      <c r="I8" s="5" t="s">
        <v>82</v>
      </c>
      <c r="J8" s="200"/>
    </row>
    <row r="9" spans="1:10">
      <c r="A9" s="33"/>
      <c r="B9" s="209" t="s">
        <v>484</v>
      </c>
      <c r="C9" s="1485" t="s">
        <v>1051</v>
      </c>
      <c r="D9" s="1485" t="s">
        <v>1051</v>
      </c>
      <c r="E9" s="1485" t="s">
        <v>1051</v>
      </c>
      <c r="F9" s="1485" t="s">
        <v>979</v>
      </c>
      <c r="G9" s="1485" t="s">
        <v>979</v>
      </c>
      <c r="H9" s="1485" t="s">
        <v>979</v>
      </c>
      <c r="I9" s="1493"/>
      <c r="J9" s="198" t="s">
        <v>120</v>
      </c>
    </row>
    <row r="10" spans="1:10" ht="22.5">
      <c r="A10" s="33"/>
      <c r="B10" s="209"/>
      <c r="C10" s="1464" t="s">
        <v>103</v>
      </c>
      <c r="D10" s="1470" t="s">
        <v>918</v>
      </c>
      <c r="E10" s="1464" t="s">
        <v>50</v>
      </c>
      <c r="F10" s="1464" t="s">
        <v>103</v>
      </c>
      <c r="G10" s="1470" t="s">
        <v>918</v>
      </c>
      <c r="H10" s="1464" t="s">
        <v>50</v>
      </c>
      <c r="I10" s="1494"/>
      <c r="J10" s="198"/>
    </row>
    <row r="11" spans="1:10">
      <c r="A11" s="34"/>
      <c r="B11" s="214"/>
      <c r="C11" s="1469" t="s">
        <v>84</v>
      </c>
      <c r="D11" s="1469" t="s">
        <v>84</v>
      </c>
      <c r="E11" s="1469" t="s">
        <v>84</v>
      </c>
      <c r="F11" s="1469" t="s">
        <v>84</v>
      </c>
      <c r="G11" s="1469" t="s">
        <v>84</v>
      </c>
      <c r="H11" s="1469" t="s">
        <v>84</v>
      </c>
      <c r="I11" s="1498" t="s">
        <v>83</v>
      </c>
      <c r="J11" s="198" t="s">
        <v>121</v>
      </c>
    </row>
    <row r="12" spans="1:10" s="23" customFormat="1" ht="18.75" customHeight="1">
      <c r="A12" s="39"/>
      <c r="B12" s="215" t="s">
        <v>316</v>
      </c>
      <c r="C12" s="1282">
        <f t="shared" ref="C12:C20" si="0">D12+E12</f>
        <v>0</v>
      </c>
      <c r="D12" s="1448"/>
      <c r="E12" s="1448"/>
      <c r="F12" s="1284">
        <f>SUM(G12:H12)</f>
        <v>0</v>
      </c>
      <c r="G12" s="185"/>
      <c r="H12" s="1443"/>
      <c r="I12" s="1188">
        <v>100</v>
      </c>
      <c r="J12" s="186" t="s">
        <v>157</v>
      </c>
    </row>
    <row r="13" spans="1:10" s="23" customFormat="1" ht="18.75" customHeight="1">
      <c r="A13" s="39"/>
      <c r="B13" s="215" t="s">
        <v>171</v>
      </c>
      <c r="C13" s="1282">
        <f t="shared" si="0"/>
        <v>0</v>
      </c>
      <c r="D13" s="1448"/>
      <c r="E13" s="1448"/>
      <c r="F13" s="1284">
        <f>SUM(G13:H13)</f>
        <v>0</v>
      </c>
      <c r="G13" s="185"/>
      <c r="H13" s="1443"/>
      <c r="I13" s="1188" t="s">
        <v>238</v>
      </c>
      <c r="J13" s="186" t="s">
        <v>157</v>
      </c>
    </row>
    <row r="14" spans="1:10" s="23" customFormat="1" ht="30.75" customHeight="1">
      <c r="A14" s="53"/>
      <c r="B14" s="216" t="s">
        <v>892</v>
      </c>
      <c r="C14" s="1282">
        <f t="shared" si="0"/>
        <v>0</v>
      </c>
      <c r="D14" s="1448"/>
      <c r="E14" s="1448"/>
      <c r="F14" s="1284">
        <f t="shared" ref="F14:F20" si="1">SUM(G14:H14)</f>
        <v>0</v>
      </c>
      <c r="G14" s="185"/>
      <c r="H14" s="1443"/>
      <c r="I14" s="1188" t="s">
        <v>26</v>
      </c>
      <c r="J14" s="186" t="s">
        <v>157</v>
      </c>
    </row>
    <row r="15" spans="1:10" s="23" customFormat="1" ht="18.75" customHeight="1">
      <c r="A15" s="39"/>
      <c r="B15" s="206" t="s">
        <v>1319</v>
      </c>
      <c r="C15" s="1282">
        <f t="shared" si="0"/>
        <v>0</v>
      </c>
      <c r="D15" s="1448"/>
      <c r="E15" s="1448"/>
      <c r="F15" s="1284">
        <f t="shared" si="1"/>
        <v>0</v>
      </c>
      <c r="G15" s="185"/>
      <c r="H15" s="1443"/>
      <c r="I15" s="1188" t="s">
        <v>239</v>
      </c>
      <c r="J15" s="186" t="s">
        <v>157</v>
      </c>
    </row>
    <row r="16" spans="1:10" s="23" customFormat="1" ht="18.75" customHeight="1">
      <c r="A16" s="39"/>
      <c r="B16" s="217" t="s">
        <v>783</v>
      </c>
      <c r="C16" s="1282">
        <f t="shared" si="0"/>
        <v>0</v>
      </c>
      <c r="D16" s="1448"/>
      <c r="E16" s="1448"/>
      <c r="F16" s="1284">
        <f t="shared" si="1"/>
        <v>0</v>
      </c>
      <c r="G16" s="185"/>
      <c r="H16" s="1443"/>
      <c r="I16" s="1188" t="s">
        <v>856</v>
      </c>
      <c r="J16" s="186" t="s">
        <v>157</v>
      </c>
    </row>
    <row r="17" spans="1:10" s="23" customFormat="1" ht="18.75" customHeight="1">
      <c r="A17" s="39"/>
      <c r="B17" s="217" t="s">
        <v>784</v>
      </c>
      <c r="C17" s="1282">
        <f t="shared" si="0"/>
        <v>0</v>
      </c>
      <c r="D17" s="1448"/>
      <c r="E17" s="1448"/>
      <c r="F17" s="1284">
        <f t="shared" si="1"/>
        <v>0</v>
      </c>
      <c r="G17" s="185"/>
      <c r="H17" s="1443"/>
      <c r="I17" s="1188" t="s">
        <v>857</v>
      </c>
      <c r="J17" s="186" t="s">
        <v>157</v>
      </c>
    </row>
    <row r="18" spans="1:10" s="23" customFormat="1" ht="18.75" customHeight="1">
      <c r="A18" s="39"/>
      <c r="B18" s="206" t="s">
        <v>317</v>
      </c>
      <c r="C18" s="1282">
        <f t="shared" si="0"/>
        <v>0</v>
      </c>
      <c r="D18" s="1448"/>
      <c r="E18" s="1448"/>
      <c r="F18" s="1284">
        <f t="shared" si="1"/>
        <v>0</v>
      </c>
      <c r="G18" s="185"/>
      <c r="H18" s="1443"/>
      <c r="I18" s="1188" t="s">
        <v>27</v>
      </c>
      <c r="J18" s="186" t="s">
        <v>157</v>
      </c>
    </row>
    <row r="19" spans="1:10" s="23" customFormat="1" ht="18.75" customHeight="1">
      <c r="A19" s="39"/>
      <c r="B19" s="215" t="s">
        <v>32</v>
      </c>
      <c r="C19" s="1282">
        <f t="shared" si="0"/>
        <v>0</v>
      </c>
      <c r="D19" s="1283"/>
      <c r="E19" s="1448"/>
      <c r="F19" s="1284">
        <f t="shared" si="1"/>
        <v>0</v>
      </c>
      <c r="G19" s="185"/>
      <c r="H19" s="1443"/>
      <c r="I19" s="1188" t="s">
        <v>240</v>
      </c>
      <c r="J19" s="186" t="s">
        <v>157</v>
      </c>
    </row>
    <row r="20" spans="1:10" s="1090" customFormat="1" ht="18.75" customHeight="1" thickBot="1">
      <c r="A20" s="1094"/>
      <c r="B20" s="1074" t="s">
        <v>1266</v>
      </c>
      <c r="C20" s="1496">
        <f t="shared" si="0"/>
        <v>0</v>
      </c>
      <c r="D20" s="1448"/>
      <c r="E20" s="1448"/>
      <c r="F20" s="1497">
        <f t="shared" si="1"/>
        <v>0</v>
      </c>
      <c r="G20" s="1443"/>
      <c r="H20" s="1443"/>
      <c r="I20" s="1188" t="s">
        <v>858</v>
      </c>
      <c r="J20" s="1108" t="s">
        <v>157</v>
      </c>
    </row>
    <row r="21" spans="1:10" s="23" customFormat="1" ht="18.75" customHeight="1">
      <c r="A21" s="39"/>
      <c r="B21" s="218" t="s">
        <v>939</v>
      </c>
      <c r="C21" s="374">
        <f>SUM(C12:C20)</f>
        <v>0</v>
      </c>
      <c r="D21" s="374">
        <f t="shared" ref="D21" si="2">SUM(D12:D20)</f>
        <v>0</v>
      </c>
      <c r="E21" s="374">
        <f>SUM(E12:E20)</f>
        <v>0</v>
      </c>
      <c r="F21" s="374">
        <f>SUM(F12:F20)</f>
        <v>0</v>
      </c>
      <c r="G21" s="374">
        <f>SUM(G12:G20)</f>
        <v>0</v>
      </c>
      <c r="H21" s="374">
        <f>SUM(H12:H20)</f>
        <v>0</v>
      </c>
      <c r="I21" s="1188" t="s">
        <v>3</v>
      </c>
      <c r="J21" s="186" t="s">
        <v>157</v>
      </c>
    </row>
    <row r="22" spans="1:10" s="23" customFormat="1" ht="29.25" customHeight="1">
      <c r="A22" s="39"/>
      <c r="B22" s="1386" t="s">
        <v>1423</v>
      </c>
      <c r="C22" s="1282">
        <f>D22+E22</f>
        <v>0</v>
      </c>
      <c r="D22" s="1448"/>
      <c r="E22" s="1492"/>
      <c r="F22" s="1284">
        <f t="shared" ref="F22:F23" si="3">SUM(G22:H22)</f>
        <v>0</v>
      </c>
      <c r="G22" s="185"/>
      <c r="H22" s="1443"/>
      <c r="I22" s="1188" t="s">
        <v>860</v>
      </c>
      <c r="J22" s="186" t="s">
        <v>38</v>
      </c>
    </row>
    <row r="23" spans="1:10" s="1090" customFormat="1" ht="29.25" customHeight="1" thickBot="1">
      <c r="A23" s="1094"/>
      <c r="B23" s="1386" t="s">
        <v>1424</v>
      </c>
      <c r="C23" s="1282">
        <f>D23+E23</f>
        <v>0</v>
      </c>
      <c r="D23" s="1448"/>
      <c r="E23" s="1492"/>
      <c r="F23" s="1284">
        <f t="shared" si="3"/>
        <v>0</v>
      </c>
      <c r="G23" s="1294"/>
      <c r="H23" s="1443"/>
      <c r="I23" s="1188" t="s">
        <v>881</v>
      </c>
      <c r="J23" s="1295" t="s">
        <v>38</v>
      </c>
    </row>
    <row r="24" spans="1:10" s="23" customFormat="1" ht="18.75" customHeight="1">
      <c r="A24" s="39"/>
      <c r="B24" s="220" t="s">
        <v>981</v>
      </c>
      <c r="C24" s="374">
        <f t="shared" ref="C24:H24" si="4">SUM(C21:C23)</f>
        <v>0</v>
      </c>
      <c r="D24" s="374">
        <f t="shared" si="4"/>
        <v>0</v>
      </c>
      <c r="E24" s="374">
        <f t="shared" si="4"/>
        <v>0</v>
      </c>
      <c r="F24" s="374">
        <f t="shared" si="4"/>
        <v>0</v>
      </c>
      <c r="G24" s="374">
        <f t="shared" si="4"/>
        <v>0</v>
      </c>
      <c r="H24" s="374">
        <f t="shared" si="4"/>
        <v>0</v>
      </c>
      <c r="I24" s="1188" t="s">
        <v>838</v>
      </c>
      <c r="J24" s="221" t="s">
        <v>157</v>
      </c>
    </row>
    <row r="25" spans="1:10" s="23" customFormat="1" ht="18.75" customHeight="1">
      <c r="A25" s="39"/>
      <c r="B25" s="988" t="s">
        <v>1187</v>
      </c>
      <c r="C25" s="1499"/>
      <c r="D25" s="1500"/>
      <c r="E25" s="1500"/>
      <c r="F25" s="1501"/>
      <c r="G25" s="1479"/>
      <c r="H25" s="1479"/>
      <c r="I25" s="222"/>
      <c r="J25" s="223"/>
    </row>
    <row r="26" spans="1:10" s="23" customFormat="1" ht="18.75" customHeight="1">
      <c r="A26" s="39"/>
      <c r="B26" s="1477" t="s">
        <v>917</v>
      </c>
      <c r="C26" s="1282">
        <f>D26+E26</f>
        <v>0</v>
      </c>
      <c r="D26" s="1448"/>
      <c r="E26" s="1448"/>
      <c r="F26" s="1284">
        <f>SUM(G26:H26)</f>
        <v>0</v>
      </c>
      <c r="G26" s="938"/>
      <c r="H26" s="1443"/>
      <c r="I26" s="971" t="s">
        <v>4</v>
      </c>
      <c r="J26" s="942" t="s">
        <v>157</v>
      </c>
    </row>
    <row r="27" spans="1:10">
      <c r="A27" s="33"/>
      <c r="B27" s="36"/>
      <c r="C27" s="33"/>
      <c r="D27" s="33"/>
      <c r="E27" s="33"/>
      <c r="F27" s="33"/>
      <c r="G27" s="33"/>
      <c r="H27" s="33"/>
      <c r="I27" s="33"/>
      <c r="J27" s="33"/>
    </row>
    <row r="28" spans="1:10">
      <c r="A28" s="129"/>
      <c r="B28" s="122"/>
      <c r="C28" s="129"/>
      <c r="D28" s="129"/>
      <c r="E28" s="129"/>
      <c r="F28" s="129"/>
      <c r="G28" s="129"/>
      <c r="H28" s="129"/>
      <c r="I28" s="1453" t="s">
        <v>1526</v>
      </c>
      <c r="J28" s="1453">
        <v>2</v>
      </c>
    </row>
    <row r="29" spans="1:10">
      <c r="A29" s="1334">
        <v>2</v>
      </c>
      <c r="B29" s="224"/>
      <c r="C29" s="231" t="s">
        <v>639</v>
      </c>
      <c r="D29" s="231" t="s">
        <v>640</v>
      </c>
      <c r="E29" s="231" t="s">
        <v>641</v>
      </c>
      <c r="F29" s="1290" t="s">
        <v>642</v>
      </c>
      <c r="G29" s="1290" t="s">
        <v>643</v>
      </c>
      <c r="H29" s="1290" t="s">
        <v>644</v>
      </c>
      <c r="I29" s="1447" t="s">
        <v>82</v>
      </c>
      <c r="J29" s="1472"/>
    </row>
    <row r="30" spans="1:10" ht="27.75" customHeight="1">
      <c r="A30" s="33"/>
      <c r="B30" s="209" t="s">
        <v>490</v>
      </c>
      <c r="C30" s="210" t="s">
        <v>1051</v>
      </c>
      <c r="D30" s="210" t="s">
        <v>1051</v>
      </c>
      <c r="E30" s="210" t="s">
        <v>1051</v>
      </c>
      <c r="F30" s="210" t="s">
        <v>979</v>
      </c>
      <c r="G30" s="210" t="s">
        <v>979</v>
      </c>
      <c r="H30" s="210" t="s">
        <v>979</v>
      </c>
      <c r="I30" s="213"/>
      <c r="J30" s="198" t="s">
        <v>120</v>
      </c>
    </row>
    <row r="31" spans="1:10">
      <c r="A31" s="33"/>
      <c r="B31" s="209"/>
      <c r="C31" s="105" t="s">
        <v>103</v>
      </c>
      <c r="D31" s="105" t="s">
        <v>541</v>
      </c>
      <c r="E31" s="105" t="s">
        <v>50</v>
      </c>
      <c r="F31" s="105" t="s">
        <v>103</v>
      </c>
      <c r="G31" s="105" t="s">
        <v>541</v>
      </c>
      <c r="H31" s="105" t="s">
        <v>50</v>
      </c>
      <c r="I31" s="105"/>
      <c r="J31" s="198"/>
    </row>
    <row r="32" spans="1:10">
      <c r="A32" s="34"/>
      <c r="B32" s="214"/>
      <c r="C32" s="146" t="s">
        <v>540</v>
      </c>
      <c r="D32" s="146" t="s">
        <v>540</v>
      </c>
      <c r="E32" s="146" t="s">
        <v>540</v>
      </c>
      <c r="F32" s="146" t="s">
        <v>540</v>
      </c>
      <c r="G32" s="146" t="s">
        <v>102</v>
      </c>
      <c r="H32" s="146" t="s">
        <v>102</v>
      </c>
      <c r="I32" s="169" t="s">
        <v>83</v>
      </c>
      <c r="J32" s="198" t="s">
        <v>121</v>
      </c>
    </row>
    <row r="33" spans="1:10" ht="18.75" customHeight="1">
      <c r="A33" s="34"/>
      <c r="B33" s="215" t="s">
        <v>39</v>
      </c>
      <c r="C33" s="177">
        <f>SUM(D33:E33)</f>
        <v>0</v>
      </c>
      <c r="D33" s="170"/>
      <c r="E33" s="170"/>
      <c r="F33" s="177">
        <f>SUM(G33:H33)</f>
        <v>0</v>
      </c>
      <c r="G33" s="171"/>
      <c r="H33" s="171"/>
      <c r="I33" s="169">
        <v>100</v>
      </c>
      <c r="J33" s="225" t="s">
        <v>85</v>
      </c>
    </row>
    <row r="34" spans="1:10" ht="18.75" customHeight="1">
      <c r="A34" s="34"/>
      <c r="B34" s="215" t="s">
        <v>40</v>
      </c>
      <c r="C34" s="177">
        <f t="shared" ref="C34:C43" si="5">SUM(D34:E34)</f>
        <v>0</v>
      </c>
      <c r="D34" s="170"/>
      <c r="E34" s="170"/>
      <c r="F34" s="177">
        <f t="shared" ref="F34:F43" si="6">SUM(G34:H34)</f>
        <v>0</v>
      </c>
      <c r="G34" s="171"/>
      <c r="H34" s="171"/>
      <c r="I34" s="169" t="s">
        <v>238</v>
      </c>
      <c r="J34" s="194" t="s">
        <v>85</v>
      </c>
    </row>
    <row r="35" spans="1:10" ht="18.75" customHeight="1">
      <c r="A35" s="34"/>
      <c r="B35" s="215" t="s">
        <v>41</v>
      </c>
      <c r="C35" s="177">
        <f t="shared" si="5"/>
        <v>0</v>
      </c>
      <c r="D35" s="170"/>
      <c r="E35" s="170"/>
      <c r="F35" s="177">
        <f t="shared" si="6"/>
        <v>0</v>
      </c>
      <c r="G35" s="171"/>
      <c r="H35" s="171"/>
      <c r="I35" s="169" t="s">
        <v>26</v>
      </c>
      <c r="J35" s="194" t="s">
        <v>85</v>
      </c>
    </row>
    <row r="36" spans="1:10" ht="18.75" customHeight="1">
      <c r="A36" s="34"/>
      <c r="B36" s="215" t="s">
        <v>42</v>
      </c>
      <c r="C36" s="177">
        <f t="shared" si="5"/>
        <v>0</v>
      </c>
      <c r="D36" s="170"/>
      <c r="E36" s="170"/>
      <c r="F36" s="177">
        <f t="shared" si="6"/>
        <v>0</v>
      </c>
      <c r="G36" s="171"/>
      <c r="H36" s="171"/>
      <c r="I36" s="169" t="s">
        <v>239</v>
      </c>
      <c r="J36" s="194" t="s">
        <v>85</v>
      </c>
    </row>
    <row r="37" spans="1:10" ht="18.75" customHeight="1">
      <c r="A37" s="34"/>
      <c r="B37" s="215" t="s">
        <v>168</v>
      </c>
      <c r="C37" s="177">
        <f t="shared" si="5"/>
        <v>0</v>
      </c>
      <c r="D37" s="170"/>
      <c r="E37" s="170"/>
      <c r="F37" s="177">
        <f t="shared" si="6"/>
        <v>0</v>
      </c>
      <c r="G37" s="171"/>
      <c r="H37" s="171"/>
      <c r="I37" s="169" t="s">
        <v>27</v>
      </c>
      <c r="J37" s="194" t="s">
        <v>85</v>
      </c>
    </row>
    <row r="38" spans="1:10" ht="18.75" customHeight="1">
      <c r="A38" s="34"/>
      <c r="B38" s="215" t="s">
        <v>16</v>
      </c>
      <c r="C38" s="177">
        <f t="shared" si="5"/>
        <v>0</v>
      </c>
      <c r="D38" s="170"/>
      <c r="E38" s="170"/>
      <c r="F38" s="177">
        <f t="shared" si="6"/>
        <v>0</v>
      </c>
      <c r="G38" s="171"/>
      <c r="H38" s="171"/>
      <c r="I38" s="169" t="s">
        <v>240</v>
      </c>
      <c r="J38" s="194" t="s">
        <v>85</v>
      </c>
    </row>
    <row r="39" spans="1:10" ht="18.75" customHeight="1">
      <c r="A39" s="34"/>
      <c r="B39" s="215" t="s">
        <v>169</v>
      </c>
      <c r="C39" s="177">
        <f t="shared" si="5"/>
        <v>0</v>
      </c>
      <c r="D39" s="170"/>
      <c r="E39" s="170"/>
      <c r="F39" s="177">
        <f t="shared" si="6"/>
        <v>0</v>
      </c>
      <c r="G39" s="171"/>
      <c r="H39" s="171"/>
      <c r="I39" s="169" t="s">
        <v>3</v>
      </c>
      <c r="J39" s="194" t="s">
        <v>85</v>
      </c>
    </row>
    <row r="40" spans="1:10" ht="18.75" customHeight="1">
      <c r="A40" s="33"/>
      <c r="B40" s="215" t="s">
        <v>167</v>
      </c>
      <c r="C40" s="177">
        <f t="shared" si="5"/>
        <v>0</v>
      </c>
      <c r="D40" s="170"/>
      <c r="E40" s="170"/>
      <c r="F40" s="177">
        <f t="shared" si="6"/>
        <v>0</v>
      </c>
      <c r="G40" s="171"/>
      <c r="H40" s="171"/>
      <c r="I40" s="169" t="s">
        <v>241</v>
      </c>
      <c r="J40" s="194" t="s">
        <v>85</v>
      </c>
    </row>
    <row r="41" spans="1:10" ht="18.75" customHeight="1">
      <c r="A41" s="33"/>
      <c r="B41" s="215" t="s">
        <v>1213</v>
      </c>
      <c r="C41" s="177">
        <f t="shared" si="5"/>
        <v>0</v>
      </c>
      <c r="D41" s="168"/>
      <c r="E41" s="170"/>
      <c r="F41" s="177">
        <f t="shared" si="6"/>
        <v>0</v>
      </c>
      <c r="G41" s="168"/>
      <c r="H41" s="171"/>
      <c r="I41" s="169" t="s">
        <v>4</v>
      </c>
      <c r="J41" s="194" t="s">
        <v>85</v>
      </c>
    </row>
    <row r="42" spans="1:10" ht="18.75" customHeight="1">
      <c r="A42" s="915"/>
      <c r="B42" s="215" t="s">
        <v>1310</v>
      </c>
      <c r="C42" s="177">
        <f t="shared" si="5"/>
        <v>0</v>
      </c>
      <c r="D42" s="991"/>
      <c r="E42" s="980"/>
      <c r="F42" s="177">
        <f t="shared" si="6"/>
        <v>0</v>
      </c>
      <c r="G42" s="991"/>
      <c r="H42" s="171"/>
      <c r="I42" s="992" t="s">
        <v>873</v>
      </c>
      <c r="J42" s="424" t="s">
        <v>85</v>
      </c>
    </row>
    <row r="43" spans="1:10" ht="18.75" customHeight="1" thickBot="1">
      <c r="A43" s="34"/>
      <c r="B43" s="215" t="s">
        <v>50</v>
      </c>
      <c r="C43" s="177">
        <f t="shared" si="5"/>
        <v>0</v>
      </c>
      <c r="D43" s="170"/>
      <c r="E43" s="170"/>
      <c r="F43" s="177">
        <f t="shared" si="6"/>
        <v>0</v>
      </c>
      <c r="G43" s="171"/>
      <c r="H43" s="171"/>
      <c r="I43" s="169" t="s">
        <v>242</v>
      </c>
      <c r="J43" s="194" t="s">
        <v>85</v>
      </c>
    </row>
    <row r="44" spans="1:10" ht="18.75" customHeight="1">
      <c r="A44" s="34"/>
      <c r="B44" s="226" t="s">
        <v>987</v>
      </c>
      <c r="C44" s="176">
        <f t="shared" ref="C44:H44" si="7">SUM(C33:C43)</f>
        <v>0</v>
      </c>
      <c r="D44" s="176">
        <f t="shared" si="7"/>
        <v>0</v>
      </c>
      <c r="E44" s="176">
        <f t="shared" si="7"/>
        <v>0</v>
      </c>
      <c r="F44" s="176">
        <f t="shared" si="7"/>
        <v>0</v>
      </c>
      <c r="G44" s="176">
        <f t="shared" si="7"/>
        <v>0</v>
      </c>
      <c r="H44" s="176">
        <f t="shared" si="7"/>
        <v>0</v>
      </c>
      <c r="I44" s="169" t="s">
        <v>5</v>
      </c>
      <c r="J44" s="194" t="s">
        <v>85</v>
      </c>
    </row>
    <row r="45" spans="1:10" ht="18.75" customHeight="1">
      <c r="A45" s="144"/>
      <c r="B45" s="227" t="s">
        <v>897</v>
      </c>
      <c r="C45" s="228"/>
      <c r="D45" s="228"/>
      <c r="E45" s="228"/>
      <c r="F45" s="228"/>
      <c r="G45" s="228"/>
      <c r="H45" s="228"/>
      <c r="I45" s="222"/>
      <c r="J45" s="229"/>
    </row>
    <row r="46" spans="1:10" ht="21" customHeight="1">
      <c r="B46" s="230" t="s">
        <v>965</v>
      </c>
      <c r="C46" s="177">
        <f>SUM(D46:E46)</f>
        <v>0</v>
      </c>
      <c r="D46" s="170"/>
      <c r="E46" s="170"/>
      <c r="F46" s="177">
        <f>SUM(G46:H46)</f>
        <v>0</v>
      </c>
      <c r="G46" s="171"/>
      <c r="H46" s="171"/>
      <c r="I46" s="169" t="s">
        <v>6</v>
      </c>
      <c r="J46" s="195" t="s">
        <v>85</v>
      </c>
    </row>
    <row r="47" spans="1:10">
      <c r="B47" s="43"/>
      <c r="C47" s="149"/>
      <c r="D47" s="149"/>
      <c r="E47" s="149"/>
      <c r="F47" s="149"/>
      <c r="G47" s="149"/>
      <c r="H47" s="149"/>
      <c r="I47" s="103"/>
      <c r="J47" s="138"/>
    </row>
    <row r="48" spans="1:10">
      <c r="A48" s="34"/>
      <c r="B48" s="55"/>
      <c r="C48" s="77"/>
      <c r="D48" s="67"/>
      <c r="E48" s="64"/>
      <c r="F48" s="34"/>
      <c r="G48" s="1486" t="s">
        <v>1526</v>
      </c>
      <c r="H48" s="1453">
        <v>3</v>
      </c>
      <c r="I48" s="33"/>
      <c r="J48" s="33"/>
    </row>
    <row r="49" spans="1:10">
      <c r="A49" s="1334">
        <v>3</v>
      </c>
      <c r="B49" s="208"/>
      <c r="C49" s="5" t="s">
        <v>645</v>
      </c>
      <c r="D49" s="5" t="s">
        <v>646</v>
      </c>
      <c r="E49" s="1290" t="s">
        <v>647</v>
      </c>
      <c r="F49" s="1290" t="s">
        <v>648</v>
      </c>
      <c r="G49" s="5" t="s">
        <v>82</v>
      </c>
      <c r="H49" s="200"/>
      <c r="I49" s="33"/>
      <c r="J49" s="33"/>
    </row>
    <row r="50" spans="1:10">
      <c r="A50" s="33"/>
      <c r="B50" s="209" t="s">
        <v>1086</v>
      </c>
      <c r="C50" s="210" t="s">
        <v>1051</v>
      </c>
      <c r="D50" s="210" t="s">
        <v>1051</v>
      </c>
      <c r="E50" s="210" t="s">
        <v>979</v>
      </c>
      <c r="F50" s="210" t="s">
        <v>979</v>
      </c>
      <c r="G50" s="211"/>
      <c r="H50" s="198" t="s">
        <v>120</v>
      </c>
      <c r="I50" s="33"/>
      <c r="J50" s="33"/>
    </row>
    <row r="51" spans="1:10">
      <c r="A51" s="33"/>
      <c r="B51" s="214"/>
      <c r="C51" s="146" t="s">
        <v>84</v>
      </c>
      <c r="D51" s="146" t="s">
        <v>102</v>
      </c>
      <c r="E51" s="146" t="s">
        <v>84</v>
      </c>
      <c r="F51" s="146" t="s">
        <v>102</v>
      </c>
      <c r="G51" s="169" t="s">
        <v>83</v>
      </c>
      <c r="H51" s="198" t="s">
        <v>121</v>
      </c>
      <c r="I51" s="33"/>
      <c r="J51" s="33"/>
    </row>
    <row r="52" spans="1:10" ht="18.75" customHeight="1">
      <c r="A52" s="33"/>
      <c r="B52" s="232" t="s">
        <v>137</v>
      </c>
      <c r="C52" s="168"/>
      <c r="D52" s="170"/>
      <c r="E52" s="168"/>
      <c r="F52" s="185"/>
      <c r="G52" s="169">
        <v>100</v>
      </c>
      <c r="H52" s="229" t="s">
        <v>85</v>
      </c>
      <c r="I52" s="33"/>
      <c r="J52" s="33"/>
    </row>
    <row r="53" spans="1:10" ht="18.75" customHeight="1">
      <c r="A53" s="33"/>
      <c r="B53" s="233" t="s">
        <v>315</v>
      </c>
      <c r="C53" s="170"/>
      <c r="D53" s="234"/>
      <c r="E53" s="185"/>
      <c r="F53" s="234"/>
      <c r="G53" s="169" t="s">
        <v>238</v>
      </c>
      <c r="H53" s="195" t="s">
        <v>85</v>
      </c>
      <c r="I53" s="33"/>
      <c r="J53" s="33"/>
    </row>
    <row r="54" spans="1:10">
      <c r="A54" s="129"/>
      <c r="B54" s="973"/>
      <c r="C54" s="20"/>
      <c r="D54" s="20"/>
      <c r="E54" s="20"/>
      <c r="F54" s="20"/>
      <c r="G54" s="33"/>
      <c r="H54" s="33"/>
      <c r="I54"/>
      <c r="J54"/>
    </row>
    <row r="55" spans="1:10">
      <c r="A55"/>
      <c r="B55" s="1379"/>
      <c r="C55" s="33"/>
      <c r="D55" s="33"/>
      <c r="E55" s="33"/>
      <c r="F55" s="33"/>
      <c r="G55" s="33"/>
      <c r="H55" s="33"/>
      <c r="I55" s="1453" t="s">
        <v>1526</v>
      </c>
      <c r="J55" s="1453">
        <v>6</v>
      </c>
    </row>
    <row r="56" spans="1:10">
      <c r="A56" s="1334">
        <v>6</v>
      </c>
      <c r="B56" s="199"/>
      <c r="C56" s="813" t="s">
        <v>1001</v>
      </c>
      <c r="D56" s="813" t="s">
        <v>1002</v>
      </c>
      <c r="E56" s="813" t="s">
        <v>1003</v>
      </c>
      <c r="F56" s="813" t="s">
        <v>1004</v>
      </c>
      <c r="G56" s="813" t="s">
        <v>1005</v>
      </c>
      <c r="H56" s="813" t="s">
        <v>1006</v>
      </c>
      <c r="I56" s="1447" t="s">
        <v>82</v>
      </c>
      <c r="J56" s="1482"/>
    </row>
    <row r="57" spans="1:10" ht="33.75" customHeight="1">
      <c r="A57" s="129"/>
      <c r="B57" s="974" t="s">
        <v>1520</v>
      </c>
      <c r="C57" s="1655" t="s">
        <v>823</v>
      </c>
      <c r="D57" s="1655" t="s">
        <v>824</v>
      </c>
      <c r="E57" s="1655" t="s">
        <v>825</v>
      </c>
      <c r="F57" s="1655" t="s">
        <v>826</v>
      </c>
      <c r="G57" s="1655" t="s">
        <v>827</v>
      </c>
      <c r="H57" s="1655" t="s">
        <v>828</v>
      </c>
      <c r="I57" s="1646"/>
      <c r="J57" s="1645" t="s">
        <v>120</v>
      </c>
    </row>
    <row r="58" spans="1:10" s="1089" customFormat="1" ht="55.5" customHeight="1">
      <c r="A58" s="1092"/>
      <c r="B58" s="1378" t="s">
        <v>1686</v>
      </c>
      <c r="C58" s="1656"/>
      <c r="D58" s="1656"/>
      <c r="E58" s="1656"/>
      <c r="F58" s="1656"/>
      <c r="G58" s="1656"/>
      <c r="H58" s="1656"/>
      <c r="I58" s="1647"/>
      <c r="J58" s="1645"/>
    </row>
    <row r="59" spans="1:10" ht="25.5">
      <c r="A59" s="129"/>
      <c r="B59" s="207" t="s">
        <v>822</v>
      </c>
      <c r="C59" s="236" t="s">
        <v>540</v>
      </c>
      <c r="D59" s="236" t="s">
        <v>814</v>
      </c>
      <c r="E59" s="236" t="s">
        <v>540</v>
      </c>
      <c r="F59" s="236" t="s">
        <v>814</v>
      </c>
      <c r="G59" s="236" t="s">
        <v>540</v>
      </c>
      <c r="H59" s="236" t="s">
        <v>814</v>
      </c>
      <c r="I59" s="758" t="s">
        <v>83</v>
      </c>
      <c r="J59" s="237" t="s">
        <v>121</v>
      </c>
    </row>
    <row r="60" spans="1:10" ht="18.75" customHeight="1">
      <c r="A60" s="129"/>
      <c r="B60" s="203" t="s">
        <v>829</v>
      </c>
      <c r="C60" s="170"/>
      <c r="D60" s="170"/>
      <c r="E60" s="170"/>
      <c r="F60" s="170"/>
      <c r="G60" s="760">
        <f t="shared" ref="G60:H66" si="8">C60+E60</f>
        <v>0</v>
      </c>
      <c r="H60" s="760">
        <f t="shared" si="8"/>
        <v>0</v>
      </c>
      <c r="I60" s="758" t="s">
        <v>741</v>
      </c>
      <c r="J60" s="235" t="s">
        <v>157</v>
      </c>
    </row>
    <row r="61" spans="1:10" ht="18.75" customHeight="1">
      <c r="A61" s="129"/>
      <c r="B61" s="203" t="s">
        <v>830</v>
      </c>
      <c r="C61" s="170"/>
      <c r="D61" s="170"/>
      <c r="E61" s="170"/>
      <c r="F61" s="170"/>
      <c r="G61" s="760">
        <f t="shared" si="8"/>
        <v>0</v>
      </c>
      <c r="H61" s="760">
        <f t="shared" si="8"/>
        <v>0</v>
      </c>
      <c r="I61" s="758" t="s">
        <v>765</v>
      </c>
      <c r="J61" s="235" t="s">
        <v>157</v>
      </c>
    </row>
    <row r="62" spans="1:10" ht="18.75" customHeight="1">
      <c r="A62" s="129"/>
      <c r="B62" s="203" t="s">
        <v>831</v>
      </c>
      <c r="C62" s="170"/>
      <c r="D62" s="170"/>
      <c r="E62" s="170"/>
      <c r="F62" s="170"/>
      <c r="G62" s="760">
        <f t="shared" si="8"/>
        <v>0</v>
      </c>
      <c r="H62" s="760">
        <f t="shared" si="8"/>
        <v>0</v>
      </c>
      <c r="I62" s="758" t="s">
        <v>960</v>
      </c>
      <c r="J62" s="235" t="s">
        <v>157</v>
      </c>
    </row>
    <row r="63" spans="1:10" ht="18.75" customHeight="1">
      <c r="A63" s="124"/>
      <c r="B63" s="203" t="s">
        <v>832</v>
      </c>
      <c r="C63" s="170"/>
      <c r="D63" s="170"/>
      <c r="E63" s="170"/>
      <c r="F63" s="170"/>
      <c r="G63" s="760">
        <f t="shared" si="8"/>
        <v>0</v>
      </c>
      <c r="H63" s="760">
        <f t="shared" si="8"/>
        <v>0</v>
      </c>
      <c r="I63" s="758" t="s">
        <v>961</v>
      </c>
      <c r="J63" s="235" t="s">
        <v>157</v>
      </c>
    </row>
    <row r="64" spans="1:10" ht="18.75" customHeight="1">
      <c r="A64" s="124"/>
      <c r="B64" s="203" t="s">
        <v>833</v>
      </c>
      <c r="C64" s="170"/>
      <c r="D64" s="170"/>
      <c r="E64" s="170"/>
      <c r="F64" s="170"/>
      <c r="G64" s="760">
        <f t="shared" si="8"/>
        <v>0</v>
      </c>
      <c r="H64" s="760">
        <f t="shared" si="8"/>
        <v>0</v>
      </c>
      <c r="I64" s="758" t="s">
        <v>962</v>
      </c>
      <c r="J64" s="235" t="s">
        <v>157</v>
      </c>
    </row>
    <row r="65" spans="1:10" ht="18.75" customHeight="1">
      <c r="A65" s="124"/>
      <c r="B65" s="203" t="s">
        <v>834</v>
      </c>
      <c r="C65" s="170"/>
      <c r="D65" s="170"/>
      <c r="E65" s="170"/>
      <c r="F65" s="170"/>
      <c r="G65" s="760">
        <f t="shared" si="8"/>
        <v>0</v>
      </c>
      <c r="H65" s="760">
        <f t="shared" si="8"/>
        <v>0</v>
      </c>
      <c r="I65" s="758" t="s">
        <v>963</v>
      </c>
      <c r="J65" s="235" t="s">
        <v>157</v>
      </c>
    </row>
    <row r="66" spans="1:10" ht="18.75" customHeight="1" thickBot="1">
      <c r="A66" s="124"/>
      <c r="B66" s="203" t="s">
        <v>835</v>
      </c>
      <c r="C66" s="170"/>
      <c r="D66" s="170"/>
      <c r="E66" s="170"/>
      <c r="F66" s="170"/>
      <c r="G66" s="760">
        <f t="shared" si="8"/>
        <v>0</v>
      </c>
      <c r="H66" s="760">
        <f t="shared" si="8"/>
        <v>0</v>
      </c>
      <c r="I66" s="758" t="s">
        <v>964</v>
      </c>
      <c r="J66" s="235" t="s">
        <v>157</v>
      </c>
    </row>
    <row r="67" spans="1:10" ht="18.75" customHeight="1">
      <c r="A67" s="124"/>
      <c r="B67" s="972" t="s">
        <v>103</v>
      </c>
      <c r="C67" s="176">
        <f t="shared" ref="C67:H67" si="9">SUM(C60:C66)</f>
        <v>0</v>
      </c>
      <c r="D67" s="176">
        <f t="shared" si="9"/>
        <v>0</v>
      </c>
      <c r="E67" s="176">
        <f t="shared" si="9"/>
        <v>0</v>
      </c>
      <c r="F67" s="176">
        <f t="shared" si="9"/>
        <v>0</v>
      </c>
      <c r="G67" s="176">
        <f t="shared" si="9"/>
        <v>0</v>
      </c>
      <c r="H67" s="176">
        <f t="shared" si="9"/>
        <v>0</v>
      </c>
      <c r="I67" s="758" t="s">
        <v>1007</v>
      </c>
      <c r="J67" s="235" t="s">
        <v>157</v>
      </c>
    </row>
    <row r="68" spans="1:10" s="934" customFormat="1">
      <c r="B68" s="1376" t="s">
        <v>1523</v>
      </c>
      <c r="C68" s="1376"/>
      <c r="D68" s="1376"/>
      <c r="E68" s="1376"/>
      <c r="F68" s="1376"/>
      <c r="G68" s="1376"/>
      <c r="H68" s="1376"/>
      <c r="I68" s="1376"/>
      <c r="J68" s="1376"/>
    </row>
    <row r="69" spans="1:10" s="1089" customFormat="1">
      <c r="A69" s="934"/>
      <c r="B69" s="1181"/>
      <c r="C69" s="1181"/>
      <c r="D69" s="1181"/>
      <c r="E69" s="1181"/>
      <c r="F69" s="1181"/>
      <c r="G69" s="1181"/>
      <c r="H69" s="1181"/>
      <c r="I69" s="1181"/>
      <c r="J69" s="1181"/>
    </row>
    <row r="70" spans="1:10">
      <c r="E70" s="1450" t="s">
        <v>1526</v>
      </c>
      <c r="F70" s="1450">
        <v>7</v>
      </c>
    </row>
    <row r="71" spans="1:10">
      <c r="A71" s="1336">
        <v>7</v>
      </c>
      <c r="B71" s="662"/>
      <c r="C71" s="703" t="s">
        <v>1245</v>
      </c>
      <c r="D71" s="696" t="s">
        <v>1437</v>
      </c>
      <c r="E71" s="696" t="s">
        <v>82</v>
      </c>
      <c r="F71" s="599"/>
    </row>
    <row r="72" spans="1:10">
      <c r="B72" s="1652" t="s">
        <v>1551</v>
      </c>
      <c r="C72" s="726" t="s">
        <v>1051</v>
      </c>
      <c r="D72" s="726" t="s">
        <v>1051</v>
      </c>
      <c r="E72" s="727"/>
      <c r="F72" s="239"/>
      <c r="H72" s="136"/>
      <c r="I72" s="136"/>
      <c r="J72" s="136"/>
    </row>
    <row r="73" spans="1:10" ht="26.25" customHeight="1">
      <c r="B73" s="1652"/>
      <c r="C73" s="1038" t="s">
        <v>1486</v>
      </c>
      <c r="D73" s="1038" t="s">
        <v>1487</v>
      </c>
      <c r="E73" s="1038"/>
      <c r="F73" s="239" t="s">
        <v>120</v>
      </c>
      <c r="H73" s="136"/>
      <c r="I73" s="136"/>
      <c r="J73" s="136"/>
    </row>
    <row r="74" spans="1:10" ht="18.75" customHeight="1">
      <c r="B74" s="1020"/>
      <c r="C74" s="1019" t="s">
        <v>540</v>
      </c>
      <c r="D74" s="1019" t="s">
        <v>84</v>
      </c>
      <c r="E74" s="587" t="s">
        <v>83</v>
      </c>
      <c r="F74" s="239" t="s">
        <v>121</v>
      </c>
      <c r="H74" s="136"/>
      <c r="I74" s="136"/>
      <c r="J74" s="136"/>
    </row>
    <row r="75" spans="1:10" ht="25.5">
      <c r="B75" s="1413" t="s">
        <v>1488</v>
      </c>
      <c r="C75" s="690"/>
      <c r="D75" s="690"/>
      <c r="E75" s="695" t="s">
        <v>249</v>
      </c>
      <c r="F75" s="707" t="s">
        <v>85</v>
      </c>
      <c r="G75" s="1349"/>
      <c r="H75" s="1491"/>
      <c r="I75" s="1653"/>
      <c r="J75" s="1653"/>
    </row>
    <row r="76" spans="1:10" ht="25.5">
      <c r="B76" s="1389" t="s">
        <v>1489</v>
      </c>
      <c r="C76" s="690"/>
      <c r="D76" s="690"/>
      <c r="E76" s="695" t="s">
        <v>250</v>
      </c>
      <c r="F76" s="707" t="s">
        <v>85</v>
      </c>
      <c r="H76" s="137"/>
      <c r="I76" s="1654"/>
      <c r="J76" s="1654"/>
    </row>
    <row r="77" spans="1:10" ht="25.5">
      <c r="B77" s="1389" t="s">
        <v>1490</v>
      </c>
      <c r="C77" s="690"/>
      <c r="D77" s="690"/>
      <c r="E77" s="695" t="s">
        <v>251</v>
      </c>
      <c r="F77" s="707" t="s">
        <v>85</v>
      </c>
      <c r="H77" s="137"/>
      <c r="I77" s="1654"/>
      <c r="J77" s="1654"/>
    </row>
    <row r="78" spans="1:10" s="1089" customFormat="1" ht="27.75" customHeight="1">
      <c r="B78" s="1389" t="s">
        <v>1491</v>
      </c>
      <c r="C78" s="1280"/>
      <c r="D78" s="1280"/>
      <c r="E78" s="1279" t="s">
        <v>252</v>
      </c>
      <c r="F78" s="707" t="s">
        <v>85</v>
      </c>
      <c r="H78" s="137"/>
      <c r="I78" s="1651"/>
      <c r="J78" s="1651"/>
    </row>
    <row r="79" spans="1:10" s="1089" customFormat="1" ht="25.5">
      <c r="B79" s="1389" t="s">
        <v>1492</v>
      </c>
      <c r="C79" s="1280"/>
      <c r="D79" s="1280"/>
      <c r="E79" s="1279" t="s">
        <v>8</v>
      </c>
      <c r="F79" s="707" t="s">
        <v>85</v>
      </c>
      <c r="H79" s="136"/>
      <c r="I79" s="136"/>
      <c r="J79" s="136"/>
    </row>
    <row r="80" spans="1:10" s="1089" customFormat="1" ht="25.5" customHeight="1" thickBot="1">
      <c r="B80" s="1389" t="s">
        <v>1493</v>
      </c>
      <c r="C80" s="1280"/>
      <c r="D80" s="1280"/>
      <c r="E80" s="1279" t="s">
        <v>253</v>
      </c>
      <c r="F80" s="707" t="s">
        <v>85</v>
      </c>
      <c r="H80" s="136"/>
      <c r="I80" s="136"/>
      <c r="J80" s="136"/>
    </row>
    <row r="81" spans="2:10" ht="22.5" customHeight="1">
      <c r="B81" s="1373" t="s">
        <v>1494</v>
      </c>
      <c r="C81" s="374">
        <f>SUM(C75:C80)</f>
        <v>0</v>
      </c>
      <c r="D81" s="374">
        <f>SUM(D75:D80)</f>
        <v>0</v>
      </c>
      <c r="E81" s="695" t="s">
        <v>254</v>
      </c>
      <c r="F81" s="707" t="s">
        <v>85</v>
      </c>
      <c r="H81" s="136"/>
      <c r="I81" s="136"/>
      <c r="J81" s="136"/>
    </row>
    <row r="82" spans="2:10" s="1089" customFormat="1" ht="18.75" customHeight="1">
      <c r="B82" s="1648" t="s">
        <v>1511</v>
      </c>
      <c r="C82" s="1649"/>
      <c r="D82" s="1649"/>
      <c r="E82" s="1649"/>
      <c r="F82" s="1650"/>
      <c r="H82" s="136"/>
      <c r="I82" s="136"/>
      <c r="J82" s="136"/>
    </row>
    <row r="83" spans="2:10" s="1089" customFormat="1" ht="48.75" customHeight="1">
      <c r="B83" s="1414" t="s">
        <v>1512</v>
      </c>
      <c r="C83" s="1410"/>
      <c r="D83" s="1410"/>
      <c r="E83" s="1411" t="s">
        <v>256</v>
      </c>
      <c r="F83" s="1412" t="s">
        <v>85</v>
      </c>
    </row>
    <row r="84" spans="2:10">
      <c r="B84" s="24" t="s">
        <v>1524</v>
      </c>
    </row>
    <row r="85" spans="2:10" s="1089" customFormat="1">
      <c r="B85" s="24"/>
    </row>
    <row r="86" spans="2:10">
      <c r="B86" s="24" t="s">
        <v>1525</v>
      </c>
    </row>
    <row r="87" spans="2:10">
      <c r="B87" s="24" t="s">
        <v>1522</v>
      </c>
    </row>
  </sheetData>
  <sheetProtection password="B5A2" sheet="1" objects="1" scenarios="1"/>
  <sortState ref="B18:B19">
    <sortCondition descending="1" ref="B18:B19"/>
  </sortState>
  <customSheetViews>
    <customSheetView guid="{E4F26FFA-5313-49C9-9365-CBA576C57791}" scale="85" showGridLines="0" fitToPage="1" showRuler="0" topLeftCell="A7">
      <selection activeCell="J37" sqref="J37"/>
      <pageMargins left="0.74803149606299213" right="0.36" top="0.36" bottom="0.98425196850393704" header="0.21" footer="0.51181102362204722"/>
      <pageSetup paperSize="9" scale="84" orientation="portrait" horizontalDpi="300" verticalDpi="300" r:id="rId1"/>
      <headerFooter alignWithMargins="0"/>
    </customSheetView>
  </customSheetViews>
  <mergeCells count="14">
    <mergeCell ref="J57:J58"/>
    <mergeCell ref="I57:I58"/>
    <mergeCell ref="B82:F82"/>
    <mergeCell ref="I78:J78"/>
    <mergeCell ref="B72:B73"/>
    <mergeCell ref="I75:J75"/>
    <mergeCell ref="I76:J76"/>
    <mergeCell ref="I77:J77"/>
    <mergeCell ref="C57:C58"/>
    <mergeCell ref="H57:H58"/>
    <mergeCell ref="G57:G58"/>
    <mergeCell ref="F57:F58"/>
    <mergeCell ref="E57:E58"/>
    <mergeCell ref="D57:D58"/>
  </mergeCells>
  <phoneticPr fontId="0" type="noConversion"/>
  <printOptions gridLinesSet="0"/>
  <pageMargins left="0.74803149606299213" right="0.35433070866141736" top="0.35433070866141736" bottom="0.39370078740157483" header="0.19685039370078741" footer="0.19685039370078741"/>
  <pageSetup paperSize="9" scale="41" fitToHeight="2" orientation="landscape" horizontalDpi="300" verticalDpi="300" r:id="rId2"/>
  <headerFooter alignWithMargins="0"/>
  <ignoredErrors>
    <ignoredError sqref="C51:F51 I43:I44 G53 I46 I34:I41 C11:D11" numberStoredAsText="1"/>
  </ignoredError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documentManagement>
    <DocumentOwner xmlns="ab66069b-9688-40c7-8ca7-47d429a41cc7">
      <UserInfo>
        <DisplayName>William Bessell</DisplayName>
        <AccountId>63</AccountId>
        <AccountType/>
      </UserInfo>
    </DocumentOwner>
    <ComplianceNotes xmlns="393f439e-051c-4ea8-836c-16886ecac1ab" xsi:nil="true"/>
    <MarsID xmlns="393f439e-051c-4ea8-836c-16886ecac1ab">MASTER</MarsID>
    <ComplianceActivity xmlns="393f439e-051c-4ea8-836c-16886ecac1ab">FTC Statement M12-Unaudited</ComplianceActivity>
    <ProtectiveMarking xmlns="393f439e-051c-4ea8-836c-16886ecac1ab">Restricted</ProtectiveMarking>
    <Lead_x0020_Compliance_x0020_Manager xmlns="393f439e-051c-4ea8-836c-16886ecac1ab">unknown</Lead_x0020_Compliance_x0020_Manager>
    <TrustReturnVersion xmlns="393f439e-051c-4ea8-836c-16886ecac1ab">V1.9.2</TrustReturnVersion>
    <TrustReturnStatus xmlns="393f439e-051c-4ea8-836c-16886ecac1ab">Ready for approval</TrustReturnStatus>
  </documentManagement>
</p:properties>
</file>

<file path=customXml/item3.xml><?xml version="1.0" encoding="utf-8"?>
<ct:contentTypeSchema xmlns:ct="http://schemas.microsoft.com/office/2006/metadata/contentType" xmlns:ma="http://schemas.microsoft.com/office/2006/metadata/properties/metaAttributes" ct:_="" ma:_="" ma:contentTypeName="Trust Return" ma:contentTypeID="0x0101000021CC418B15974A97393358CF97A05E00BC113E3A5403426298EC4617D57E37EE00FCFE48AB52E89F45823FC78BF81FBFD1" ma:contentTypeVersion="4" ma:contentTypeDescription="A content type for Trust returns" ma:contentTypeScope="" ma:versionID="e3db68390fc58826b2439041ad525ef6">
  <xsd:schema xmlns:xsd="http://www.w3.org/2001/XMLSchema" xmlns:xs="http://www.w3.org/2001/XMLSchema" xmlns:p="http://schemas.microsoft.com/office/2006/metadata/properties" xmlns:ns2="ab66069b-9688-40c7-8ca7-47d429a41cc7" xmlns:ns3="393f439e-051c-4ea8-836c-16886ecac1ab" targetNamespace="http://schemas.microsoft.com/office/2006/metadata/properties" ma:root="true" ma:fieldsID="1796071d794cb3ca3398eaf12df45e74" ns2:_="" ns3:_="">
    <xsd:import namespace="ab66069b-9688-40c7-8ca7-47d429a41cc7"/>
    <xsd:import namespace="393f439e-051c-4ea8-836c-16886ecac1ab"/>
    <xsd:element name="properties">
      <xsd:complexType>
        <xsd:sequence>
          <xsd:element name="documentManagement">
            <xsd:complexType>
              <xsd:all>
                <xsd:element ref="ns2:DocumentOwner" minOccurs="0"/>
                <xsd:element ref="ns3:ProtectiveMarking" minOccurs="0"/>
                <xsd:element ref="ns3:MarsID"/>
                <xsd:element ref="ns3:TrustReturnApprovedBy" minOccurs="0"/>
                <xsd:element ref="ns3:TrustReturnApproved" minOccurs="0"/>
                <xsd:element ref="ns3:TrustReturnStatus" minOccurs="0"/>
                <xsd:element ref="ns3:TrustReturnVersion"/>
                <xsd:element ref="ns3:ComplianceNotes" minOccurs="0"/>
                <xsd:element ref="ns3:Lead_x0020_Compliance_x0020_Manager" minOccurs="0"/>
                <xsd:element ref="ns3:ComplianceActiv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069b-9688-40c7-8ca7-47d429a41cc7" elementFormDefault="qualified">
    <xsd:import namespace="http://schemas.microsoft.com/office/2006/documentManagement/types"/>
    <xsd:import namespace="http://schemas.microsoft.com/office/infopath/2007/PartnerControls"/>
    <xsd:element name="DocumentOwner" ma:index="8"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3f439e-051c-4ea8-836c-16886ecac1ab" elementFormDefault="qualified">
    <xsd:import namespace="http://schemas.microsoft.com/office/2006/documentManagement/types"/>
    <xsd:import namespace="http://schemas.microsoft.com/office/infopath/2007/PartnerControls"/>
    <xsd:element name="ProtectiveMarking" ma:index="9" nillable="true" ma:displayName="Protective Marking" ma:default="Restricted" ma:format="Dropdown" ma:hidden="true" ma:internalName="ProtectiveMarking" ma:readOnly="false">
      <xsd:simpleType>
        <xsd:restriction base="dms:Choice">
          <xsd:enumeration value="Confidential"/>
          <xsd:enumeration value="Restricted"/>
          <xsd:enumeration value="Protect"/>
          <xsd:enumeration value="Unclassified"/>
        </xsd:restriction>
      </xsd:simpleType>
    </xsd:element>
    <xsd:element name="MarsID" ma:index="10" ma:displayName="Mars ID" ma:internalName="MarsID">
      <xsd:simpleType>
        <xsd:restriction base="dms:Text"/>
      </xsd:simpleType>
    </xsd:element>
    <xsd:element name="TrustReturnApprovedBy" ma:index="11" nillable="true" ma:displayName="Approved By" ma:list="UserInfo" ma:SharePointGroup="0" ma:internalName="TrustReturnApprovedBy"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ustReturnApproved" ma:index="12" nillable="true" ma:displayName="Approved Date" ma:format="DateTime" ma:internalName="TrustReturnApproved" ma:readOnly="true">
      <xsd:simpleType>
        <xsd:restriction base="dms:DateTime"/>
      </xsd:simpleType>
    </xsd:element>
    <xsd:element name="TrustReturnStatus" ma:index="13" nillable="true" ma:displayName="Status" ma:internalName="TrustReturnStatus" ma:readOnly="true">
      <xsd:simpleType>
        <xsd:restriction base="dms:Text"/>
      </xsd:simpleType>
    </xsd:element>
    <xsd:element name="TrustReturnVersion" ma:index="14" ma:displayName="Template version" ma:internalName="TrustReturnVersion">
      <xsd:simpleType>
        <xsd:restriction base="dms:Text"/>
      </xsd:simpleType>
    </xsd:element>
    <xsd:element name="ComplianceNotes" ma:index="15" nillable="true" ma:displayName="Notes" ma:internalName="ComplianceNotes">
      <xsd:simpleType>
        <xsd:restriction base="dms:Note">
          <xsd:maxLength value="255"/>
        </xsd:restriction>
      </xsd:simpleType>
    </xsd:element>
    <xsd:element name="Lead_x0020_Compliance_x0020_Manager" ma:index="16" nillable="true" ma:displayName="Lead Compliance Manager" ma:default="unknown" ma:internalName="Lead_x0020_Compliance_x0020_Manager">
      <xsd:simpleType>
        <xsd:restriction base="dms:Text">
          <xsd:maxLength value="25"/>
        </xsd:restriction>
      </xsd:simpleType>
    </xsd:element>
    <xsd:element name="ComplianceActivity" ma:index="17" ma:displayName="Activity" ma:format="Dropdown" ma:internalName="ComplianceActivity">
      <xsd:simpleType>
        <xsd:restriction base="dms:Choice">
          <xsd:enumeration value="Quarterly monitoring"/>
          <xsd:enumeration value="Monthly monitoring"/>
          <xsd:enumeration value="Annual accounts"/>
          <xsd:enumeration value="Capex reforecasting"/>
          <xsd:enumeration value="Escalation project"/>
          <xsd:enumeration value="Visits and meetings"/>
          <xsd:enumeration value="Other"/>
          <xsd:enumeration value="FTC Restatement"/>
          <xsd:enumeration value="FTC Statement"/>
          <xsd:enumeration value="Return for DH"/>
          <xsd:enumeration value="FTC 9 Months"/>
          <xsd:enumeration value="Reforecast Plan"/>
          <xsd:enumeration value="FTC Restatement Resubmission"/>
          <xsd:enumeration value="FTC 9 Months Resubmission"/>
          <xsd:enumeration value="AoB SHA analysis – 10-11"/>
          <xsd:enumeration value="AoB SHA analysis – M9"/>
          <xsd:enumeration value="AoB SHA analysis – M12"/>
          <xsd:enumeration value="Annual Plan Review"/>
          <xsd:enumeration value="FTC Statement M12-Unaudited"/>
          <xsd:enumeration value="FTC Statement M12-Resubmission"/>
          <xsd:enumeration value="FTC Statement M12-Audited"/>
          <xsd:enumeration value="TCS reconciliation"/>
          <xsd:enumeration value="EARP response"/>
          <xsd:enumeration value="FTC 6 Months (AoB only)"/>
          <xsd:enumeration value="DH 5 Year Capex Forecast"/>
          <xsd:enumeration value="Quality Reports Submission"/>
          <xsd:enumeration value="YE Cash Forecas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6A67CA-A30A-4D23-AAC7-A73F9F63EEC3}">
  <ds:schemaRefs>
    <ds:schemaRef ds:uri="http://schemas.microsoft.com/office/2006/metadata/customXsn"/>
  </ds:schemaRefs>
</ds:datastoreItem>
</file>

<file path=customXml/itemProps2.xml><?xml version="1.0" encoding="utf-8"?>
<ds:datastoreItem xmlns:ds="http://schemas.openxmlformats.org/officeDocument/2006/customXml" ds:itemID="{9E42F19E-B4EC-4B8A-908D-A55511DF913F}">
  <ds:schemaRefs>
    <ds:schemaRef ds:uri="http://purl.org/dc/terms/"/>
    <ds:schemaRef ds:uri="http://purl.org/dc/elements/1.1/"/>
    <ds:schemaRef ds:uri="ab66069b-9688-40c7-8ca7-47d429a41cc7"/>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393f439e-051c-4ea8-836c-16886ecac1ab"/>
    <ds:schemaRef ds:uri="http://schemas.microsoft.com/office/2006/metadata/properties"/>
  </ds:schemaRefs>
</ds:datastoreItem>
</file>

<file path=customXml/itemProps3.xml><?xml version="1.0" encoding="utf-8"?>
<ds:datastoreItem xmlns:ds="http://schemas.openxmlformats.org/officeDocument/2006/customXml" ds:itemID="{3AD94CB3-2896-48FF-BFB1-5E7E5343E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6069b-9688-40c7-8ca7-47d429a41cc7"/>
    <ds:schemaRef ds:uri="393f439e-051c-4ea8-836c-16886ecac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24B137-4F8D-46E1-A064-A55761C7B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Intro</vt:lpstr>
      <vt:lpstr>1. SoCI</vt:lpstr>
      <vt:lpstr>2. SoFP</vt:lpstr>
      <vt:lpstr>3. SOCIE</vt:lpstr>
      <vt:lpstr>4. CF</vt:lpstr>
      <vt:lpstr>5. Op Inc (class)</vt:lpstr>
      <vt:lpstr>6. Op Inc (type)</vt:lpstr>
      <vt:lpstr>7. Op Exp</vt:lpstr>
      <vt:lpstr>8. Staff</vt:lpstr>
      <vt:lpstr>9. Op Misc</vt:lpstr>
      <vt:lpstr>10. Corp Tax</vt:lpstr>
      <vt:lpstr>11. Finance</vt:lpstr>
      <vt:lpstr>12. Impairments</vt:lpstr>
      <vt:lpstr>13. Intangibles</vt:lpstr>
      <vt:lpstr>14. PPE</vt:lpstr>
      <vt:lpstr>15. NCA misc</vt:lpstr>
      <vt:lpstr>16. Investments</vt:lpstr>
      <vt:lpstr>17. AHFS</vt:lpstr>
      <vt:lpstr>18. Other Assets</vt:lpstr>
      <vt:lpstr>19. Inventory</vt:lpstr>
      <vt:lpstr>20. Receivables</vt:lpstr>
      <vt:lpstr>21. CCE</vt:lpstr>
      <vt:lpstr>22. Trade Payables</vt:lpstr>
      <vt:lpstr>23. Borrowings</vt:lpstr>
      <vt:lpstr>24. Other Liabilities</vt:lpstr>
      <vt:lpstr>25. Provisions and CL</vt:lpstr>
      <vt:lpstr>26. Revaluation Reserve</vt:lpstr>
      <vt:lpstr>27. RP</vt:lpstr>
      <vt:lpstr>28. C&amp;O</vt:lpstr>
      <vt:lpstr>29. PFI (on-SoFP)</vt:lpstr>
      <vt:lpstr>30. PFI (off-SoFP)</vt:lpstr>
      <vt:lpstr>32. FI 1</vt:lpstr>
      <vt:lpstr>33. FI 2</vt:lpstr>
      <vt:lpstr>34. Pensions</vt:lpstr>
      <vt:lpstr>35. Losses + Special Payments</vt:lpstr>
      <vt:lpstr>iTitle</vt:lpstr>
      <vt:lpstr>'1. SoCI'!Print_Area</vt:lpstr>
      <vt:lpstr>'10. Corp Tax'!Print_Area</vt:lpstr>
      <vt:lpstr>'11. Finance'!Print_Area</vt:lpstr>
      <vt:lpstr>'12. Impairments'!Print_Area</vt:lpstr>
      <vt:lpstr>'13. Intangibles'!Print_Area</vt:lpstr>
      <vt:lpstr>'14. PPE'!Print_Area</vt:lpstr>
      <vt:lpstr>'15. NCA misc'!Print_Area</vt:lpstr>
      <vt:lpstr>'16. Investments'!Print_Area</vt:lpstr>
      <vt:lpstr>'17. AHFS'!Print_Area</vt:lpstr>
      <vt:lpstr>'18. Other Assets'!Print_Area</vt:lpstr>
      <vt:lpstr>'19. Inventory'!Print_Area</vt:lpstr>
      <vt:lpstr>'2. SoFP'!Print_Area</vt:lpstr>
      <vt:lpstr>'20. Receivables'!Print_Area</vt:lpstr>
      <vt:lpstr>'21. CCE'!Print_Area</vt:lpstr>
      <vt:lpstr>'22. Trade Payables'!Print_Area</vt:lpstr>
      <vt:lpstr>'23. Borrowings'!Print_Area</vt:lpstr>
      <vt:lpstr>'24. Other Liabilities'!Print_Area</vt:lpstr>
      <vt:lpstr>'25. Provisions and CL'!Print_Area</vt:lpstr>
      <vt:lpstr>'26. Revaluation Reserve'!Print_Area</vt:lpstr>
      <vt:lpstr>'27. RP'!Print_Area</vt:lpstr>
      <vt:lpstr>'28. C&amp;O'!Print_Area</vt:lpstr>
      <vt:lpstr>'29. PFI (on-SoFP)'!Print_Area</vt:lpstr>
      <vt:lpstr>'3. SOCIE'!Print_Area</vt:lpstr>
      <vt:lpstr>'30. PFI (off-SoFP)'!Print_Area</vt:lpstr>
      <vt:lpstr>'32. FI 1'!Print_Area</vt:lpstr>
      <vt:lpstr>'33. FI 2'!Print_Area</vt:lpstr>
      <vt:lpstr>'34. Pensions'!Print_Area</vt:lpstr>
      <vt:lpstr>'35. Losses + Special Payments'!Print_Area</vt:lpstr>
      <vt:lpstr>'4. CF'!Print_Area</vt:lpstr>
      <vt:lpstr>'5. Op Inc (class)'!Print_Area</vt:lpstr>
      <vt:lpstr>'6. Op Inc (type)'!Print_Area</vt:lpstr>
      <vt:lpstr>'7. Op Exp'!Print_Area</vt:lpstr>
      <vt:lpstr>'8. Staff'!Print_Area</vt:lpstr>
      <vt:lpstr>'9. Op Misc'!Print_Area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month 12 FTC</dc:title>
  <dc:creator>Ian.Ratcliffe@monitor-nhsft.gov.uk;Eleanor.Shirtliff@Monitor.gov.uk</dc:creator>
  <cp:lastModifiedBy>Eleanor Shirtliff</cp:lastModifiedBy>
  <cp:lastPrinted>2014-03-10T16:35:07Z</cp:lastPrinted>
  <dcterms:created xsi:type="dcterms:W3CDTF">2011-09-27T09:19:04Z</dcterms:created>
  <dcterms:modified xsi:type="dcterms:W3CDTF">2014-08-15T09:31:06Z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0x0101000021CC418B15974A97393358CF97A05E00BC113E3A5403426298EC4617D57E37EE00FCFE48AB52E89F45823FC78BF81FBFD1</vt:lpwstr>
  </property>
</Properties>
</file>