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00" windowHeight="900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<sst xmlns="http://schemas.openxmlformats.org/spreadsheetml/2006/main" count="162" uniqueCount="46">
  <si>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</si>
  <si>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</si>
  <si>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</si>
  <si>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</si>
  <si>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</si>
  <si>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</si>
  <si>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</si>
  <si>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</si>
  <si>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</si>
  <si>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</si>
  <si>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</si>
  <si>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</si>
  <si>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</si>
  <si>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</si>
  <si>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</si>
  <si>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</si>
  <si>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</si>
  <si>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</si>
  <si>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</si>
  <si>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</si>
  <si>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</si>
  <si>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</si>
  <si>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</si>
  <si>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</si>
  <si>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</si>
  <si>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</si>
  <si>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</si>
  <si>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</si>
  <si>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</si>
  <si>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</si>
  <si>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</si>
  <si>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</si>
  <si>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</si>
  <si>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</si>
  <si>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</si>
  <si>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Crown Non Departmental Public Body</t>
  </si>
  <si>
    <t>Independent Living Fund</t>
  </si>
  <si>
    <t>Executive Non-Departmental Public Body</t>
  </si>
  <si>
    <t>National Employment Savings Trust Corporation</t>
  </si>
  <si>
    <t>Remploy Ltd</t>
  </si>
  <si>
    <t>The Pensions Advisory Service</t>
  </si>
  <si>
    <t>The Pensions Regulator</t>
  </si>
  <si>
    <t>Department for Work and Pensions</t>
  </si>
  <si>
    <t>Health and Safety Executive</t>
  </si>
  <si>
    <t>Remploy do not use Civil Service grades</t>
  </si>
  <si>
    <t>.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</si>
</sst>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"/>
    <numFmt numFmtId="188" formatCode="&quot;£&quot;#,##0.0"/>
    <numFmt numFmtId="189" formatCode="0.0"/>
    <numFmt numFmtId="190" formatCode="#,##0.0"/>
    <numFmt numFmtId="191" formatCode="#,##0.000"/>
  </numFmts>
  <fonts count="28"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164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165" fontId="6" fillId="21" borderId="0" applyNumberFormat="0">
      <alignment/>
      <protection locked="0"/>
    </xf>
    <xf numFmtId="0" fontId="12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6" applyNumberFormat="0" applyFill="0" applyAlignment="0" applyProtection="0"/>
    <xf numFmtId="0" fontId="2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7" applyNumberFormat="0" applyFont="0" applyAlignment="0" applyProtection="0"/>
    <xf numFmtId="0" fontId="23" fillId="20" borderId="8" applyNumberFormat="0" applyAlignment="0" applyProtection="0"/>
    <xf numFmtId="40" fontId="8" fillId="25" borderId="0">
      <alignment horizontal="right"/>
      <protection/>
    </xf>
    <xf numFmtId="9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5" fillId="0" borderId="9" applyNumberFormat="0" applyFill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27" fillId="0" borderId="12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/>
      <protection/>
    </xf>
    <xf numFmtId="0" fontId="0" fillId="25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horizontal="right" wrapText="1"/>
      <protection locked="0"/>
    </xf>
    <xf numFmtId="187" fontId="0" fillId="0" borderId="10" xfId="0" applyNumberForma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187" fontId="0" fillId="0" borderId="10" xfId="0" applyNumberFormat="1" applyFill="1" applyBorder="1" applyAlignment="1" applyProtection="1">
      <alignment horizontal="right" vertical="center"/>
      <protection/>
    </xf>
    <xf numFmtId="0" fontId="0" fillId="25" borderId="10" xfId="0" applyFont="1" applyFill="1" applyBorder="1" applyAlignment="1" applyProtection="1">
      <alignment vertical="center"/>
      <protection locked="0"/>
    </xf>
    <xf numFmtId="3" fontId="0" fillId="0" borderId="10" xfId="0" applyNumberForma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 wrapText="1"/>
      <protection locked="0"/>
    </xf>
    <xf numFmtId="3" fontId="0" fillId="0" borderId="10" xfId="0" applyNumberFormat="1" applyFill="1" applyBorder="1" applyAlignment="1" applyProtection="1">
      <alignment horizontal="right"/>
      <protection/>
    </xf>
    <xf numFmtId="4" fontId="0" fillId="0" borderId="10" xfId="0" applyNumberFormat="1" applyFill="1" applyBorder="1" applyAlignment="1" applyProtection="1">
      <alignment horizontal="right"/>
      <protection/>
    </xf>
    <xf numFmtId="4" fontId="0" fillId="0" borderId="10" xfId="0" applyNumberFormat="1" applyFont="1" applyFill="1" applyBorder="1" applyAlignment="1" applyProtection="1">
      <alignment horizontal="right" wrapText="1"/>
      <protection locked="0"/>
    </xf>
    <xf numFmtId="4" fontId="0" fillId="0" borderId="10" xfId="0" applyNumberFormat="1" applyFill="1" applyBorder="1" applyAlignment="1" applyProtection="1">
      <alignment horizontal="right" wrapText="1"/>
      <protection locked="0"/>
    </xf>
    <xf numFmtId="0" fontId="25" fillId="0" borderId="13" xfId="0" applyFont="1" applyFill="1" applyBorder="1" applyAlignment="1" applyProtection="1">
      <alignment horizontal="center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25" fillId="0" borderId="14" xfId="0" applyFont="1" applyFill="1" applyBorder="1" applyAlignment="1" applyProtection="1">
      <alignment horizontal="center" wrapText="1"/>
      <protection/>
    </xf>
    <xf numFmtId="0" fontId="25" fillId="0" borderId="15" xfId="0" applyFont="1" applyFill="1" applyBorder="1" applyAlignment="1" applyProtection="1">
      <alignment horizontal="center" wrapText="1"/>
      <protection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3" xfId="0" applyFont="1" applyFill="1" applyBorder="1" applyAlignment="1" applyProtection="1">
      <alignment horizontal="center" wrapText="1"/>
      <protection/>
    </xf>
    <xf numFmtId="0" fontId="25" fillId="0" borderId="16" xfId="0" applyFont="1" applyFill="1" applyBorder="1" applyAlignment="1" applyProtection="1">
      <alignment horizontal="center" wrapText="1"/>
      <protection/>
    </xf>
    <xf numFmtId="0" fontId="25" fillId="0" borderId="17" xfId="0" applyFont="1" applyFill="1" applyBorder="1" applyAlignment="1" applyProtection="1">
      <alignment horizontal="center" wrapText="1"/>
      <protection/>
    </xf>
    <xf numFmtId="0" fontId="25" fillId="0" borderId="18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 wrapText="1"/>
      <protection/>
    </xf>
    <xf numFmtId="0" fontId="27" fillId="0" borderId="14" xfId="0" applyFont="1" applyFill="1" applyBorder="1" applyAlignment="1" applyProtection="1">
      <alignment horizontal="center" wrapText="1"/>
      <protection/>
    </xf>
    <xf numFmtId="0" fontId="27" fillId="0" borderId="15" xfId="0" applyFont="1" applyFill="1" applyBorder="1" applyAlignment="1" applyProtection="1">
      <alignment horizontal="center" wrapText="1"/>
      <protection/>
    </xf>
    <xf numFmtId="0" fontId="25" fillId="0" borderId="10" xfId="0" applyFont="1" applyFill="1" applyBorder="1" applyAlignment="1" applyProtection="1">
      <alignment horizontal="center"/>
      <protection/>
    </xf>
    <xf numFmtId="0" fontId="25" fillId="0" borderId="11" xfId="0" applyFont="1" applyFill="1" applyBorder="1" applyAlignment="1" applyProtection="1">
      <alignment horizontal="center"/>
      <protection/>
    </xf>
    <xf numFmtId="0" fontId="25" fillId="0" borderId="16" xfId="0" applyFont="1" applyFill="1" applyBorder="1" applyAlignment="1" applyProtection="1">
      <alignment horizontal="center"/>
      <protection/>
    </xf>
    <xf numFmtId="0" fontId="25" fillId="0" borderId="14" xfId="0" applyFont="1" applyFill="1" applyBorder="1" applyAlignment="1" applyProtection="1">
      <alignment/>
      <protection/>
    </xf>
    <xf numFmtId="0" fontId="25" fillId="0" borderId="15" xfId="0" applyFont="1" applyFill="1" applyBorder="1" applyAlignment="1" applyProtection="1">
      <alignment/>
      <protection/>
    </xf>
    <xf numFmtId="0" fontId="25" fillId="0" borderId="19" xfId="0" applyFont="1" applyFill="1" applyBorder="1" applyAlignment="1" applyProtection="1">
      <alignment horizontal="center"/>
      <protection/>
    </xf>
    <xf numFmtId="0" fontId="25" fillId="0" borderId="20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7" fillId="0" borderId="19" xfId="0" applyFont="1" applyFill="1" applyBorder="1" applyAlignment="1" applyProtection="1">
      <alignment horizontal="center" wrapText="1"/>
      <protection/>
    </xf>
    <xf numFmtId="0" fontId="27" fillId="0" borderId="21" xfId="0" applyFont="1" applyFill="1" applyBorder="1" applyAlignment="1" applyProtection="1">
      <alignment horizontal="center" wrapText="1"/>
      <protection/>
    </xf>
    <xf numFmtId="0" fontId="27" fillId="0" borderId="17" xfId="0" applyFont="1" applyFill="1" applyBorder="1" applyAlignment="1" applyProtection="1">
      <alignment horizontal="center" wrapText="1"/>
      <protection/>
    </xf>
    <xf numFmtId="0" fontId="27" fillId="0" borderId="18" xfId="0" applyFont="1" applyFill="1" applyBorder="1" applyAlignment="1" applyProtection="1">
      <alignment horizontal="center" wrapText="1"/>
      <protection/>
    </xf>
    <xf numFmtId="0" fontId="25" fillId="0" borderId="10" xfId="0" applyFont="1" applyFill="1" applyBorder="1" applyAlignment="1" applyProtection="1">
      <alignment horizontal="center" wrapText="1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85" zoomScaleNormal="85" zoomScalePageLayoutView="0" workbookViewId="0" topLeftCell="AI1">
      <selection activeCell="AK4" sqref="AK4:AL10"/>
    </sheetView>
  </sheetViews>
  <sheetFormatPr defaultColWidth="8.88671875" defaultRowHeight="15"/>
  <cols>
    <col min="1" max="1" width="17.3359375" style="2" customWidth="1"/>
    <col min="2" max="2" width="10.3359375" style="2" customWidth="1"/>
    <col min="3" max="3" width="13.5546875" style="2" customWidth="1"/>
    <col min="4" max="4" width="11.10546875" style="15" customWidth="1"/>
    <col min="5" max="5" width="10.4453125" style="15" customWidth="1"/>
    <col min="6" max="6" width="11.21484375" style="15" customWidth="1"/>
    <col min="7" max="7" width="10.4453125" style="15" customWidth="1"/>
    <col min="8" max="8" width="11.10546875" style="15" customWidth="1"/>
    <col min="9" max="9" width="10.4453125" style="15" customWidth="1"/>
    <col min="10" max="10" width="11.21484375" style="15" customWidth="1"/>
    <col min="11" max="11" width="10.4453125" style="15" customWidth="1"/>
    <col min="12" max="12" width="10.88671875" style="15" customWidth="1"/>
    <col min="13" max="13" width="10.4453125" style="15" customWidth="1"/>
    <col min="14" max="14" width="10.77734375" style="15" bestFit="1" customWidth="1"/>
    <col min="15" max="15" width="10.4453125" style="15" customWidth="1"/>
    <col min="16" max="16" width="10.77734375" style="15" bestFit="1" customWidth="1"/>
    <col min="17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48.6640625" style="2" customWidth="1"/>
    <col min="42" max="16384" width="8.88671875" style="2" customWidth="1"/>
  </cols>
  <sheetData>
    <row r="1" spans="1:41" s="1" customFormat="1" ht="15" customHeight="1">
      <c r="A1" s="33" t="s">
        <v>12</v>
      </c>
      <c r="B1" s="33" t="s">
        <v>1</v>
      </c>
      <c r="C1" s="33" t="s">
        <v>0</v>
      </c>
      <c r="D1" s="36" t="s">
        <v>8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8"/>
      <c r="R1" s="45" t="s">
        <v>15</v>
      </c>
      <c r="S1" s="32"/>
      <c r="T1" s="32"/>
      <c r="U1" s="32"/>
      <c r="V1" s="32"/>
      <c r="W1" s="32"/>
      <c r="X1" s="32"/>
      <c r="Y1" s="32"/>
      <c r="Z1" s="32"/>
      <c r="AA1" s="46"/>
      <c r="AB1" s="52" t="s">
        <v>25</v>
      </c>
      <c r="AC1" s="53"/>
      <c r="AD1" s="49" t="s">
        <v>11</v>
      </c>
      <c r="AE1" s="50"/>
      <c r="AF1" s="50"/>
      <c r="AG1" s="50"/>
      <c r="AH1" s="50"/>
      <c r="AI1" s="50"/>
      <c r="AJ1" s="51"/>
      <c r="AK1" s="44" t="s">
        <v>32</v>
      </c>
      <c r="AL1" s="44"/>
      <c r="AM1" s="44"/>
      <c r="AN1" s="41" t="s">
        <v>24</v>
      </c>
      <c r="AO1" s="33" t="s">
        <v>33</v>
      </c>
    </row>
    <row r="2" spans="1:41" s="1" customFormat="1" ht="53.25" customHeight="1">
      <c r="A2" s="47"/>
      <c r="B2" s="47"/>
      <c r="C2" s="47"/>
      <c r="D2" s="39" t="s">
        <v>28</v>
      </c>
      <c r="E2" s="40"/>
      <c r="F2" s="39" t="s">
        <v>29</v>
      </c>
      <c r="G2" s="40"/>
      <c r="H2" s="39" t="s">
        <v>30</v>
      </c>
      <c r="I2" s="40"/>
      <c r="J2" s="39" t="s">
        <v>6</v>
      </c>
      <c r="K2" s="40"/>
      <c r="L2" s="39" t="s">
        <v>31</v>
      </c>
      <c r="M2" s="40"/>
      <c r="N2" s="39" t="s">
        <v>5</v>
      </c>
      <c r="O2" s="40"/>
      <c r="P2" s="36" t="s">
        <v>9</v>
      </c>
      <c r="Q2" s="38"/>
      <c r="R2" s="36" t="s">
        <v>13</v>
      </c>
      <c r="S2" s="46"/>
      <c r="T2" s="45" t="s">
        <v>3</v>
      </c>
      <c r="U2" s="46"/>
      <c r="V2" s="45" t="s">
        <v>4</v>
      </c>
      <c r="W2" s="46"/>
      <c r="X2" s="45" t="s">
        <v>14</v>
      </c>
      <c r="Y2" s="46"/>
      <c r="Z2" s="36" t="s">
        <v>10</v>
      </c>
      <c r="AA2" s="38"/>
      <c r="AB2" s="54"/>
      <c r="AC2" s="55"/>
      <c r="AD2" s="33" t="s">
        <v>17</v>
      </c>
      <c r="AE2" s="33" t="s">
        <v>16</v>
      </c>
      <c r="AF2" s="33" t="s">
        <v>18</v>
      </c>
      <c r="AG2" s="33" t="s">
        <v>19</v>
      </c>
      <c r="AH2" s="33" t="s">
        <v>20</v>
      </c>
      <c r="AI2" s="33" t="s">
        <v>21</v>
      </c>
      <c r="AJ2" s="56" t="s">
        <v>23</v>
      </c>
      <c r="AK2" s="33" t="s">
        <v>26</v>
      </c>
      <c r="AL2" s="33" t="s">
        <v>27</v>
      </c>
      <c r="AM2" s="33" t="s">
        <v>22</v>
      </c>
      <c r="AN2" s="42"/>
      <c r="AO2" s="34"/>
    </row>
    <row r="3" spans="1:41" ht="57.75" customHeight="1">
      <c r="A3" s="48"/>
      <c r="B3" s="48"/>
      <c r="C3" s="48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5"/>
      <c r="AE3" s="35"/>
      <c r="AF3" s="35"/>
      <c r="AG3" s="35"/>
      <c r="AH3" s="35"/>
      <c r="AI3" s="35"/>
      <c r="AJ3" s="56"/>
      <c r="AK3" s="35"/>
      <c r="AL3" s="35"/>
      <c r="AM3" s="35"/>
      <c r="AN3" s="43"/>
      <c r="AO3" s="35"/>
    </row>
    <row r="4" spans="1:41" ht="15" customHeight="1">
      <c r="A4" s="3" t="s">
        <v>42</v>
      </c>
      <c r="B4" s="3" t="s">
        <v>34</v>
      </c>
      <c r="C4" s="3" t="s">
        <v>42</v>
      </c>
      <c r="D4" s="27">
        <v>47304</v>
      </c>
      <c r="E4" s="27">
        <v>40233.440000000075</v>
      </c>
      <c r="F4" s="27">
        <v>39898</v>
      </c>
      <c r="G4" s="27">
        <v>35237.48</v>
      </c>
      <c r="H4" s="27">
        <v>9777</v>
      </c>
      <c r="I4" s="27">
        <v>9305.72</v>
      </c>
      <c r="J4" s="27">
        <v>2139</v>
      </c>
      <c r="K4" s="27">
        <v>2070.13</v>
      </c>
      <c r="L4" s="27">
        <v>218</v>
      </c>
      <c r="M4" s="27">
        <v>211.64</v>
      </c>
      <c r="N4" s="27">
        <v>7</v>
      </c>
      <c r="O4" s="27">
        <v>6.61</v>
      </c>
      <c r="P4" s="13">
        <f aca="true" t="shared" si="0" ref="P4:P10">SUM(N4,L4,J4,H4,F4,D4)</f>
        <v>99343</v>
      </c>
      <c r="Q4" s="13">
        <f>SUM(O4,M4,K4,I4,G4,E4)</f>
        <v>87065.02000000008</v>
      </c>
      <c r="R4" s="26" t="s">
        <v>45</v>
      </c>
      <c r="S4" s="26" t="s">
        <v>45</v>
      </c>
      <c r="T4" s="26" t="s">
        <v>45</v>
      </c>
      <c r="U4" s="26" t="s">
        <v>45</v>
      </c>
      <c r="V4" s="27">
        <v>65</v>
      </c>
      <c r="W4" s="27">
        <v>65</v>
      </c>
      <c r="X4" s="26" t="s">
        <v>45</v>
      </c>
      <c r="Y4" s="26" t="s">
        <v>45</v>
      </c>
      <c r="Z4" s="28">
        <f aca="true" t="shared" si="1" ref="Z4:AA10">SUM(X4,V4,,T4,R4)</f>
        <v>65</v>
      </c>
      <c r="AA4" s="28">
        <f t="shared" si="1"/>
        <v>65</v>
      </c>
      <c r="AB4" s="4">
        <f>Z4+P4</f>
        <v>99408</v>
      </c>
      <c r="AC4" s="4">
        <f>AA4+Q4</f>
        <v>87130.02000000008</v>
      </c>
      <c r="AD4" s="21">
        <v>171403825.5046799</v>
      </c>
      <c r="AE4" s="22">
        <v>1751537.35</v>
      </c>
      <c r="AF4" s="22">
        <v>456953.67603</v>
      </c>
      <c r="AG4" s="22">
        <v>718071.89</v>
      </c>
      <c r="AH4" s="22">
        <v>30813297.046675365</v>
      </c>
      <c r="AI4" s="22">
        <v>10828369.632614724</v>
      </c>
      <c r="AJ4" s="23">
        <f>SUM(AD4:AI4)</f>
        <v>215972055.09999996</v>
      </c>
      <c r="AK4" s="21">
        <v>820467</v>
      </c>
      <c r="AL4" s="21">
        <v>1583861.9</v>
      </c>
      <c r="AM4" s="24">
        <f>SUM(AK4:AL4)</f>
        <v>2404328.9</v>
      </c>
      <c r="AN4" s="24">
        <f>AM4+AJ4</f>
        <v>218376383.99999997</v>
      </c>
      <c r="AO4" s="18"/>
    </row>
    <row r="5" spans="1:41" ht="15" customHeight="1">
      <c r="A5" s="3" t="s">
        <v>43</v>
      </c>
      <c r="B5" s="3" t="s">
        <v>35</v>
      </c>
      <c r="C5" s="3" t="s">
        <v>42</v>
      </c>
      <c r="D5" s="27">
        <v>493</v>
      </c>
      <c r="E5" s="27">
        <v>435.26</v>
      </c>
      <c r="F5" s="27">
        <v>474</v>
      </c>
      <c r="G5" s="27">
        <v>439.82</v>
      </c>
      <c r="H5" s="27">
        <v>1669</v>
      </c>
      <c r="I5" s="27">
        <v>1578.73</v>
      </c>
      <c r="J5" s="27">
        <v>652</v>
      </c>
      <c r="K5" s="27">
        <v>619.09</v>
      </c>
      <c r="L5" s="27">
        <v>33</v>
      </c>
      <c r="M5" s="27">
        <v>32.81</v>
      </c>
      <c r="N5" s="26" t="s">
        <v>45</v>
      </c>
      <c r="O5" s="26" t="s">
        <v>45</v>
      </c>
      <c r="P5" s="13">
        <f t="shared" si="0"/>
        <v>3321</v>
      </c>
      <c r="Q5" s="13">
        <f aca="true" t="shared" si="2" ref="Q5:Q10">SUM(O5,M5,K5,I5,G5,E5)</f>
        <v>3105.71</v>
      </c>
      <c r="R5" s="26" t="s">
        <v>45</v>
      </c>
      <c r="S5" s="26" t="s">
        <v>45</v>
      </c>
      <c r="T5" s="26" t="s">
        <v>45</v>
      </c>
      <c r="U5" s="26" t="s">
        <v>45</v>
      </c>
      <c r="V5" s="27" t="s">
        <v>45</v>
      </c>
      <c r="W5" s="30" t="s">
        <v>45</v>
      </c>
      <c r="X5" s="26" t="s">
        <v>45</v>
      </c>
      <c r="Y5" s="26" t="s">
        <v>45</v>
      </c>
      <c r="Z5" s="28">
        <f t="shared" si="1"/>
        <v>0</v>
      </c>
      <c r="AA5" s="29">
        <f>SUM(Y5,W5,U5,S5)</f>
        <v>0</v>
      </c>
      <c r="AB5" s="4">
        <f aca="true" t="shared" si="3" ref="AB5:AB10">Z5+P5</f>
        <v>3321</v>
      </c>
      <c r="AC5" s="4">
        <f aca="true" t="shared" si="4" ref="AC5:AC10">AA5+Q5</f>
        <v>3105.71</v>
      </c>
      <c r="AD5" s="22">
        <v>10952549.78</v>
      </c>
      <c r="AE5" s="22">
        <v>157742.58</v>
      </c>
      <c r="AF5" s="22">
        <v>0</v>
      </c>
      <c r="AG5" s="22">
        <v>31071.4</v>
      </c>
      <c r="AH5" s="22">
        <v>2189260.95</v>
      </c>
      <c r="AI5" s="22">
        <v>950713.97</v>
      </c>
      <c r="AJ5" s="23">
        <f aca="true" t="shared" si="5" ref="AJ5:AJ10">SUM(AD5:AI5)</f>
        <v>14281338.680000002</v>
      </c>
      <c r="AK5" s="21">
        <v>0</v>
      </c>
      <c r="AL5" s="22">
        <v>0</v>
      </c>
      <c r="AM5" s="24">
        <f aca="true" t="shared" si="6" ref="AM5:AM10">SUM(AK5:AL5)</f>
        <v>0</v>
      </c>
      <c r="AN5" s="24">
        <f aca="true" t="shared" si="7" ref="AN5:AN10">AM5+AJ5</f>
        <v>14281338.680000002</v>
      </c>
      <c r="AO5" s="18"/>
    </row>
    <row r="6" spans="1:41" ht="15" customHeight="1">
      <c r="A6" s="3" t="s">
        <v>36</v>
      </c>
      <c r="B6" s="3" t="s">
        <v>37</v>
      </c>
      <c r="C6" s="3" t="s">
        <v>42</v>
      </c>
      <c r="D6" s="27">
        <v>70</v>
      </c>
      <c r="E6" s="27">
        <v>60.57</v>
      </c>
      <c r="F6" s="27">
        <v>27</v>
      </c>
      <c r="G6" s="27">
        <v>24.08</v>
      </c>
      <c r="H6" s="27">
        <v>14</v>
      </c>
      <c r="I6" s="27">
        <v>12.77</v>
      </c>
      <c r="J6" s="27">
        <v>4</v>
      </c>
      <c r="K6" s="27">
        <v>3.92</v>
      </c>
      <c r="L6" s="27">
        <v>2</v>
      </c>
      <c r="M6" s="27">
        <v>2</v>
      </c>
      <c r="N6" s="26" t="s">
        <v>45</v>
      </c>
      <c r="O6" s="26" t="s">
        <v>45</v>
      </c>
      <c r="P6" s="13">
        <f t="shared" si="0"/>
        <v>117</v>
      </c>
      <c r="Q6" s="13">
        <f t="shared" si="2"/>
        <v>103.34</v>
      </c>
      <c r="R6" s="26" t="s">
        <v>45</v>
      </c>
      <c r="S6" s="31" t="s">
        <v>45</v>
      </c>
      <c r="T6" s="26" t="s">
        <v>45</v>
      </c>
      <c r="U6" s="26" t="s">
        <v>45</v>
      </c>
      <c r="V6" s="26" t="s">
        <v>45</v>
      </c>
      <c r="W6" s="26" t="s">
        <v>45</v>
      </c>
      <c r="X6" s="26" t="s">
        <v>45</v>
      </c>
      <c r="Y6" s="26" t="s">
        <v>45</v>
      </c>
      <c r="Z6" s="28">
        <f t="shared" si="1"/>
        <v>0</v>
      </c>
      <c r="AA6" s="29">
        <f t="shared" si="1"/>
        <v>0</v>
      </c>
      <c r="AB6" s="4">
        <f t="shared" si="3"/>
        <v>117</v>
      </c>
      <c r="AC6" s="4">
        <f t="shared" si="4"/>
        <v>103.34</v>
      </c>
      <c r="AD6" s="22">
        <v>217278.22</v>
      </c>
      <c r="AE6" s="22">
        <v>4739.19</v>
      </c>
      <c r="AF6" s="22">
        <v>0</v>
      </c>
      <c r="AG6" s="22">
        <v>11901.56</v>
      </c>
      <c r="AH6" s="22">
        <v>41027.15</v>
      </c>
      <c r="AI6" s="22">
        <v>16355.34</v>
      </c>
      <c r="AJ6" s="23">
        <f t="shared" si="5"/>
        <v>291301.46</v>
      </c>
      <c r="AK6" s="22">
        <v>0</v>
      </c>
      <c r="AL6" s="22">
        <v>0</v>
      </c>
      <c r="AM6" s="24">
        <f t="shared" si="6"/>
        <v>0</v>
      </c>
      <c r="AN6" s="24">
        <f t="shared" si="7"/>
        <v>291301.46</v>
      </c>
      <c r="AO6" s="9"/>
    </row>
    <row r="7" spans="1:41" ht="15" customHeight="1">
      <c r="A7" s="3" t="s">
        <v>38</v>
      </c>
      <c r="B7" s="3" t="s">
        <v>37</v>
      </c>
      <c r="C7" s="3" t="s">
        <v>42</v>
      </c>
      <c r="D7" s="26" t="s">
        <v>45</v>
      </c>
      <c r="E7" s="26" t="s">
        <v>45</v>
      </c>
      <c r="F7" s="26" t="s">
        <v>45</v>
      </c>
      <c r="G7" s="26" t="s">
        <v>45</v>
      </c>
      <c r="H7" s="26" t="s">
        <v>45</v>
      </c>
      <c r="I7" s="26" t="s">
        <v>45</v>
      </c>
      <c r="J7" s="26" t="s">
        <v>45</v>
      </c>
      <c r="K7" s="26" t="s">
        <v>45</v>
      </c>
      <c r="L7" s="26" t="s">
        <v>45</v>
      </c>
      <c r="M7" s="26" t="s">
        <v>45</v>
      </c>
      <c r="N7" s="26">
        <v>253</v>
      </c>
      <c r="O7" s="26">
        <v>250.57894736842107</v>
      </c>
      <c r="P7" s="13">
        <f t="shared" si="0"/>
        <v>253</v>
      </c>
      <c r="Q7" s="13">
        <f t="shared" si="2"/>
        <v>250.57894736842107</v>
      </c>
      <c r="R7" s="26" t="s">
        <v>45</v>
      </c>
      <c r="S7" s="26" t="s">
        <v>45</v>
      </c>
      <c r="T7" s="26">
        <v>28</v>
      </c>
      <c r="U7" s="26">
        <v>20.157894736842103</v>
      </c>
      <c r="V7" s="26" t="s">
        <v>45</v>
      </c>
      <c r="W7" s="26" t="s">
        <v>45</v>
      </c>
      <c r="X7" s="26">
        <v>5</v>
      </c>
      <c r="Y7" s="26">
        <v>3.5</v>
      </c>
      <c r="Z7" s="28">
        <f t="shared" si="1"/>
        <v>33</v>
      </c>
      <c r="AA7" s="28">
        <f t="shared" si="1"/>
        <v>23.657894736842103</v>
      </c>
      <c r="AB7" s="4">
        <f t="shared" si="3"/>
        <v>286</v>
      </c>
      <c r="AC7" s="4">
        <f t="shared" si="4"/>
        <v>274.2368421052632</v>
      </c>
      <c r="AD7" s="22">
        <v>1251955.9816</v>
      </c>
      <c r="AE7" s="22">
        <v>5299.188</v>
      </c>
      <c r="AF7" s="22">
        <v>6861.22</v>
      </c>
      <c r="AG7" s="22">
        <v>8440.54</v>
      </c>
      <c r="AH7" s="22">
        <v>153661.51400000002</v>
      </c>
      <c r="AI7" s="22">
        <v>98788.458</v>
      </c>
      <c r="AJ7" s="23">
        <f t="shared" si="5"/>
        <v>1525006.9016000002</v>
      </c>
      <c r="AK7" s="22">
        <v>228760.10000000006</v>
      </c>
      <c r="AL7" s="22">
        <v>40789.5</v>
      </c>
      <c r="AM7" s="24">
        <f t="shared" si="6"/>
        <v>269549.6000000001</v>
      </c>
      <c r="AN7" s="24">
        <f t="shared" si="7"/>
        <v>1794556.5016000003</v>
      </c>
      <c r="AO7" s="25"/>
    </row>
    <row r="8" spans="1:41" ht="15" customHeight="1">
      <c r="A8" s="3" t="s">
        <v>39</v>
      </c>
      <c r="B8" s="3" t="s">
        <v>37</v>
      </c>
      <c r="C8" s="3" t="s">
        <v>42</v>
      </c>
      <c r="D8" s="26" t="s">
        <v>45</v>
      </c>
      <c r="E8" s="26" t="s">
        <v>45</v>
      </c>
      <c r="F8" s="26" t="s">
        <v>45</v>
      </c>
      <c r="G8" s="26" t="s">
        <v>45</v>
      </c>
      <c r="H8" s="26" t="s">
        <v>45</v>
      </c>
      <c r="I8" s="26" t="s">
        <v>45</v>
      </c>
      <c r="J8" s="26" t="s">
        <v>45</v>
      </c>
      <c r="K8" s="26" t="s">
        <v>45</v>
      </c>
      <c r="L8" s="26" t="s">
        <v>45</v>
      </c>
      <c r="M8" s="26" t="s">
        <v>45</v>
      </c>
      <c r="N8" s="27">
        <v>1338</v>
      </c>
      <c r="O8" s="27">
        <v>1262.4</v>
      </c>
      <c r="P8" s="13">
        <f t="shared" si="0"/>
        <v>1338</v>
      </c>
      <c r="Q8" s="13">
        <f t="shared" si="2"/>
        <v>1262.4</v>
      </c>
      <c r="R8" s="26">
        <v>53</v>
      </c>
      <c r="S8" s="26">
        <v>51.8</v>
      </c>
      <c r="T8" s="26">
        <v>18.5</v>
      </c>
      <c r="U8" s="26">
        <v>18.5</v>
      </c>
      <c r="V8" s="26" t="s">
        <v>45</v>
      </c>
      <c r="W8" s="26" t="s">
        <v>45</v>
      </c>
      <c r="X8" s="26" t="s">
        <v>45</v>
      </c>
      <c r="Y8" s="26" t="s">
        <v>45</v>
      </c>
      <c r="Z8" s="28">
        <f t="shared" si="1"/>
        <v>71.5</v>
      </c>
      <c r="AA8" s="28">
        <f t="shared" si="1"/>
        <v>70.3</v>
      </c>
      <c r="AB8" s="4">
        <f t="shared" si="3"/>
        <v>1409.5</v>
      </c>
      <c r="AC8" s="4">
        <f t="shared" si="4"/>
        <v>1332.7</v>
      </c>
      <c r="AD8" s="22">
        <v>2535247.44</v>
      </c>
      <c r="AE8" s="22">
        <v>0</v>
      </c>
      <c r="AF8" s="22">
        <v>5893.98</v>
      </c>
      <c r="AG8" s="22">
        <v>7361.36</v>
      </c>
      <c r="AH8" s="22">
        <v>159860.2</v>
      </c>
      <c r="AI8" s="22">
        <v>253154.72</v>
      </c>
      <c r="AJ8" s="23">
        <f t="shared" si="5"/>
        <v>2961517.7</v>
      </c>
      <c r="AK8" s="22">
        <v>291901.33</v>
      </c>
      <c r="AL8" s="22">
        <v>0</v>
      </c>
      <c r="AM8" s="24">
        <f t="shared" si="6"/>
        <v>291901.33</v>
      </c>
      <c r="AN8" s="24">
        <f t="shared" si="7"/>
        <v>3253419.0300000003</v>
      </c>
      <c r="AO8" s="18" t="s">
        <v>44</v>
      </c>
    </row>
    <row r="9" spans="1:41" ht="15" customHeight="1">
      <c r="A9" s="3" t="s">
        <v>40</v>
      </c>
      <c r="B9" s="3" t="s">
        <v>37</v>
      </c>
      <c r="C9" s="3" t="s">
        <v>42</v>
      </c>
      <c r="D9" s="26" t="s">
        <v>45</v>
      </c>
      <c r="E9" s="26" t="s">
        <v>45</v>
      </c>
      <c r="F9" s="26" t="s">
        <v>45</v>
      </c>
      <c r="G9" s="26" t="s">
        <v>45</v>
      </c>
      <c r="H9" s="26" t="s">
        <v>45</v>
      </c>
      <c r="I9" s="26" t="s">
        <v>45</v>
      </c>
      <c r="J9" s="26" t="s">
        <v>45</v>
      </c>
      <c r="K9" s="26" t="s">
        <v>45</v>
      </c>
      <c r="L9" s="26" t="s">
        <v>45</v>
      </c>
      <c r="M9" s="26" t="s">
        <v>45</v>
      </c>
      <c r="N9" s="26">
        <v>40</v>
      </c>
      <c r="O9" s="26">
        <v>39.26</v>
      </c>
      <c r="P9" s="13">
        <f t="shared" si="0"/>
        <v>40</v>
      </c>
      <c r="Q9" s="13">
        <f t="shared" si="2"/>
        <v>39.26</v>
      </c>
      <c r="R9" s="26">
        <v>1</v>
      </c>
      <c r="S9" s="31">
        <v>0.05</v>
      </c>
      <c r="T9" s="26" t="s">
        <v>45</v>
      </c>
      <c r="U9" s="31" t="s">
        <v>45</v>
      </c>
      <c r="V9" s="26" t="s">
        <v>45</v>
      </c>
      <c r="W9" s="26" t="s">
        <v>45</v>
      </c>
      <c r="X9" s="26" t="s">
        <v>45</v>
      </c>
      <c r="Y9" s="31" t="s">
        <v>45</v>
      </c>
      <c r="Z9" s="28">
        <f t="shared" si="1"/>
        <v>1</v>
      </c>
      <c r="AA9" s="29">
        <f t="shared" si="1"/>
        <v>0.05</v>
      </c>
      <c r="AB9" s="4">
        <f t="shared" si="3"/>
        <v>41</v>
      </c>
      <c r="AC9" s="4">
        <f t="shared" si="4"/>
        <v>39.309999999999995</v>
      </c>
      <c r="AD9" s="22">
        <v>179796.44</v>
      </c>
      <c r="AE9" s="22">
        <v>0</v>
      </c>
      <c r="AF9" s="22">
        <v>0</v>
      </c>
      <c r="AG9" s="22">
        <v>0</v>
      </c>
      <c r="AH9" s="22">
        <v>24604.61</v>
      </c>
      <c r="AI9" s="22">
        <v>18145.31</v>
      </c>
      <c r="AJ9" s="23">
        <f t="shared" si="5"/>
        <v>222546.36</v>
      </c>
      <c r="AK9" s="22">
        <v>1772.23</v>
      </c>
      <c r="AL9" s="22">
        <v>3192</v>
      </c>
      <c r="AM9" s="24">
        <f t="shared" si="6"/>
        <v>4964.23</v>
      </c>
      <c r="AN9" s="24">
        <f t="shared" si="7"/>
        <v>227510.59</v>
      </c>
      <c r="AO9" s="9"/>
    </row>
    <row r="10" spans="1:41" ht="15" customHeight="1">
      <c r="A10" s="3" t="s">
        <v>41</v>
      </c>
      <c r="B10" s="3" t="s">
        <v>37</v>
      </c>
      <c r="C10" s="3" t="s">
        <v>42</v>
      </c>
      <c r="D10" s="26" t="s">
        <v>45</v>
      </c>
      <c r="E10" s="26" t="s">
        <v>45</v>
      </c>
      <c r="F10" s="26" t="s">
        <v>45</v>
      </c>
      <c r="G10" s="26" t="s">
        <v>45</v>
      </c>
      <c r="H10" s="26" t="s">
        <v>45</v>
      </c>
      <c r="I10" s="26" t="s">
        <v>45</v>
      </c>
      <c r="J10" s="26" t="s">
        <v>45</v>
      </c>
      <c r="K10" s="26" t="s">
        <v>45</v>
      </c>
      <c r="L10" s="26" t="s">
        <v>45</v>
      </c>
      <c r="M10" s="26" t="s">
        <v>45</v>
      </c>
      <c r="N10" s="27">
        <v>470</v>
      </c>
      <c r="O10" s="27">
        <v>452</v>
      </c>
      <c r="P10" s="13">
        <f t="shared" si="0"/>
        <v>470</v>
      </c>
      <c r="Q10" s="13">
        <f t="shared" si="2"/>
        <v>452</v>
      </c>
      <c r="R10" s="26">
        <v>16</v>
      </c>
      <c r="S10" s="26">
        <v>16</v>
      </c>
      <c r="T10" s="26" t="s">
        <v>45</v>
      </c>
      <c r="U10" s="26" t="s">
        <v>45</v>
      </c>
      <c r="V10" s="26">
        <v>8</v>
      </c>
      <c r="W10" s="26">
        <v>8</v>
      </c>
      <c r="X10" s="26">
        <v>1</v>
      </c>
      <c r="Y10" s="26">
        <v>1</v>
      </c>
      <c r="Z10" s="28">
        <f t="shared" si="1"/>
        <v>25</v>
      </c>
      <c r="AA10" s="28">
        <f t="shared" si="1"/>
        <v>25</v>
      </c>
      <c r="AB10" s="4">
        <f t="shared" si="3"/>
        <v>495</v>
      </c>
      <c r="AC10" s="4">
        <f t="shared" si="4"/>
        <v>477</v>
      </c>
      <c r="AD10" s="22">
        <v>1880427</v>
      </c>
      <c r="AE10" s="22">
        <v>1713</v>
      </c>
      <c r="AF10" s="22">
        <v>62753.17</v>
      </c>
      <c r="AG10" s="22">
        <v>6377.25</v>
      </c>
      <c r="AH10" s="22">
        <v>385224</v>
      </c>
      <c r="AI10" s="22">
        <v>182072</v>
      </c>
      <c r="AJ10" s="23">
        <f t="shared" si="5"/>
        <v>2518566.42</v>
      </c>
      <c r="AK10" s="22">
        <v>211974</v>
      </c>
      <c r="AL10" s="22">
        <v>10783</v>
      </c>
      <c r="AM10" s="24">
        <f t="shared" si="6"/>
        <v>222757</v>
      </c>
      <c r="AN10" s="24">
        <f t="shared" si="7"/>
        <v>2741323.42</v>
      </c>
      <c r="AO10" s="19"/>
    </row>
    <row r="11" spans="1:41" ht="15" customHeight="1">
      <c r="A11" s="3"/>
      <c r="B11" s="3"/>
      <c r="C11" s="3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  <c r="O11" s="27"/>
      <c r="P11" s="13"/>
      <c r="Q11" s="13"/>
      <c r="R11" s="27"/>
      <c r="S11" s="27"/>
      <c r="T11" s="26"/>
      <c r="U11" s="26"/>
      <c r="V11" s="26"/>
      <c r="W11" s="26"/>
      <c r="X11" s="26"/>
      <c r="Y11" s="26"/>
      <c r="Z11" s="28"/>
      <c r="AA11" s="28"/>
      <c r="AB11" s="4"/>
      <c r="AC11" s="4"/>
      <c r="AD11" s="22"/>
      <c r="AE11" s="22"/>
      <c r="AF11" s="22"/>
      <c r="AG11" s="22"/>
      <c r="AH11" s="22"/>
      <c r="AI11" s="22"/>
      <c r="AJ11" s="23"/>
      <c r="AK11" s="21"/>
      <c r="AL11" s="22"/>
      <c r="AM11" s="24"/>
      <c r="AN11" s="24"/>
      <c r="AO11" s="18"/>
    </row>
    <row r="12" spans="1:41" ht="15">
      <c r="A12" s="3"/>
      <c r="B12" s="3"/>
      <c r="C12" s="3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2"/>
      <c r="O12" s="12"/>
      <c r="P12" s="13"/>
      <c r="Q12" s="13"/>
      <c r="R12" s="20"/>
      <c r="S12" s="20"/>
      <c r="T12" s="20"/>
      <c r="U12" s="20"/>
      <c r="V12" s="20"/>
      <c r="W12" s="20"/>
      <c r="X12" s="20"/>
      <c r="Y12" s="20"/>
      <c r="Z12" s="14"/>
      <c r="AA12" s="14"/>
      <c r="AB12" s="4"/>
      <c r="AC12" s="4"/>
      <c r="AD12" s="22"/>
      <c r="AE12" s="22"/>
      <c r="AF12" s="22"/>
      <c r="AG12" s="22"/>
      <c r="AH12" s="22"/>
      <c r="AI12" s="22"/>
      <c r="AJ12" s="23"/>
      <c r="AK12" s="22"/>
      <c r="AL12" s="22"/>
      <c r="AM12" s="24"/>
      <c r="AN12" s="8"/>
      <c r="AO12" s="25"/>
    </row>
    <row r="13" spans="1:41" ht="15">
      <c r="A13" s="3"/>
      <c r="B13" s="3"/>
      <c r="C13" s="3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2"/>
      <c r="O13" s="12"/>
      <c r="P13" s="13"/>
      <c r="Q13" s="13"/>
      <c r="R13" s="12"/>
      <c r="S13" s="12"/>
      <c r="T13" s="20"/>
      <c r="U13" s="20"/>
      <c r="V13" s="12"/>
      <c r="W13" s="12"/>
      <c r="X13" s="20"/>
      <c r="Y13" s="20"/>
      <c r="Z13" s="14"/>
      <c r="AA13" s="14"/>
      <c r="AB13" s="4"/>
      <c r="AC13" s="4"/>
      <c r="AD13" s="22"/>
      <c r="AE13" s="22"/>
      <c r="AF13" s="22"/>
      <c r="AG13" s="22"/>
      <c r="AH13" s="22"/>
      <c r="AI13" s="22"/>
      <c r="AJ13" s="23"/>
      <c r="AK13" s="21"/>
      <c r="AL13" s="22"/>
      <c r="AM13" s="24"/>
      <c r="AN13" s="8"/>
      <c r="AO13" s="18"/>
    </row>
    <row r="14" spans="1:41" ht="15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2"/>
      <c r="S14" s="12"/>
      <c r="T14" s="12"/>
      <c r="U14" s="12"/>
      <c r="V14" s="12"/>
      <c r="W14" s="12"/>
      <c r="X14" s="12"/>
      <c r="Y14" s="12"/>
      <c r="Z14" s="14"/>
      <c r="AA14" s="14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9"/>
    </row>
    <row r="15" spans="1:41" ht="15">
      <c r="A15" s="3"/>
      <c r="B15" s="3"/>
      <c r="C15" s="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3"/>
      <c r="R15" s="12"/>
      <c r="S15" s="12"/>
      <c r="T15" s="12"/>
      <c r="U15" s="12"/>
      <c r="V15" s="12"/>
      <c r="W15" s="12"/>
      <c r="X15" s="12"/>
      <c r="Y15" s="12"/>
      <c r="Z15" s="14"/>
      <c r="AA15" s="14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9"/>
    </row>
    <row r="16" spans="1:41" ht="15">
      <c r="A16" s="3"/>
      <c r="B16" s="3"/>
      <c r="C16" s="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/>
      <c r="Q16" s="13"/>
      <c r="R16" s="12"/>
      <c r="S16" s="12"/>
      <c r="T16" s="12"/>
      <c r="U16" s="12"/>
      <c r="V16" s="12"/>
      <c r="W16" s="12"/>
      <c r="X16" s="12"/>
      <c r="Y16" s="12"/>
      <c r="Z16" s="14"/>
      <c r="AA16" s="14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9"/>
    </row>
    <row r="17" spans="1:41" ht="15">
      <c r="A17" s="3"/>
      <c r="B17" s="3"/>
      <c r="C17" s="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3"/>
      <c r="R17" s="12"/>
      <c r="S17" s="12"/>
      <c r="T17" s="12"/>
      <c r="U17" s="12"/>
      <c r="V17" s="12"/>
      <c r="W17" s="12"/>
      <c r="X17" s="12"/>
      <c r="Y17" s="12"/>
      <c r="Z17" s="14"/>
      <c r="AA17" s="14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9"/>
    </row>
    <row r="18" spans="1:41" ht="15">
      <c r="A18" s="3"/>
      <c r="B18" s="3"/>
      <c r="C18" s="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3"/>
      <c r="R18" s="12"/>
      <c r="S18" s="12"/>
      <c r="T18" s="12"/>
      <c r="U18" s="12"/>
      <c r="V18" s="12"/>
      <c r="W18" s="12"/>
      <c r="X18" s="12"/>
      <c r="Y18" s="12"/>
      <c r="Z18" s="14"/>
      <c r="AA18" s="14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9"/>
    </row>
    <row r="19" spans="1:41" ht="15">
      <c r="A19" s="3"/>
      <c r="B19" s="3"/>
      <c r="C19" s="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R19" s="12"/>
      <c r="S19" s="12"/>
      <c r="T19" s="12"/>
      <c r="U19" s="12"/>
      <c r="V19" s="12"/>
      <c r="W19" s="12"/>
      <c r="X19" s="12"/>
      <c r="Y19" s="12"/>
      <c r="Z19" s="14"/>
      <c r="AA19" s="14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9"/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N2:O2"/>
    <mergeCell ref="AG2:AG3"/>
    <mergeCell ref="AH2:AH3"/>
    <mergeCell ref="R2:S2"/>
    <mergeCell ref="AD2:AD3"/>
    <mergeCell ref="AE2:AE3"/>
    <mergeCell ref="AF2:AF3"/>
    <mergeCell ref="T2:U2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AL2:AL3"/>
    <mergeCell ref="AM2:AM3"/>
    <mergeCell ref="V2:W2"/>
    <mergeCell ref="AI2:AI3"/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</mergeCells>
  <conditionalFormatting sqref="B4:B100">
    <cfRule type="expression" priority="22" dxfId="0">
      <formula>AND(NOT(ISBLANK($A4)),ISBLANK(B4))</formula>
    </cfRule>
  </conditionalFormatting>
  <conditionalFormatting sqref="C4:C100">
    <cfRule type="expression" priority="21" dxfId="0">
      <formula>AND(NOT(ISBLANK(A4)),ISBLANK(C4))</formula>
    </cfRule>
  </conditionalFormatting>
  <conditionalFormatting sqref="D12:D100 D4:D6">
    <cfRule type="expression" priority="20" dxfId="0">
      <formula>AND(NOT(ISBLANK(E4)),ISBLANK(D4))</formula>
    </cfRule>
  </conditionalFormatting>
  <conditionalFormatting sqref="E12:E100 E4:E6">
    <cfRule type="expression" priority="19" dxfId="0">
      <formula>AND(NOT(ISBLANK(D4)),ISBLANK(E4))</formula>
    </cfRule>
  </conditionalFormatting>
  <conditionalFormatting sqref="F12:F100 F4:F6">
    <cfRule type="expression" priority="18" dxfId="0">
      <formula>AND(NOT(ISBLANK(G4)),ISBLANK(F4))</formula>
    </cfRule>
  </conditionalFormatting>
  <conditionalFormatting sqref="G12:G100 G4:G6">
    <cfRule type="expression" priority="17" dxfId="0">
      <formula>AND(NOT(ISBLANK(F4)),ISBLANK(G4))</formula>
    </cfRule>
  </conditionalFormatting>
  <conditionalFormatting sqref="H12:H100 H4:H6">
    <cfRule type="expression" priority="16" dxfId="0">
      <formula>AND(NOT(ISBLANK(I4)),ISBLANK(H4))</formula>
    </cfRule>
  </conditionalFormatting>
  <conditionalFormatting sqref="I12:I100 I4:I6">
    <cfRule type="expression" priority="15" dxfId="0">
      <formula>AND(NOT(ISBLANK(H4)),ISBLANK(I4))</formula>
    </cfRule>
  </conditionalFormatting>
  <conditionalFormatting sqref="J12:J100 J4:J6">
    <cfRule type="expression" priority="14" dxfId="0">
      <formula>AND(NOT(ISBLANK(K4)),ISBLANK(J4))</formula>
    </cfRule>
  </conditionalFormatting>
  <conditionalFormatting sqref="K12:K100 K4:K6">
    <cfRule type="expression" priority="13" dxfId="0">
      <formula>AND(NOT(ISBLANK(J4)),ISBLANK(K4))</formula>
    </cfRule>
  </conditionalFormatting>
  <conditionalFormatting sqref="H11 D11 J11 F11 L11:L100 L4:L6 N7">
    <cfRule type="expression" priority="12" dxfId="0">
      <formula>AND(NOT(ISBLANK(E4)),ISBLANK(D4))</formula>
    </cfRule>
  </conditionalFormatting>
  <conditionalFormatting sqref="I11 E11 K11 G11 M11:M100 M4:M6 O7">
    <cfRule type="expression" priority="11" dxfId="0">
      <formula>AND(NOT(ISBLANK(D4)),ISBLANK(E4))</formula>
    </cfRule>
  </conditionalFormatting>
  <conditionalFormatting sqref="N8:N100 R9 T10 T4 X5:X6 R4:R7 T6 V6:V8 T9:V9 X8:X10 N4:N6 H7:H10 J7:J10 L7:L10 D7:D10 F7:F10">
    <cfRule type="expression" priority="10" dxfId="0">
      <formula>AND(NOT(ISBLANK(E4)),ISBLANK(D4))</formula>
    </cfRule>
  </conditionalFormatting>
  <conditionalFormatting sqref="O8:O100 S9 U4 S4:S7 U6 Y5:Y6 W6:W9 U10 Y8:Y10 O4:O6 I7:I10 K7:K10 M7:M10 E7:E10 G7:G10">
    <cfRule type="expression" priority="9" dxfId="0">
      <formula>AND(NOT(ISBLANK(D4)),ISBLANK(E4))</formula>
    </cfRule>
  </conditionalFormatting>
  <conditionalFormatting sqref="T7 T11 X4 V10 R10:R100 X7 X11 R8">
    <cfRule type="expression" priority="8" dxfId="0">
      <formula>AND(NOT(ISBLANK(S4)),ISBLANK(R4))</formula>
    </cfRule>
  </conditionalFormatting>
  <conditionalFormatting sqref="U7 U11 Y4 W10 S10:S100 Y7 Y11 S8">
    <cfRule type="expression" priority="7" dxfId="0">
      <formula>AND(NOT(ISBLANK(R4)),ISBLANK(S4))</formula>
    </cfRule>
  </conditionalFormatting>
  <conditionalFormatting sqref="T8 T12:T100 T5">
    <cfRule type="expression" priority="6" dxfId="0">
      <formula>AND(NOT(ISBLANK(U5)),ISBLANK(T5))</formula>
    </cfRule>
  </conditionalFormatting>
  <conditionalFormatting sqref="U8 U12:U100 U5">
    <cfRule type="expression" priority="5" dxfId="0">
      <formula>AND(NOT(ISBLANK(T5)),ISBLANK(U5))</formula>
    </cfRule>
  </conditionalFormatting>
  <conditionalFormatting sqref="V11:V100 V4:V5">
    <cfRule type="expression" priority="4" dxfId="0">
      <formula>AND(NOT(ISBLANK(W4)),ISBLANK(V4))</formula>
    </cfRule>
  </conditionalFormatting>
  <conditionalFormatting sqref="W11:W100 W4:W5">
    <cfRule type="expression" priority="3" dxfId="0">
      <formula>AND(NOT(ISBLANK(V4)),ISBLANK(W4))</formula>
    </cfRule>
  </conditionalFormatting>
  <conditionalFormatting sqref="X12:X100">
    <cfRule type="expression" priority="2" dxfId="0">
      <formula>AND(NOT(ISBLANK(Y12)),ISBLANK(X12))</formula>
    </cfRule>
  </conditionalFormatting>
  <conditionalFormatting sqref="Y12:Y100">
    <cfRule type="expression" priority="1" dxfId="0">
      <formula>AND(NOT(ISBLANK(X12)),ISBLANK(Y12))</formula>
    </cfRule>
  </conditionalFormatting>
  <dataValidations count="5">
    <dataValidation type="custom" allowBlank="1" showInputMessage="1" showErrorMessage="1" errorTitle="FTE" error="The value entered in the FTE field must be less than or equal to the value entered in the headcount field." sqref="S4:S100 U10:U100 O4:O100 Y4:Y100 W4:W100 U4:U8 E4:E100 K4:K100 M4:M100 G4:G100 I4:I100">
      <formula1>S4&lt;=R4</formula1>
    </dataValidation>
    <dataValidation type="custom" allowBlank="1" showInputMessage="1" showErrorMessage="1" errorTitle="Headcount" error="The value entered in the headcount field must be greater than or equal to the value entered in the FTE field." sqref="X4:X100 N4:N100 U9 T4:T100 R4:R100 V4:V100 D4:D100 L4:L100 F4:F100 H4:H100 J4:J100">
      <formula1>X4&gt;=Y4</formula1>
    </dataValidation>
    <dataValidation operator="lessThanOrEqual" allowBlank="1" showInputMessage="1" showErrorMessage="1" error="FTE cannot be greater than Headcount&#10;" sqref="AP1:IV65536 R101:AN65536 AO1 AB3:AC100 R1 A1:C1 P2 A101:O65536 AB1 AO4:AO65536 P4:Q65536"/>
    <dataValidation type="decimal" operator="greaterThan" allowBlank="1" showInputMessage="1" showErrorMessage="1" sqref="AE14:AI100 AD4:AD100 AH4:AI12 AL5:AL100 AK4:AK100 AE4:AG13">
      <formula1>0</formula1>
    </dataValidation>
    <dataValidation type="decimal" operator="greaterThanOrEqual" allowBlank="1" showInputMessage="1" showErrorMessage="1" sqref="AL4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Workforce mangement - December 2013</dc:title>
  <dc:subject/>
  <dc:creator/>
  <cp:keywords/>
  <dc:description/>
  <cp:lastModifiedBy>80708011</cp:lastModifiedBy>
  <cp:lastPrinted>2011-05-16T09:46:00Z</cp:lastPrinted>
  <dcterms:created xsi:type="dcterms:W3CDTF">2011-03-30T15:28:39Z</dcterms:created>
  <dcterms:modified xsi:type="dcterms:W3CDTF">2014-05-27T12:20:05Z</dcterms:modified>
  <cp:category/>
  <cp:version/>
  <cp:contentType/>
  <cp:contentStatus/>
</cp:coreProperties>
</file>