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520" activeTab="0"/>
  </bookViews>
  <sheets>
    <sheet name="Inputs" sheetId="1" r:id="rId1"/>
    <sheet name="Summary" sheetId="2" r:id="rId2"/>
  </sheets>
  <definedNames>
    <definedName name="_xlnm.Print_Area" localSheetId="0">'Inputs'!$A$1:$CK$241</definedName>
    <definedName name="_xlnm.Print_Area" localSheetId="1">'Summary'!$A$1:$F$104</definedName>
  </definedNames>
  <calcPr fullCalcOnLoad="1"/>
</workbook>
</file>

<file path=xl/comments2.xml><?xml version="1.0" encoding="utf-8"?>
<comments xmlns="http://schemas.openxmlformats.org/spreadsheetml/2006/main">
  <authors>
    <author>Katie Dawson</author>
  </authors>
  <commentList>
    <comment ref="B94" authorId="0">
      <text>
        <r>
          <rPr>
            <b/>
            <sz val="9"/>
            <rFont val="Tahoma"/>
            <family val="2"/>
          </rPr>
          <t xml:space="preserve">Enter +/- % here to perform sensitivy analysis in column E.
E.g. 5% or -2%
</t>
        </r>
      </text>
    </comment>
  </commentList>
</comments>
</file>

<file path=xl/sharedStrings.xml><?xml version="1.0" encoding="utf-8"?>
<sst xmlns="http://schemas.openxmlformats.org/spreadsheetml/2006/main" count="284" uniqueCount="214">
  <si>
    <t>Inputs</t>
  </si>
  <si>
    <t>Development Title:</t>
  </si>
  <si>
    <t>Monthly Cashflows</t>
  </si>
  <si>
    <t>Development Company / Owner:</t>
  </si>
  <si>
    <t>Site Location:</t>
  </si>
  <si>
    <t>Gross Site Area (Hectares):</t>
  </si>
  <si>
    <t>To Date</t>
  </si>
  <si>
    <t>Cashflow Total:</t>
  </si>
  <si>
    <t>Comments</t>
  </si>
  <si>
    <t>Sub-Total:</t>
  </si>
  <si>
    <t>Total:</t>
  </si>
  <si>
    <t>Other Public Subsidy</t>
  </si>
  <si>
    <t>DEVELOPMENT COSTS</t>
  </si>
  <si>
    <t>Pre-Development</t>
  </si>
  <si>
    <t>Acquisition Costs</t>
  </si>
  <si>
    <t>Date of Purchase / Valuation</t>
  </si>
  <si>
    <t>Land Costs (purchase)</t>
  </si>
  <si>
    <t>Latest Valuation</t>
  </si>
  <si>
    <t>Other Acquisition Costs</t>
  </si>
  <si>
    <t>Other Costs</t>
  </si>
  <si>
    <t>Planning Fees</t>
  </si>
  <si>
    <t>S.106 Provision</t>
  </si>
  <si>
    <t>Development</t>
  </si>
  <si>
    <t>Infrastructure</t>
  </si>
  <si>
    <t>Abnormals</t>
  </si>
  <si>
    <t>Landscaping &amp; Public Realm</t>
  </si>
  <si>
    <t>Car Parking</t>
  </si>
  <si>
    <t>Other</t>
  </si>
  <si>
    <t>TOTAL DEVELOPMENT COSTS</t>
  </si>
  <si>
    <t>Construction Costs</t>
  </si>
  <si>
    <t>Open Market Housing - Flats</t>
  </si>
  <si>
    <t>Open Market Housing - Houses</t>
  </si>
  <si>
    <t>Market Rent - Flats</t>
  </si>
  <si>
    <t>Market Rent - Houses</t>
  </si>
  <si>
    <t>Social Rent - Flats</t>
  </si>
  <si>
    <t>Social Rent - Houses</t>
  </si>
  <si>
    <t>Total Housing Completions:</t>
  </si>
  <si>
    <t>Base Residential Construction Cost</t>
  </si>
  <si>
    <t>Open Market Residential and Market Rent</t>
  </si>
  <si>
    <t>Market Sub-total:</t>
  </si>
  <si>
    <t>Affordable Housing</t>
  </si>
  <si>
    <t>Sub-total base build cost</t>
  </si>
  <si>
    <t>Construction Costs - Commercial:</t>
  </si>
  <si>
    <t>Description</t>
  </si>
  <si>
    <t>Area (Sq m)</t>
  </si>
  <si>
    <t>Build Cost Rate / Sq m</t>
  </si>
  <si>
    <t>Net to Gross areas</t>
  </si>
  <si>
    <t>Total Cost</t>
  </si>
  <si>
    <t>Prelims</t>
  </si>
  <si>
    <t>Construction Professional Fees</t>
  </si>
  <si>
    <t>TOTAL CONSTRUCTION COSTS</t>
  </si>
  <si>
    <t>Sales Costs</t>
  </si>
  <si>
    <t>Residential Sales, Marketing &amp; Legal Fees</t>
  </si>
  <si>
    <t>Commercial Sales, Marketing &amp; Legal Fees</t>
  </si>
  <si>
    <t>Commercial Void Costs</t>
  </si>
  <si>
    <t>TOTAL SALES COSTS</t>
  </si>
  <si>
    <t>Non-Recoverable VAT</t>
  </si>
  <si>
    <t>Developer and Company Overheads</t>
  </si>
  <si>
    <t>Revenues</t>
  </si>
  <si>
    <t>Residential Revenue - Cashflows</t>
  </si>
  <si>
    <t>Revenue Phasing:</t>
  </si>
  <si>
    <t>Open Market Residential (net of incentives)</t>
  </si>
  <si>
    <t>Market Rent (net of incentives)</t>
  </si>
  <si>
    <t>Social Rent - Other revenue (net rent / sales etc)</t>
  </si>
  <si>
    <t>Social Rent - other public subsidy</t>
  </si>
  <si>
    <t>Affordable Sub-total:</t>
  </si>
  <si>
    <t>Other Commercial (Offices, Retail)</t>
  </si>
  <si>
    <t>Net Rental Area / Sq m</t>
  </si>
  <si>
    <t>Rent / Sq m</t>
  </si>
  <si>
    <t>Yield</t>
  </si>
  <si>
    <t>(Alternative) - Capital Value / Sq m</t>
  </si>
  <si>
    <t>Capitalised Area / Sq m</t>
  </si>
  <si>
    <t>Purchasers Costs</t>
  </si>
  <si>
    <t>Net Revenue</t>
  </si>
  <si>
    <t>Number of Spaces</t>
  </si>
  <si>
    <t>Capital Value / Space</t>
  </si>
  <si>
    <t>Number of Units</t>
  </si>
  <si>
    <t>Average Rental Value per Unit</t>
  </si>
  <si>
    <t>Ground Rents</t>
  </si>
  <si>
    <t>Ungeared Cashflow (Uninflated)</t>
  </si>
  <si>
    <t>Net Cashflow:</t>
  </si>
  <si>
    <t>Cashflow to Date</t>
  </si>
  <si>
    <t>Cumulative Net Cashflow:</t>
  </si>
  <si>
    <t>Finance &amp; Gearing</t>
  </si>
  <si>
    <t>Debt Cashflow</t>
  </si>
  <si>
    <t>Developer Equity</t>
  </si>
  <si>
    <t>Debt Drawdown</t>
  </si>
  <si>
    <t>HCA Funding Assumptions</t>
  </si>
  <si>
    <t>Bank Debt Assumptions</t>
  </si>
  <si>
    <t>Total Interest and Fees (hard input)</t>
  </si>
  <si>
    <t>Equity Drawdown (net of writedowns)</t>
  </si>
  <si>
    <t>Repayment</t>
  </si>
  <si>
    <t>Opening debt</t>
  </si>
  <si>
    <t>Closing debt</t>
  </si>
  <si>
    <t>Opening Equity</t>
  </si>
  <si>
    <t>Equity Repayment</t>
  </si>
  <si>
    <t>Closing Equity</t>
  </si>
  <si>
    <t>HCA Loan Cashflow</t>
  </si>
  <si>
    <t>Total Interest and Fees Charged</t>
  </si>
  <si>
    <t>CAPITALISED</t>
  </si>
  <si>
    <t>SIGN CONVENTION</t>
  </si>
  <si>
    <t>Positive</t>
  </si>
  <si>
    <t>Negative</t>
  </si>
  <si>
    <t>N.B. If capitalised input as positive figure, if expensed then negative.</t>
  </si>
  <si>
    <r>
      <t xml:space="preserve">Bank debt </t>
    </r>
    <r>
      <rPr>
        <b/>
        <i/>
        <sz val="11"/>
        <rFont val="Arial"/>
        <family val="2"/>
      </rPr>
      <t>AND</t>
    </r>
    <r>
      <rPr>
        <b/>
        <sz val="11"/>
        <rFont val="Arial"/>
        <family val="2"/>
      </rPr>
      <t xml:space="preserve"> HCA loan repaid, allowing distribution of cash surplus to equity holders?</t>
    </r>
  </si>
  <si>
    <t>Cashflow Outputs</t>
  </si>
  <si>
    <t>Residential</t>
  </si>
  <si>
    <t>Tenure</t>
  </si>
  <si>
    <t>TOTAL</t>
  </si>
  <si>
    <t>Open Market Residential</t>
  </si>
  <si>
    <t>Market Rent</t>
  </si>
  <si>
    <t>Social Rent</t>
  </si>
  <si>
    <t>Parking Spaces Income</t>
  </si>
  <si>
    <t>Commercial  (Gross Value)</t>
  </si>
  <si>
    <t>Land (Latest Book Value)</t>
  </si>
  <si>
    <t>Planning Costs (all Fees Inclusive)</t>
  </si>
  <si>
    <t>S106 Costs</t>
  </si>
  <si>
    <t>Base Residential Cost</t>
  </si>
  <si>
    <t>Base Commercial Build Costs</t>
  </si>
  <si>
    <t>Non Recoverable VAT</t>
  </si>
  <si>
    <t>Total Cost exc finance and Overheads</t>
  </si>
  <si>
    <t>Finance</t>
  </si>
  <si>
    <t>Bank Debt Interest</t>
  </si>
  <si>
    <t>Finance Cost of HCA loan</t>
  </si>
  <si>
    <t>Total Costs exc Overheads</t>
  </si>
  <si>
    <t>percentage of costs</t>
  </si>
  <si>
    <t>BASE</t>
  </si>
  <si>
    <t>Developer and company overhead</t>
  </si>
  <si>
    <t>Development costs</t>
  </si>
  <si>
    <t>Non-Residential</t>
  </si>
  <si>
    <t>Sub-Total: Development Costs</t>
  </si>
  <si>
    <t>Construction Cost</t>
  </si>
  <si>
    <t>Sub-Total: Construction Costs</t>
  </si>
  <si>
    <t>Sub-Total: Finance costs</t>
  </si>
  <si>
    <t>percentage of costs (Gross profit/Total Costs exc Overheads)</t>
  </si>
  <si>
    <t>Interest Rate</t>
  </si>
  <si>
    <t>LATEST</t>
  </si>
  <si>
    <t>Residential Sales, Marketing &amp; Legal</t>
  </si>
  <si>
    <t>Commercial Sales, Marketing &amp; Legal (including Void Costs)</t>
  </si>
  <si>
    <t>VARIANCE</t>
  </si>
  <si>
    <t>%</t>
  </si>
  <si>
    <t>£'000</t>
  </si>
  <si>
    <t>Reported in</t>
  </si>
  <si>
    <t>PCS number</t>
  </si>
  <si>
    <t>Net Scheme Cashflow</t>
  </si>
  <si>
    <t>Scheme Closing Balance</t>
  </si>
  <si>
    <t>Date</t>
  </si>
  <si>
    <t>AH Rent - Flats</t>
  </si>
  <si>
    <t>AH Rent - Houses</t>
  </si>
  <si>
    <t>LCHO - Flats</t>
  </si>
  <si>
    <t>LCHO - Houses</t>
  </si>
  <si>
    <t>AHO - Flats</t>
  </si>
  <si>
    <t>AHO - Houses</t>
  </si>
  <si>
    <t>AH Rent - Other revenue (net rent / sales etc)</t>
  </si>
  <si>
    <t>AH Rent - other public subsidy</t>
  </si>
  <si>
    <t>LCHO - Other revenue (net rent / sales etc)</t>
  </si>
  <si>
    <t>LCHO - other public subsidy</t>
  </si>
  <si>
    <t>AHO - Other revenue (net rent / sales etc)</t>
  </si>
  <si>
    <t>AHO - other public subsidy</t>
  </si>
  <si>
    <t>Social Rent - HCA grant</t>
  </si>
  <si>
    <t>AH Rent - HCA grant</t>
  </si>
  <si>
    <t>LCHO - HCA grant</t>
  </si>
  <si>
    <t>AHO - HCA grant</t>
  </si>
  <si>
    <t>Drawdown</t>
  </si>
  <si>
    <t>AH Rent</t>
  </si>
  <si>
    <t>LCHO</t>
  </si>
  <si>
    <t>AHO</t>
  </si>
  <si>
    <t>TOTAL SCHEME COSTS</t>
  </si>
  <si>
    <t>Gross Development Value</t>
  </si>
  <si>
    <t>Total Scheme Costs</t>
  </si>
  <si>
    <t>Scheme Summary (excluding HCA funding)</t>
  </si>
  <si>
    <t xml:space="preserve">COSTS </t>
  </si>
  <si>
    <t>REVENUES (GROSS)</t>
  </si>
  <si>
    <t>Total Revenues</t>
  </si>
  <si>
    <t xml:space="preserve">Sub-Total: Residential </t>
  </si>
  <si>
    <t>Sub-Total: Non-Residential</t>
  </si>
  <si>
    <t>GROSS PROFIT (GDV less Total Costs exc Overheads)</t>
  </si>
  <si>
    <t>NET PROFIT (GDV less Total Costs inc Finance and Overheads)</t>
  </si>
  <si>
    <t>Total Scheme Costs (inc Finance and Overheads)</t>
  </si>
  <si>
    <t>Contingency</t>
  </si>
  <si>
    <t>Scheme Total</t>
  </si>
  <si>
    <t>Sub-Total: Sales and Scheme costs</t>
  </si>
  <si>
    <t>Sales and Scheme costs</t>
  </si>
  <si>
    <t>HCA Equity A Cashflow</t>
  </si>
  <si>
    <t>HCA Equity Bi Cashflow</t>
  </si>
  <si>
    <t>HCA Equity Bii Cashflow - (N.B. Recovery dealt with separately)</t>
  </si>
  <si>
    <t>Affordable Sales/Transfer Phasing</t>
  </si>
  <si>
    <t>Total Sales Phasing (Market and Affordable)</t>
  </si>
  <si>
    <t>Shared Equity/Ownership - Flats</t>
  </si>
  <si>
    <t>Shared Equity/Ownership - Houses</t>
  </si>
  <si>
    <t>Shared Equity/Ownership</t>
  </si>
  <si>
    <t>Shared Equity/Ownership - sales income</t>
  </si>
  <si>
    <t>Shared Equity/Ownership - retained equity</t>
  </si>
  <si>
    <t>Market &amp; Shared Equity/Ownership Sub-total:</t>
  </si>
  <si>
    <t>GDV</t>
  </si>
  <si>
    <t>Total Costs</t>
  </si>
  <si>
    <t>Costs to complete</t>
  </si>
  <si>
    <t xml:space="preserve">Memo Items </t>
  </si>
  <si>
    <t>Ungeared Net Future Funding Requirement</t>
  </si>
  <si>
    <t>Residential Completions Phasing - Unit Numbers</t>
  </si>
  <si>
    <t>Market &amp; Shared Equity/Ownership - Sales Phasing - Unit Numbers</t>
  </si>
  <si>
    <t>Net Profit (£)</t>
  </si>
  <si>
    <t>Net Profit on Cost (%)</t>
  </si>
  <si>
    <t xml:space="preserve">HCA Builders Finance Fund ("BFF")  Standard Monthly Cashflow </t>
  </si>
  <si>
    <t>Gross BFF area (Hectares):</t>
  </si>
  <si>
    <t>Net (developable) BFF Area (Hectares):</t>
  </si>
  <si>
    <t>Sensitivity Analysis</t>
  </si>
  <si>
    <t>percentage of costs (Net Profit/Total Costs incl Finance and Overheads))</t>
  </si>
  <si>
    <t>percentage of costs (net profit / total costs incl finance and overheads)</t>
  </si>
  <si>
    <t>Base
£'000</t>
  </si>
  <si>
    <t>Updated
£'000</t>
  </si>
  <si>
    <t>NET PROFIT (GDV less total costs incl finance and overheads)</t>
  </si>
  <si>
    <t>Sensitivity Test
£'000</t>
  </si>
  <si>
    <t>Sensitivity
%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</si>
</sst>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00"/>
    <numFmt numFmtId="166" formatCode="_-* #,##0_-;\-* #,##0_-;_-* &quot;-&quot;??_-;_-@_-"/>
    <numFmt numFmtId="167" formatCode="&quot;£&quot;#,##0;[Red]\(&quot;£&quot;#,##0\)"/>
    <numFmt numFmtId="168" formatCode="[$-F800]dddd\,\ mmmm\ dd\,\ yyyy"/>
    <numFmt numFmtId="169" formatCode="0.0000%"/>
    <numFmt numFmtId="170" formatCode="#,##0.00;[Red]\(#,##0.00\)"/>
    <numFmt numFmtId="171" formatCode="0.000%"/>
    <numFmt numFmtId="172" formatCode="0.0%"/>
    <numFmt numFmtId="173" formatCode="&quot;£&quot;#,##0.00;[Red]\(&quot;£&quot;#,##0.00\)"/>
    <numFmt numFmtId="174" formatCode="#,##0.00%;[Red]\(#,##0.00%\)"/>
    <numFmt numFmtId="175" formatCode="#,##0.0%;[Red]\(#,##0.0%\)"/>
    <numFmt numFmtId="176" formatCode="&quot;£&quot;#,##0.000;[Red]\(&quot;£&quot;#,##0.000\)"/>
    <numFmt numFmtId="177" formatCode="&quot;£&quot;#,##0.0;[Red]\(&quot;£&quot;#,##0.0\)"/>
    <numFmt numFmtId="178" formatCode="[$-809]dd\ mmmm\ yyyy"/>
    <numFmt numFmtId="179" formatCode="[$-809]dd\ mmmm\ yyyy;@"/>
    <numFmt numFmtId="180" formatCode="#,##0.00_ ;\-#,##0.00\ "/>
    <numFmt numFmtId="181" formatCode="&quot;£&quot;#,##0.00;[Red]&quot;£&quot;#,##0.00"/>
    <numFmt numFmtId="182" formatCode="&quot;£&quot;#,##0.0;\-&quot;£&quot;#,##0.0"/>
  </numFmts>
  <fonts count="57">
    <font>
      <sz val="10"/>
      <name val="Arial"/>
      <family val="0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6" fillId="35" borderId="11" xfId="0" applyFont="1" applyFill="1" applyBorder="1" applyAlignment="1" applyProtection="1">
      <alignment vertical="center"/>
      <protection locked="0"/>
    </xf>
    <xf numFmtId="0" fontId="6" fillId="35" borderId="12" xfId="0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15" fontId="4" fillId="36" borderId="0" xfId="0" applyNumberFormat="1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top"/>
      <protection/>
    </xf>
    <xf numFmtId="2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NumberFormat="1" applyFont="1" applyFill="1" applyAlignment="1" applyProtection="1">
      <alignment horizontal="center"/>
      <protection/>
    </xf>
    <xf numFmtId="0" fontId="4" fillId="36" borderId="10" xfId="0" applyNumberFormat="1" applyFont="1" applyFill="1" applyBorder="1" applyAlignment="1" applyProtection="1">
      <alignment horizontal="left"/>
      <protection/>
    </xf>
    <xf numFmtId="0" fontId="4" fillId="36" borderId="1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left" vertical="top"/>
      <protection locked="0"/>
    </xf>
    <xf numFmtId="0" fontId="6" fillId="34" borderId="0" xfId="0" applyFont="1" applyFill="1" applyAlignment="1" applyProtection="1">
      <alignment vertical="top"/>
      <protection locked="0"/>
    </xf>
    <xf numFmtId="0" fontId="5" fillId="34" borderId="0" xfId="0" applyFont="1" applyFill="1" applyBorder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vertical="top"/>
      <protection/>
    </xf>
    <xf numFmtId="166" fontId="5" fillId="34" borderId="15" xfId="42" applyNumberFormat="1" applyFont="1" applyFill="1" applyBorder="1" applyAlignment="1" applyProtection="1">
      <alignment horizontal="center" vertical="top"/>
      <protection/>
    </xf>
    <xf numFmtId="10" fontId="5" fillId="35" borderId="15" xfId="57" applyNumberFormat="1" applyFont="1" applyFill="1" applyBorder="1" applyAlignment="1" applyProtection="1">
      <alignment horizontal="center" vertical="top"/>
      <protection locked="0"/>
    </xf>
    <xf numFmtId="10" fontId="5" fillId="34" borderId="0" xfId="57" applyNumberFormat="1" applyFon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vertical="top"/>
      <protection/>
    </xf>
    <xf numFmtId="167" fontId="0" fillId="33" borderId="12" xfId="0" applyNumberForma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167" fontId="5" fillId="34" borderId="0" xfId="0" applyNumberFormat="1" applyFont="1" applyFill="1" applyAlignment="1" applyProtection="1">
      <alignment vertical="top"/>
      <protection/>
    </xf>
    <xf numFmtId="167" fontId="5" fillId="34" borderId="0" xfId="0" applyNumberFormat="1" applyFont="1" applyFill="1" applyAlignment="1" applyProtection="1">
      <alignment vertical="center"/>
      <protection/>
    </xf>
    <xf numFmtId="167" fontId="5" fillId="34" borderId="0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 applyProtection="1">
      <alignment vertical="top"/>
      <protection/>
    </xf>
    <xf numFmtId="0" fontId="13" fillId="34" borderId="0" xfId="0" applyFont="1" applyFill="1" applyAlignment="1" applyProtection="1">
      <alignment vertical="center"/>
      <protection/>
    </xf>
    <xf numFmtId="167" fontId="11" fillId="34" borderId="0" xfId="0" applyNumberFormat="1" applyFont="1" applyFill="1" applyAlignment="1" applyProtection="1">
      <alignment vertical="top"/>
      <protection/>
    </xf>
    <xf numFmtId="0" fontId="11" fillId="0" borderId="0" xfId="0" applyFont="1" applyAlignment="1">
      <alignment/>
    </xf>
    <xf numFmtId="167" fontId="11" fillId="34" borderId="0" xfId="0" applyNumberFormat="1" applyFont="1" applyFill="1" applyAlignment="1" applyProtection="1">
      <alignment vertical="center"/>
      <protection/>
    </xf>
    <xf numFmtId="167" fontId="5" fillId="34" borderId="0" xfId="44" applyNumberFormat="1" applyFont="1" applyFill="1" applyAlignment="1" applyProtection="1">
      <alignment vertical="center"/>
      <protection/>
    </xf>
    <xf numFmtId="167" fontId="5" fillId="34" borderId="0" xfId="44" applyNumberFormat="1" applyFont="1" applyFill="1" applyBorder="1" applyAlignment="1" applyProtection="1">
      <alignment vertical="center"/>
      <protection/>
    </xf>
    <xf numFmtId="168" fontId="5" fillId="35" borderId="15" xfId="0" applyNumberFormat="1" applyFont="1" applyFill="1" applyBorder="1" applyAlignment="1" applyProtection="1">
      <alignment horizontal="center" vertical="top"/>
      <protection locked="0"/>
    </xf>
    <xf numFmtId="0" fontId="5" fillId="37" borderId="15" xfId="0" applyFont="1" applyFill="1" applyBorder="1" applyAlignment="1" applyProtection="1">
      <alignment vertical="top" wrapText="1"/>
      <protection locked="0"/>
    </xf>
    <xf numFmtId="0" fontId="5" fillId="34" borderId="0" xfId="0" applyFont="1" applyFill="1" applyBorder="1" applyAlignment="1" applyProtection="1">
      <alignment/>
      <protection/>
    </xf>
    <xf numFmtId="167" fontId="5" fillId="34" borderId="0" xfId="0" applyNumberFormat="1" applyFont="1" applyFill="1" applyBorder="1" applyAlignment="1" applyProtection="1">
      <alignment/>
      <protection/>
    </xf>
    <xf numFmtId="167" fontId="5" fillId="34" borderId="15" xfId="0" applyNumberFormat="1" applyFont="1" applyFill="1" applyBorder="1" applyAlignment="1" applyProtection="1">
      <alignment vertical="center"/>
      <protection/>
    </xf>
    <xf numFmtId="167" fontId="5" fillId="38" borderId="15" xfId="44" applyNumberFormat="1" applyFont="1" applyFill="1" applyBorder="1" applyAlignment="1" applyProtection="1">
      <alignment vertical="center"/>
      <protection locked="0"/>
    </xf>
    <xf numFmtId="167" fontId="5" fillId="34" borderId="13" xfId="44" applyNumberFormat="1" applyFont="1" applyFill="1" applyBorder="1" applyAlignment="1" applyProtection="1">
      <alignment vertical="center"/>
      <protection/>
    </xf>
    <xf numFmtId="167" fontId="5" fillId="38" borderId="11" xfId="44" applyNumberFormat="1" applyFont="1" applyFill="1" applyBorder="1" applyAlignment="1" applyProtection="1">
      <alignment vertical="center"/>
      <protection locked="0"/>
    </xf>
    <xf numFmtId="167" fontId="5" fillId="38" borderId="12" xfId="44" applyNumberFormat="1" applyFont="1" applyFill="1" applyBorder="1" applyAlignment="1" applyProtection="1">
      <alignment vertical="center"/>
      <protection locked="0"/>
    </xf>
    <xf numFmtId="167" fontId="5" fillId="38" borderId="13" xfId="44" applyNumberFormat="1" applyFont="1" applyFill="1" applyBorder="1" applyAlignment="1" applyProtection="1">
      <alignment vertical="center"/>
      <protection locked="0"/>
    </xf>
    <xf numFmtId="167" fontId="5" fillId="38" borderId="16" xfId="44" applyNumberFormat="1" applyFont="1" applyFill="1" applyBorder="1" applyAlignment="1" applyProtection="1">
      <alignment vertical="center"/>
      <protection locked="0"/>
    </xf>
    <xf numFmtId="167" fontId="5" fillId="38" borderId="17" xfId="44" applyNumberFormat="1" applyFont="1" applyFill="1" applyBorder="1" applyAlignment="1" applyProtection="1">
      <alignment vertical="center"/>
      <protection locked="0"/>
    </xf>
    <xf numFmtId="167" fontId="5" fillId="38" borderId="18" xfId="44" applyNumberFormat="1" applyFont="1" applyFill="1" applyBorder="1" applyAlignment="1" applyProtection="1">
      <alignment vertical="center"/>
      <protection locked="0"/>
    </xf>
    <xf numFmtId="0" fontId="6" fillId="34" borderId="15" xfId="0" applyFont="1" applyFill="1" applyBorder="1" applyAlignment="1" applyProtection="1">
      <alignment vertical="top"/>
      <protection/>
    </xf>
    <xf numFmtId="164" fontId="12" fillId="34" borderId="0" xfId="57" applyNumberFormat="1" applyFont="1" applyFill="1" applyBorder="1" applyAlignment="1" applyProtection="1">
      <alignment horizontal="center"/>
      <protection/>
    </xf>
    <xf numFmtId="167" fontId="5" fillId="34" borderId="15" xfId="44" applyNumberFormat="1" applyFont="1" applyFill="1" applyBorder="1" applyAlignment="1" applyProtection="1">
      <alignment vertical="center"/>
      <protection/>
    </xf>
    <xf numFmtId="167" fontId="5" fillId="34" borderId="12" xfId="44" applyNumberFormat="1" applyFont="1" applyFill="1" applyBorder="1" applyAlignment="1" applyProtection="1">
      <alignment vertical="center"/>
      <protection/>
    </xf>
    <xf numFmtId="167" fontId="5" fillId="34" borderId="11" xfId="44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top"/>
      <protection/>
    </xf>
    <xf numFmtId="167" fontId="5" fillId="38" borderId="19" xfId="44" applyNumberFormat="1" applyFont="1" applyFill="1" applyBorder="1" applyAlignment="1" applyProtection="1">
      <alignment vertical="center"/>
      <protection locked="0"/>
    </xf>
    <xf numFmtId="167" fontId="5" fillId="38" borderId="10" xfId="44" applyNumberFormat="1" applyFont="1" applyFill="1" applyBorder="1" applyAlignment="1" applyProtection="1">
      <alignment vertical="center"/>
      <protection locked="0"/>
    </xf>
    <xf numFmtId="167" fontId="5" fillId="38" borderId="20" xfId="44" applyNumberFormat="1" applyFont="1" applyFill="1" applyBorder="1" applyAlignment="1" applyProtection="1">
      <alignment vertical="center"/>
      <protection locked="0"/>
    </xf>
    <xf numFmtId="0" fontId="14" fillId="34" borderId="0" xfId="0" applyFont="1" applyFill="1" applyAlignment="1" applyProtection="1">
      <alignment vertical="top"/>
      <protection/>
    </xf>
    <xf numFmtId="0" fontId="9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left" vertical="top" wrapText="1"/>
      <protection/>
    </xf>
    <xf numFmtId="167" fontId="5" fillId="38" borderId="21" xfId="44" applyNumberFormat="1" applyFont="1" applyFill="1" applyBorder="1" applyAlignment="1" applyProtection="1">
      <alignment vertical="center"/>
      <protection locked="0"/>
    </xf>
    <xf numFmtId="167" fontId="5" fillId="38" borderId="0" xfId="44" applyNumberFormat="1" applyFont="1" applyFill="1" applyBorder="1" applyAlignment="1" applyProtection="1">
      <alignment vertical="center"/>
      <protection locked="0"/>
    </xf>
    <xf numFmtId="167" fontId="5" fillId="38" borderId="22" xfId="44" applyNumberFormat="1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vertical="top"/>
      <protection/>
    </xf>
    <xf numFmtId="0" fontId="11" fillId="37" borderId="15" xfId="0" applyFont="1" applyFill="1" applyBorder="1" applyAlignment="1" applyProtection="1">
      <alignment vertical="top" wrapText="1"/>
      <protection locked="0"/>
    </xf>
    <xf numFmtId="167" fontId="11" fillId="34" borderId="0" xfId="0" applyNumberFormat="1" applyFont="1" applyFill="1" applyBorder="1" applyAlignment="1" applyProtection="1">
      <alignment/>
      <protection/>
    </xf>
    <xf numFmtId="167" fontId="11" fillId="34" borderId="15" xfId="0" applyNumberFormat="1" applyFont="1" applyFill="1" applyBorder="1" applyAlignment="1" applyProtection="1">
      <alignment vertical="center"/>
      <protection/>
    </xf>
    <xf numFmtId="167" fontId="11" fillId="34" borderId="15" xfId="44" applyNumberFormat="1" applyFont="1" applyFill="1" applyBorder="1" applyAlignment="1" applyProtection="1">
      <alignment vertical="center"/>
      <protection locked="0"/>
    </xf>
    <xf numFmtId="167" fontId="11" fillId="34" borderId="11" xfId="44" applyNumberFormat="1" applyFont="1" applyFill="1" applyBorder="1" applyAlignment="1" applyProtection="1">
      <alignment vertical="center"/>
      <protection/>
    </xf>
    <xf numFmtId="167" fontId="11" fillId="34" borderId="11" xfId="57" applyNumberFormat="1" applyFont="1" applyFill="1" applyBorder="1" applyAlignment="1" applyProtection="1">
      <alignment vertical="center"/>
      <protection/>
    </xf>
    <xf numFmtId="167" fontId="11" fillId="34" borderId="12" xfId="57" applyNumberFormat="1" applyFont="1" applyFill="1" applyBorder="1" applyAlignment="1" applyProtection="1">
      <alignment vertical="center"/>
      <protection/>
    </xf>
    <xf numFmtId="167" fontId="11" fillId="34" borderId="13" xfId="57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top" wrapText="1"/>
      <protection/>
    </xf>
    <xf numFmtId="167" fontId="5" fillId="34" borderId="0" xfId="0" applyNumberFormat="1" applyFont="1" applyFill="1" applyBorder="1" applyAlignment="1" applyProtection="1">
      <alignment vertical="top"/>
      <protection/>
    </xf>
    <xf numFmtId="0" fontId="5" fillId="34" borderId="15" xfId="42" applyNumberFormat="1" applyFont="1" applyFill="1" applyBorder="1" applyAlignment="1" applyProtection="1">
      <alignment horizontal="center" vertical="center"/>
      <protection/>
    </xf>
    <xf numFmtId="0" fontId="5" fillId="38" borderId="15" xfId="42" applyNumberFormat="1" applyFont="1" applyFill="1" applyBorder="1" applyAlignment="1" applyProtection="1">
      <alignment horizontal="center" vertical="center"/>
      <protection locked="0"/>
    </xf>
    <xf numFmtId="0" fontId="5" fillId="38" borderId="16" xfId="42" applyNumberFormat="1" applyFont="1" applyFill="1" applyBorder="1" applyAlignment="1" applyProtection="1">
      <alignment horizontal="center" vertical="center"/>
      <protection locked="0"/>
    </xf>
    <xf numFmtId="0" fontId="5" fillId="38" borderId="17" xfId="42" applyNumberFormat="1" applyFont="1" applyFill="1" applyBorder="1" applyAlignment="1" applyProtection="1">
      <alignment horizontal="center" vertical="center"/>
      <protection locked="0"/>
    </xf>
    <xf numFmtId="0" fontId="5" fillId="38" borderId="18" xfId="42" applyNumberFormat="1" applyFont="1" applyFill="1" applyBorder="1" applyAlignment="1" applyProtection="1">
      <alignment horizontal="center" vertical="center"/>
      <protection locked="0"/>
    </xf>
    <xf numFmtId="0" fontId="5" fillId="38" borderId="21" xfId="42" applyNumberFormat="1" applyFont="1" applyFill="1" applyBorder="1" applyAlignment="1" applyProtection="1">
      <alignment horizontal="center" vertical="center"/>
      <protection locked="0"/>
    </xf>
    <xf numFmtId="0" fontId="5" fillId="38" borderId="0" xfId="42" applyNumberFormat="1" applyFont="1" applyFill="1" applyBorder="1" applyAlignment="1" applyProtection="1">
      <alignment horizontal="center" vertical="center"/>
      <protection locked="0"/>
    </xf>
    <xf numFmtId="0" fontId="5" fillId="38" borderId="22" xfId="42" applyNumberFormat="1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vertical="top"/>
      <protection/>
    </xf>
    <xf numFmtId="0" fontId="5" fillId="34" borderId="11" xfId="42" applyNumberFormat="1" applyFont="1" applyFill="1" applyBorder="1" applyAlignment="1" applyProtection="1">
      <alignment horizontal="center" vertical="center"/>
      <protection/>
    </xf>
    <xf numFmtId="0" fontId="5" fillId="34" borderId="12" xfId="42" applyNumberFormat="1" applyFont="1" applyFill="1" applyBorder="1" applyAlignment="1" applyProtection="1">
      <alignment horizontal="center" vertical="center"/>
      <protection/>
    </xf>
    <xf numFmtId="0" fontId="5" fillId="34" borderId="13" xfId="42" applyNumberFormat="1" applyFont="1" applyFill="1" applyBorder="1" applyAlignment="1" applyProtection="1">
      <alignment horizontal="center" vertical="center"/>
      <protection/>
    </xf>
    <xf numFmtId="0" fontId="5" fillId="34" borderId="0" xfId="42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top"/>
      <protection/>
    </xf>
    <xf numFmtId="0" fontId="5" fillId="34" borderId="12" xfId="0" applyFont="1" applyFill="1" applyBorder="1" applyAlignment="1" applyProtection="1">
      <alignment horizontal="left" vertical="top" wrapText="1"/>
      <protection/>
    </xf>
    <xf numFmtId="0" fontId="15" fillId="34" borderId="0" xfId="0" applyFont="1" applyFill="1" applyAlignment="1" applyProtection="1">
      <alignment vertical="top"/>
      <protection/>
    </xf>
    <xf numFmtId="0" fontId="15" fillId="34" borderId="12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Alignment="1" applyProtection="1">
      <alignment vertical="top"/>
      <protection/>
    </xf>
    <xf numFmtId="0" fontId="15" fillId="37" borderId="15" xfId="0" applyFont="1" applyFill="1" applyBorder="1" applyAlignment="1" applyProtection="1">
      <alignment vertical="top" wrapText="1"/>
      <protection locked="0"/>
    </xf>
    <xf numFmtId="167" fontId="15" fillId="34" borderId="0" xfId="0" applyNumberFormat="1" applyFont="1" applyFill="1" applyAlignment="1" applyProtection="1">
      <alignment vertical="top"/>
      <protection/>
    </xf>
    <xf numFmtId="167" fontId="15" fillId="34" borderId="15" xfId="0" applyNumberFormat="1" applyFont="1" applyFill="1" applyBorder="1" applyAlignment="1" applyProtection="1">
      <alignment vertical="center"/>
      <protection/>
    </xf>
    <xf numFmtId="167" fontId="15" fillId="34" borderId="12" xfId="44" applyNumberFormat="1" applyFont="1" applyFill="1" applyBorder="1" applyAlignment="1" applyProtection="1">
      <alignment vertical="center"/>
      <protection/>
    </xf>
    <xf numFmtId="167" fontId="15" fillId="34" borderId="11" xfId="44" applyNumberFormat="1" applyFont="1" applyFill="1" applyBorder="1" applyAlignment="1" applyProtection="1">
      <alignment vertical="center"/>
      <protection/>
    </xf>
    <xf numFmtId="167" fontId="15" fillId="34" borderId="13" xfId="44" applyNumberFormat="1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left" vertical="top" wrapText="1"/>
      <protection/>
    </xf>
    <xf numFmtId="167" fontId="5" fillId="34" borderId="19" xfId="44" applyNumberFormat="1" applyFont="1" applyFill="1" applyBorder="1" applyAlignment="1" applyProtection="1">
      <alignment vertical="center"/>
      <protection/>
    </xf>
    <xf numFmtId="167" fontId="5" fillId="34" borderId="10" xfId="44" applyNumberFormat="1" applyFont="1" applyFill="1" applyBorder="1" applyAlignment="1" applyProtection="1">
      <alignment vertical="center"/>
      <protection/>
    </xf>
    <xf numFmtId="167" fontId="5" fillId="34" borderId="20" xfId="44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top"/>
      <protection/>
    </xf>
    <xf numFmtId="0" fontId="5" fillId="35" borderId="15" xfId="0" applyFont="1" applyFill="1" applyBorder="1" applyAlignment="1" applyProtection="1">
      <alignment horizontal="left" vertical="top"/>
      <protection locked="0"/>
    </xf>
    <xf numFmtId="2" fontId="5" fillId="35" borderId="15" xfId="0" applyNumberFormat="1" applyFont="1" applyFill="1" applyBorder="1" applyAlignment="1" applyProtection="1">
      <alignment vertical="top"/>
      <protection locked="0"/>
    </xf>
    <xf numFmtId="44" fontId="5" fillId="35" borderId="15" xfId="44" applyFont="1" applyFill="1" applyBorder="1" applyAlignment="1" applyProtection="1">
      <alignment vertical="top"/>
      <protection locked="0"/>
    </xf>
    <xf numFmtId="164" fontId="5" fillId="34" borderId="15" xfId="44" applyNumberFormat="1" applyFont="1" applyFill="1" applyBorder="1" applyAlignment="1" applyProtection="1">
      <alignment vertical="top"/>
      <protection/>
    </xf>
    <xf numFmtId="164" fontId="5" fillId="34" borderId="0" xfId="44" applyNumberFormat="1" applyFont="1" applyFill="1" applyBorder="1" applyAlignment="1" applyProtection="1">
      <alignment vertical="top"/>
      <protection/>
    </xf>
    <xf numFmtId="167" fontId="11" fillId="0" borderId="11" xfId="0" applyNumberFormat="1" applyFont="1" applyFill="1" applyBorder="1" applyAlignment="1" applyProtection="1">
      <alignment vertical="center"/>
      <protection/>
    </xf>
    <xf numFmtId="167" fontId="11" fillId="0" borderId="12" xfId="0" applyNumberFormat="1" applyFont="1" applyFill="1" applyBorder="1" applyAlignment="1" applyProtection="1">
      <alignment vertical="center"/>
      <protection/>
    </xf>
    <xf numFmtId="167" fontId="11" fillId="0" borderId="13" xfId="0" applyNumberFormat="1" applyFont="1" applyFill="1" applyBorder="1" applyAlignment="1" applyProtection="1">
      <alignment vertical="center"/>
      <protection/>
    </xf>
    <xf numFmtId="0" fontId="17" fillId="34" borderId="0" xfId="0" applyFont="1" applyFill="1" applyAlignment="1" applyProtection="1">
      <alignment vertical="top"/>
      <protection/>
    </xf>
    <xf numFmtId="167" fontId="17" fillId="34" borderId="0" xfId="0" applyNumberFormat="1" applyFont="1" applyFill="1" applyBorder="1" applyAlignment="1" applyProtection="1">
      <alignment/>
      <protection/>
    </xf>
    <xf numFmtId="167" fontId="17" fillId="34" borderId="12" xfId="0" applyNumberFormat="1" applyFont="1" applyFill="1" applyBorder="1" applyAlignment="1" applyProtection="1">
      <alignment vertical="center"/>
      <protection/>
    </xf>
    <xf numFmtId="167" fontId="17" fillId="34" borderId="12" xfId="44" applyNumberFormat="1" applyFont="1" applyFill="1" applyBorder="1" applyAlignment="1" applyProtection="1">
      <alignment vertical="center"/>
      <protection/>
    </xf>
    <xf numFmtId="167" fontId="17" fillId="34" borderId="10" xfId="44" applyNumberFormat="1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top"/>
      <protection/>
    </xf>
    <xf numFmtId="0" fontId="13" fillId="34" borderId="0" xfId="0" applyFont="1" applyFill="1" applyBorder="1" applyAlignment="1" applyProtection="1">
      <alignment vertical="center"/>
      <protection/>
    </xf>
    <xf numFmtId="167" fontId="11" fillId="34" borderId="0" xfId="0" applyNumberFormat="1" applyFont="1" applyFill="1" applyBorder="1" applyAlignment="1" applyProtection="1">
      <alignment vertical="top"/>
      <protection/>
    </xf>
    <xf numFmtId="0" fontId="11" fillId="0" borderId="0" xfId="0" applyFont="1" applyBorder="1" applyAlignment="1">
      <alignment/>
    </xf>
    <xf numFmtId="167" fontId="11" fillId="34" borderId="0" xfId="0" applyNumberFormat="1" applyFont="1" applyFill="1" applyBorder="1" applyAlignment="1" applyProtection="1">
      <alignment vertical="center"/>
      <protection/>
    </xf>
    <xf numFmtId="167" fontId="5" fillId="38" borderId="15" xfId="0" applyNumberFormat="1" applyFont="1" applyFill="1" applyBorder="1" applyAlignment="1" applyProtection="1">
      <alignment vertical="center"/>
      <protection locked="0"/>
    </xf>
    <xf numFmtId="167" fontId="11" fillId="34" borderId="15" xfId="44" applyNumberFormat="1" applyFont="1" applyFill="1" applyBorder="1" applyAlignment="1" applyProtection="1">
      <alignment vertical="center"/>
      <protection/>
    </xf>
    <xf numFmtId="167" fontId="11" fillId="34" borderId="11" xfId="0" applyNumberFormat="1" applyFont="1" applyFill="1" applyBorder="1" applyAlignment="1" applyProtection="1">
      <alignment vertical="center"/>
      <protection/>
    </xf>
    <xf numFmtId="167" fontId="11" fillId="34" borderId="12" xfId="0" applyNumberFormat="1" applyFont="1" applyFill="1" applyBorder="1" applyAlignment="1" applyProtection="1">
      <alignment vertical="center"/>
      <protection/>
    </xf>
    <xf numFmtId="167" fontId="11" fillId="34" borderId="13" xfId="0" applyNumberFormat="1" applyFont="1" applyFill="1" applyBorder="1" applyAlignment="1" applyProtection="1">
      <alignment vertical="center"/>
      <protection/>
    </xf>
    <xf numFmtId="167" fontId="0" fillId="34" borderId="0" xfId="0" applyNumberFormat="1" applyFill="1" applyAlignment="1" applyProtection="1">
      <alignment vertical="center"/>
      <protection/>
    </xf>
    <xf numFmtId="167" fontId="5" fillId="34" borderId="0" xfId="57" applyNumberFormat="1" applyFont="1" applyFill="1" applyBorder="1" applyAlignment="1" applyProtection="1">
      <alignment vertical="center"/>
      <protection/>
    </xf>
    <xf numFmtId="167" fontId="5" fillId="34" borderId="0" xfId="44" applyNumberFormat="1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vertical="top"/>
      <protection/>
    </xf>
    <xf numFmtId="167" fontId="5" fillId="34" borderId="0" xfId="57" applyNumberFormat="1" applyFont="1" applyFill="1" applyBorder="1" applyAlignment="1" applyProtection="1">
      <alignment/>
      <protection/>
    </xf>
    <xf numFmtId="167" fontId="0" fillId="34" borderId="0" xfId="0" applyNumberFormat="1" applyFill="1" applyBorder="1" applyAlignment="1" applyProtection="1">
      <alignment/>
      <protection/>
    </xf>
    <xf numFmtId="167" fontId="12" fillId="34" borderId="0" xfId="44" applyNumberFormat="1" applyFont="1" applyFill="1" applyBorder="1" applyAlignment="1" applyProtection="1">
      <alignment horizontal="center"/>
      <protection/>
    </xf>
    <xf numFmtId="167" fontId="0" fillId="34" borderId="0" xfId="0" applyNumberFormat="1" applyFill="1" applyBorder="1" applyAlignment="1" applyProtection="1">
      <alignment vertical="top"/>
      <protection/>
    </xf>
    <xf numFmtId="167" fontId="0" fillId="34" borderId="0" xfId="0" applyNumberFormat="1" applyFill="1" applyAlignment="1" applyProtection="1">
      <alignment vertical="top"/>
      <protection/>
    </xf>
    <xf numFmtId="17" fontId="6" fillId="34" borderId="0" xfId="0" applyNumberFormat="1" applyFont="1" applyFill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vertical="top"/>
      <protection/>
    </xf>
    <xf numFmtId="167" fontId="7" fillId="34" borderId="0" xfId="0" applyNumberFormat="1" applyFont="1" applyFill="1" applyAlignment="1" applyProtection="1">
      <alignment vertical="top"/>
      <protection/>
    </xf>
    <xf numFmtId="0" fontId="5" fillId="0" borderId="21" xfId="0" applyFont="1" applyBorder="1" applyAlignment="1">
      <alignment/>
    </xf>
    <xf numFmtId="0" fontId="6" fillId="34" borderId="0" xfId="0" applyFont="1" applyFill="1" applyBorder="1" applyAlignment="1" applyProtection="1">
      <alignment horizontal="center" vertical="top"/>
      <protection/>
    </xf>
    <xf numFmtId="44" fontId="5" fillId="34" borderId="0" xfId="44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 vertical="top"/>
      <protection/>
    </xf>
    <xf numFmtId="0" fontId="5" fillId="34" borderId="15" xfId="0" applyFont="1" applyFill="1" applyBorder="1" applyAlignment="1" applyProtection="1">
      <alignment horizontal="left" vertical="top"/>
      <protection/>
    </xf>
    <xf numFmtId="44" fontId="5" fillId="35" borderId="15" xfId="44" applyNumberFormat="1" applyFont="1" applyFill="1" applyBorder="1" applyAlignment="1" applyProtection="1">
      <alignment vertical="top"/>
      <protection locked="0"/>
    </xf>
    <xf numFmtId="166" fontId="5" fillId="35" borderId="15" xfId="42" applyNumberFormat="1" applyFont="1" applyFill="1" applyBorder="1" applyAlignment="1" applyProtection="1">
      <alignment vertical="top"/>
      <protection locked="0"/>
    </xf>
    <xf numFmtId="169" fontId="5" fillId="35" borderId="15" xfId="57" applyNumberFormat="1" applyFont="1" applyFill="1" applyBorder="1" applyAlignment="1" applyProtection="1">
      <alignment horizontal="center" vertical="top"/>
      <protection locked="0"/>
    </xf>
    <xf numFmtId="44" fontId="5" fillId="34" borderId="15" xfId="44" applyFont="1" applyFill="1" applyBorder="1" applyAlignment="1" applyProtection="1">
      <alignment vertical="top"/>
      <protection/>
    </xf>
    <xf numFmtId="10" fontId="5" fillId="34" borderId="15" xfId="57" applyNumberFormat="1" applyFont="1" applyFill="1" applyBorder="1" applyAlignment="1" applyProtection="1">
      <alignment vertical="top"/>
      <protection/>
    </xf>
    <xf numFmtId="166" fontId="5" fillId="34" borderId="15" xfId="42" applyNumberFormat="1" applyFont="1" applyFill="1" applyBorder="1" applyAlignment="1" applyProtection="1">
      <alignment vertical="top"/>
      <protection/>
    </xf>
    <xf numFmtId="167" fontId="5" fillId="38" borderId="11" xfId="44" applyNumberFormat="1" applyFont="1" applyFill="1" applyBorder="1" applyAlignment="1" applyProtection="1">
      <alignment/>
      <protection locked="0"/>
    </xf>
    <xf numFmtId="167" fontId="5" fillId="38" borderId="12" xfId="44" applyNumberFormat="1" applyFont="1" applyFill="1" applyBorder="1" applyAlignment="1" applyProtection="1">
      <alignment/>
      <protection locked="0"/>
    </xf>
    <xf numFmtId="167" fontId="12" fillId="38" borderId="12" xfId="44" applyNumberFormat="1" applyFont="1" applyFill="1" applyBorder="1" applyAlignment="1" applyProtection="1">
      <alignment horizontal="center"/>
      <protection locked="0"/>
    </xf>
    <xf numFmtId="167" fontId="5" fillId="38" borderId="12" xfId="44" applyNumberFormat="1" applyFont="1" applyFill="1" applyBorder="1" applyAlignment="1" applyProtection="1">
      <alignment vertical="top"/>
      <protection locked="0"/>
    </xf>
    <xf numFmtId="167" fontId="5" fillId="38" borderId="13" xfId="44" applyNumberFormat="1" applyFont="1" applyFill="1" applyBorder="1" applyAlignment="1" applyProtection="1">
      <alignment vertical="top"/>
      <protection locked="0"/>
    </xf>
    <xf numFmtId="2" fontId="5" fillId="35" borderId="15" xfId="44" applyNumberFormat="1" applyFont="1" applyFill="1" applyBorder="1" applyAlignment="1" applyProtection="1">
      <alignment vertical="top"/>
      <protection locked="0"/>
    </xf>
    <xf numFmtId="167" fontId="5" fillId="34" borderId="0" xfId="44" applyNumberFormat="1" applyFont="1" applyFill="1" applyBorder="1" applyAlignment="1" applyProtection="1">
      <alignment/>
      <protection/>
    </xf>
    <xf numFmtId="2" fontId="5" fillId="34" borderId="0" xfId="44" applyNumberFormat="1" applyFont="1" applyFill="1" applyBorder="1" applyAlignment="1" applyProtection="1">
      <alignment vertical="top"/>
      <protection/>
    </xf>
    <xf numFmtId="44" fontId="5" fillId="34" borderId="0" xfId="44" applyFont="1" applyFill="1" applyBorder="1" applyAlignment="1" applyProtection="1">
      <alignment vertical="top"/>
      <protection/>
    </xf>
    <xf numFmtId="0" fontId="5" fillId="34" borderId="0" xfId="0" applyFont="1" applyFill="1" applyBorder="1" applyAlignment="1" applyProtection="1">
      <alignment vertical="top" wrapText="1"/>
      <protection/>
    </xf>
    <xf numFmtId="167" fontId="5" fillId="34" borderId="0" xfId="44" applyNumberFormat="1" applyFont="1" applyFill="1" applyBorder="1" applyAlignment="1" applyProtection="1">
      <alignment vertical="top"/>
      <protection/>
    </xf>
    <xf numFmtId="10" fontId="5" fillId="34" borderId="0" xfId="57" applyNumberFormat="1" applyFont="1" applyFill="1" applyBorder="1" applyAlignment="1" applyProtection="1">
      <alignment vertical="top"/>
      <protection/>
    </xf>
    <xf numFmtId="167" fontId="5" fillId="34" borderId="15" xfId="57" applyNumberFormat="1" applyFont="1" applyFill="1" applyBorder="1" applyAlignment="1" applyProtection="1">
      <alignment/>
      <protection/>
    </xf>
    <xf numFmtId="167" fontId="5" fillId="34" borderId="11" xfId="0" applyNumberFormat="1" applyFont="1" applyFill="1" applyBorder="1" applyAlignment="1" applyProtection="1">
      <alignment vertical="center"/>
      <protection/>
    </xf>
    <xf numFmtId="167" fontId="5" fillId="34" borderId="16" xfId="57" applyNumberFormat="1" applyFont="1" applyFill="1" applyBorder="1" applyAlignment="1" applyProtection="1">
      <alignment/>
      <protection/>
    </xf>
    <xf numFmtId="167" fontId="5" fillId="34" borderId="17" xfId="57" applyNumberFormat="1" applyFont="1" applyFill="1" applyBorder="1" applyAlignment="1" applyProtection="1">
      <alignment/>
      <protection/>
    </xf>
    <xf numFmtId="167" fontId="5" fillId="34" borderId="18" xfId="57" applyNumberFormat="1" applyFont="1" applyFill="1" applyBorder="1" applyAlignment="1" applyProtection="1">
      <alignment/>
      <protection/>
    </xf>
    <xf numFmtId="167" fontId="5" fillId="34" borderId="19" xfId="57" applyNumberFormat="1" applyFont="1" applyFill="1" applyBorder="1" applyAlignment="1" applyProtection="1">
      <alignment/>
      <protection/>
    </xf>
    <xf numFmtId="167" fontId="5" fillId="34" borderId="10" xfId="57" applyNumberFormat="1" applyFont="1" applyFill="1" applyBorder="1" applyAlignment="1" applyProtection="1">
      <alignment/>
      <protection/>
    </xf>
    <xf numFmtId="167" fontId="5" fillId="34" borderId="20" xfId="57" applyNumberFormat="1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horizontal="center" vertical="top"/>
      <protection/>
    </xf>
    <xf numFmtId="167" fontId="5" fillId="34" borderId="12" xfId="0" applyNumberFormat="1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top"/>
      <protection/>
    </xf>
    <xf numFmtId="0" fontId="0" fillId="34" borderId="24" xfId="0" applyFill="1" applyBorder="1" applyAlignment="1" applyProtection="1">
      <alignment vertical="top"/>
      <protection/>
    </xf>
    <xf numFmtId="0" fontId="6" fillId="34" borderId="24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10" fontId="5" fillId="34" borderId="15" xfId="57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34" borderId="24" xfId="0" applyFont="1" applyFill="1" applyBorder="1" applyAlignment="1" applyProtection="1">
      <alignment vertical="top"/>
      <protection/>
    </xf>
    <xf numFmtId="167" fontId="7" fillId="33" borderId="12" xfId="0" applyNumberFormat="1" applyFont="1" applyFill="1" applyBorder="1" applyAlignment="1" applyProtection="1">
      <alignment vertical="top"/>
      <protection/>
    </xf>
    <xf numFmtId="2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173" fontId="5" fillId="33" borderId="12" xfId="0" applyNumberFormat="1" applyFont="1" applyFill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 horizontal="left" vertical="top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42" fontId="4" fillId="33" borderId="0" xfId="0" applyNumberFormat="1" applyFont="1" applyFill="1" applyBorder="1" applyAlignment="1" applyProtection="1">
      <alignment horizontal="left"/>
      <protection/>
    </xf>
    <xf numFmtId="167" fontId="5" fillId="33" borderId="12" xfId="0" applyNumberFormat="1" applyFont="1" applyFill="1" applyBorder="1" applyAlignment="1" applyProtection="1">
      <alignment horizontal="center" vertical="top"/>
      <protection/>
    </xf>
    <xf numFmtId="10" fontId="5" fillId="38" borderId="15" xfId="57" applyNumberFormat="1" applyFont="1" applyFill="1" applyBorder="1" applyAlignment="1" applyProtection="1">
      <alignment vertical="top"/>
      <protection locked="0"/>
    </xf>
    <xf numFmtId="0" fontId="6" fillId="34" borderId="0" xfId="0" applyFont="1" applyFill="1" applyAlignment="1" applyProtection="1">
      <alignment vertical="center"/>
      <protection locked="0"/>
    </xf>
    <xf numFmtId="167" fontId="15" fillId="34" borderId="15" xfId="44" applyNumberFormat="1" applyFont="1" applyFill="1" applyBorder="1" applyAlignment="1" applyProtection="1">
      <alignment vertical="center"/>
      <protection/>
    </xf>
    <xf numFmtId="17" fontId="4" fillId="36" borderId="0" xfId="0" applyNumberFormat="1" applyFont="1" applyFill="1" applyAlignment="1" applyProtection="1">
      <alignment horizontal="center"/>
      <protection/>
    </xf>
    <xf numFmtId="0" fontId="5" fillId="39" borderId="0" xfId="0" applyFont="1" applyFill="1" applyBorder="1" applyAlignment="1" applyProtection="1">
      <alignment vertical="top" wrapText="1"/>
      <protection locked="0"/>
    </xf>
    <xf numFmtId="0" fontId="4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174" fontId="1" fillId="33" borderId="18" xfId="0" applyNumberFormat="1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/>
      <protection/>
    </xf>
    <xf numFmtId="174" fontId="1" fillId="33" borderId="22" xfId="0" applyNumberFormat="1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left"/>
      <protection/>
    </xf>
    <xf numFmtId="42" fontId="4" fillId="33" borderId="21" xfId="0" applyNumberFormat="1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/>
      <protection/>
    </xf>
    <xf numFmtId="174" fontId="1" fillId="33" borderId="20" xfId="0" applyNumberFormat="1" applyFont="1" applyFill="1" applyBorder="1" applyAlignment="1" applyProtection="1">
      <alignment horizontal="center"/>
      <protection/>
    </xf>
    <xf numFmtId="175" fontId="5" fillId="33" borderId="13" xfId="0" applyNumberFormat="1" applyFont="1" applyFill="1" applyBorder="1" applyAlignment="1" applyProtection="1">
      <alignment horizontal="center" vertical="top"/>
      <protection/>
    </xf>
    <xf numFmtId="0" fontId="6" fillId="0" borderId="19" xfId="0" applyFont="1" applyFill="1" applyBorder="1" applyAlignment="1" applyProtection="1">
      <alignment vertical="top"/>
      <protection/>
    </xf>
    <xf numFmtId="167" fontId="5" fillId="34" borderId="13" xfId="0" applyNumberFormat="1" applyFont="1" applyFill="1" applyBorder="1" applyAlignment="1" applyProtection="1">
      <alignment vertical="center"/>
      <protection/>
    </xf>
    <xf numFmtId="167" fontId="5" fillId="38" borderId="15" xfId="44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21" xfId="0" applyFont="1" applyBorder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 applyProtection="1">
      <alignment horizontal="center"/>
      <protection/>
    </xf>
    <xf numFmtId="174" fontId="20" fillId="0" borderId="22" xfId="0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center"/>
      <protection/>
    </xf>
    <xf numFmtId="174" fontId="6" fillId="0" borderId="22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174" fontId="6" fillId="0" borderId="22" xfId="0" applyNumberFormat="1" applyFont="1" applyFill="1" applyBorder="1" applyAlignment="1" applyProtection="1">
      <alignment horizontal="center" wrapText="1"/>
      <protection/>
    </xf>
    <xf numFmtId="0" fontId="5" fillId="0" borderId="21" xfId="0" applyFont="1" applyBorder="1" applyAlignment="1" applyProtection="1">
      <alignment horizontal="left"/>
      <protection/>
    </xf>
    <xf numFmtId="167" fontId="6" fillId="38" borderId="25" xfId="0" applyNumberFormat="1" applyFont="1" applyFill="1" applyBorder="1" applyAlignment="1" applyProtection="1">
      <alignment horizontal="center"/>
      <protection/>
    </xf>
    <xf numFmtId="167" fontId="6" fillId="0" borderId="22" xfId="0" applyNumberFormat="1" applyFont="1" applyFill="1" applyBorder="1" applyAlignment="1" applyProtection="1">
      <alignment horizontal="center"/>
      <protection/>
    </xf>
    <xf numFmtId="175" fontId="6" fillId="0" borderId="22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7" fontId="6" fillId="0" borderId="15" xfId="0" applyNumberFormat="1" applyFont="1" applyFill="1" applyBorder="1" applyAlignment="1" applyProtection="1">
      <alignment horizontal="center"/>
      <protection/>
    </xf>
    <xf numFmtId="167" fontId="6" fillId="0" borderId="13" xfId="0" applyNumberFormat="1" applyFont="1" applyFill="1" applyBorder="1" applyAlignment="1" applyProtection="1">
      <alignment horizontal="center"/>
      <protection/>
    </xf>
    <xf numFmtId="175" fontId="6" fillId="0" borderId="13" xfId="0" applyNumberFormat="1" applyFont="1" applyFill="1" applyBorder="1" applyAlignment="1" applyProtection="1">
      <alignment horizontal="center"/>
      <protection/>
    </xf>
    <xf numFmtId="167" fontId="6" fillId="0" borderId="25" xfId="0" applyNumberFormat="1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left"/>
      <protection/>
    </xf>
    <xf numFmtId="167" fontId="6" fillId="0" borderId="27" xfId="0" applyNumberFormat="1" applyFont="1" applyFill="1" applyBorder="1" applyAlignment="1" applyProtection="1">
      <alignment horizontal="center"/>
      <protection/>
    </xf>
    <xf numFmtId="167" fontId="6" fillId="0" borderId="28" xfId="0" applyNumberFormat="1" applyFont="1" applyFill="1" applyBorder="1" applyAlignment="1" applyProtection="1">
      <alignment horizontal="center"/>
      <protection/>
    </xf>
    <xf numFmtId="175" fontId="6" fillId="0" borderId="28" xfId="0" applyNumberFormat="1" applyFont="1" applyFill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left"/>
      <protection/>
    </xf>
    <xf numFmtId="175" fontId="6" fillId="0" borderId="25" xfId="0" applyNumberFormat="1" applyFont="1" applyFill="1" applyBorder="1" applyAlignment="1" applyProtection="1">
      <alignment horizontal="center"/>
      <protection/>
    </xf>
    <xf numFmtId="167" fontId="6" fillId="0" borderId="29" xfId="0" applyNumberFormat="1" applyFont="1" applyFill="1" applyBorder="1" applyAlignment="1" applyProtection="1">
      <alignment horizontal="center"/>
      <protection/>
    </xf>
    <xf numFmtId="167" fontId="6" fillId="0" borderId="18" xfId="0" applyNumberFormat="1" applyFont="1" applyFill="1" applyBorder="1" applyAlignment="1" applyProtection="1">
      <alignment horizontal="center"/>
      <protection/>
    </xf>
    <xf numFmtId="175" fontId="6" fillId="0" borderId="18" xfId="0" applyNumberFormat="1" applyFont="1" applyFill="1" applyBorder="1" applyAlignment="1" applyProtection="1">
      <alignment horizontal="center"/>
      <protection/>
    </xf>
    <xf numFmtId="175" fontId="18" fillId="0" borderId="22" xfId="57" applyNumberFormat="1" applyFont="1" applyFill="1" applyBorder="1" applyAlignment="1" applyProtection="1">
      <alignment horizontal="center"/>
      <protection/>
    </xf>
    <xf numFmtId="10" fontId="18" fillId="0" borderId="25" xfId="57" applyNumberFormat="1" applyFont="1" applyFill="1" applyBorder="1" applyAlignment="1" applyProtection="1">
      <alignment horizontal="center"/>
      <protection/>
    </xf>
    <xf numFmtId="10" fontId="18" fillId="0" borderId="22" xfId="57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left"/>
      <protection/>
    </xf>
    <xf numFmtId="175" fontId="15" fillId="0" borderId="22" xfId="57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/>
      <protection/>
    </xf>
    <xf numFmtId="10" fontId="6" fillId="0" borderId="14" xfId="57" applyNumberFormat="1" applyFont="1" applyFill="1" applyBorder="1" applyAlignment="1" applyProtection="1">
      <alignment horizontal="center"/>
      <protection/>
    </xf>
    <xf numFmtId="10" fontId="6" fillId="0" borderId="20" xfId="57" applyNumberFormat="1" applyFont="1" applyFill="1" applyBorder="1" applyAlignment="1" applyProtection="1">
      <alignment horizontal="center"/>
      <protection/>
    </xf>
    <xf numFmtId="175" fontId="6" fillId="0" borderId="20" xfId="57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/>
    </xf>
    <xf numFmtId="167" fontId="6" fillId="0" borderId="20" xfId="0" applyNumberFormat="1" applyFont="1" applyFill="1" applyBorder="1" applyAlignment="1" applyProtection="1">
      <alignment horizontal="center"/>
      <protection/>
    </xf>
    <xf numFmtId="9" fontId="5" fillId="37" borderId="15" xfId="0" applyNumberFormat="1" applyFont="1" applyFill="1" applyBorder="1" applyAlignment="1" applyProtection="1">
      <alignment vertical="top" wrapText="1"/>
      <protection locked="0"/>
    </xf>
    <xf numFmtId="10" fontId="5" fillId="37" borderId="15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 locked="0"/>
    </xf>
    <xf numFmtId="9" fontId="6" fillId="4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vertical="top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/>
      <protection/>
    </xf>
    <xf numFmtId="167" fontId="6" fillId="0" borderId="25" xfId="0" applyNumberFormat="1" applyFont="1" applyBorder="1" applyAlignment="1" applyProtection="1">
      <alignment horizontal="center"/>
      <protection/>
    </xf>
    <xf numFmtId="167" fontId="6" fillId="0" borderId="14" xfId="0" applyNumberFormat="1" applyFont="1" applyFill="1" applyBorder="1" applyAlignment="1" applyProtection="1">
      <alignment horizontal="center"/>
      <protection/>
    </xf>
    <xf numFmtId="5" fontId="6" fillId="0" borderId="25" xfId="42" applyNumberFormat="1" applyFont="1" applyBorder="1" applyAlignment="1" applyProtection="1">
      <alignment horizontal="center"/>
      <protection/>
    </xf>
    <xf numFmtId="7" fontId="5" fillId="0" borderId="25" xfId="42" applyNumberFormat="1" applyFont="1" applyBorder="1" applyAlignment="1" applyProtection="1">
      <alignment horizontal="center"/>
      <protection/>
    </xf>
    <xf numFmtId="7" fontId="6" fillId="0" borderId="25" xfId="42" applyNumberFormat="1" applyFont="1" applyBorder="1" applyAlignment="1" applyProtection="1">
      <alignment horizontal="center"/>
      <protection/>
    </xf>
    <xf numFmtId="172" fontId="6" fillId="0" borderId="25" xfId="57" applyNumberFormat="1" applyFont="1" applyBorder="1" applyAlignment="1" applyProtection="1">
      <alignment horizontal="center"/>
      <protection/>
    </xf>
    <xf numFmtId="180" fontId="6" fillId="0" borderId="14" xfId="42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33" borderId="21" xfId="0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5" fillId="33" borderId="21" xfId="0" applyFont="1" applyFill="1" applyBorder="1" applyAlignment="1" applyProtection="1">
      <alignment horizontal="left" vertical="top"/>
      <protection/>
    </xf>
    <xf numFmtId="0" fontId="6" fillId="0" borderId="3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181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4" fontId="5" fillId="0" borderId="0" xfId="0" applyNumberFormat="1" applyFont="1" applyFill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67" fontId="6" fillId="0" borderId="29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175" fontId="6" fillId="0" borderId="25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1"/>
  <sheetViews>
    <sheetView showGridLines="0" tabSelected="1" zoomScale="75" zoomScaleNormal="75" zoomScalePageLayoutView="0" workbookViewId="0" topLeftCell="A1">
      <pane xSplit="2" ySplit="16" topLeftCell="C185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K212" sqref="K212:K213"/>
    </sheetView>
  </sheetViews>
  <sheetFormatPr defaultColWidth="9.140625" defaultRowHeight="12.75"/>
  <cols>
    <col min="1" max="1" width="3.57421875" style="9" customWidth="1"/>
    <col min="2" max="2" width="63.8515625" style="9" customWidth="1"/>
    <col min="3" max="3" width="46.8515625" style="9" customWidth="1"/>
    <col min="4" max="4" width="39.28125" style="9" customWidth="1"/>
    <col min="5" max="7" width="23.57421875" style="9" customWidth="1"/>
    <col min="8" max="8" width="29.140625" style="9" customWidth="1"/>
    <col min="9" max="9" width="23.57421875" style="9" customWidth="1"/>
    <col min="10" max="10" width="19.140625" style="9" customWidth="1"/>
    <col min="11" max="14" width="23.57421875" style="9" customWidth="1"/>
    <col min="15" max="15" width="23.57421875" style="14" customWidth="1"/>
    <col min="16" max="75" width="17.140625" style="14" customWidth="1"/>
    <col min="76" max="76" width="17.00390625" style="14" customWidth="1"/>
    <col min="77" max="87" width="17.140625" style="14" customWidth="1"/>
    <col min="88" max="88" width="17.00390625" style="14" customWidth="1"/>
    <col min="89" max="16384" width="9.140625" style="14" customWidth="1"/>
  </cols>
  <sheetData>
    <row r="1" spans="1:256" s="3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3" customFormat="1" ht="15.75">
      <c r="A2" s="1"/>
      <c r="B2" s="4" t="s">
        <v>203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5.75">
      <c r="A3" s="1"/>
      <c r="B3" s="5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3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3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3" customFormat="1" ht="18" customHeight="1">
      <c r="A6" s="1"/>
      <c r="B6" s="5" t="s">
        <v>143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8" customFormat="1" ht="17.25" customHeight="1">
      <c r="A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2:54" ht="15">
      <c r="B8" s="10"/>
      <c r="C8" s="10"/>
      <c r="D8" s="11"/>
      <c r="E8" s="12"/>
      <c r="F8" s="12"/>
      <c r="G8" s="12"/>
      <c r="H8" s="10"/>
      <c r="I8" s="10"/>
      <c r="J8" s="10"/>
      <c r="K8" s="10"/>
      <c r="L8" s="10"/>
      <c r="M8" s="10"/>
      <c r="N8" s="1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2:54" ht="21.75" customHeight="1">
      <c r="B9" s="10"/>
      <c r="C9" s="10" t="s">
        <v>1</v>
      </c>
      <c r="D9" s="16"/>
      <c r="E9" s="17"/>
      <c r="F9" s="18"/>
      <c r="G9" s="19"/>
      <c r="H9" s="10"/>
      <c r="I9" s="10"/>
      <c r="J9" s="10"/>
      <c r="K9" s="10"/>
      <c r="L9" s="10"/>
      <c r="M9" s="10"/>
      <c r="O9" s="20" t="s">
        <v>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U9" s="13"/>
      <c r="AV9" s="13"/>
      <c r="AW9" s="20"/>
      <c r="AX9" s="13"/>
      <c r="AY9" s="13"/>
      <c r="AZ9" s="13"/>
      <c r="BA9" s="13"/>
      <c r="BB9" s="13"/>
    </row>
    <row r="10" spans="2:54" ht="15">
      <c r="B10" s="10"/>
      <c r="C10" s="10" t="s">
        <v>3</v>
      </c>
      <c r="D10" s="16"/>
      <c r="E10" s="17"/>
      <c r="F10" s="18"/>
      <c r="G10" s="19"/>
      <c r="H10" s="10"/>
      <c r="I10" s="10"/>
      <c r="J10" s="10"/>
      <c r="K10" s="10"/>
      <c r="L10" s="10"/>
      <c r="M10" s="10"/>
      <c r="N10" s="1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256" s="24" customFormat="1" ht="15">
      <c r="A11" s="21"/>
      <c r="B11" s="22"/>
      <c r="C11" s="10" t="s">
        <v>4</v>
      </c>
      <c r="D11" s="16"/>
      <c r="E11" s="17"/>
      <c r="F11" s="18"/>
      <c r="G11" s="19"/>
      <c r="H11" s="22"/>
      <c r="I11" s="22"/>
      <c r="J11" s="22"/>
      <c r="K11" s="23"/>
      <c r="L11" s="23"/>
      <c r="M11" s="23"/>
      <c r="N11" s="35"/>
      <c r="O11" s="25" t="s">
        <v>146</v>
      </c>
      <c r="P11" s="224">
        <v>42095</v>
      </c>
      <c r="Q11" s="224">
        <v>42125</v>
      </c>
      <c r="R11" s="224">
        <v>42156</v>
      </c>
      <c r="S11" s="224">
        <v>42186</v>
      </c>
      <c r="T11" s="224">
        <v>42217</v>
      </c>
      <c r="U11" s="224">
        <v>42248</v>
      </c>
      <c r="V11" s="224">
        <v>42278</v>
      </c>
      <c r="W11" s="224">
        <v>42309</v>
      </c>
      <c r="X11" s="224">
        <v>42339</v>
      </c>
      <c r="Y11" s="224">
        <v>42370</v>
      </c>
      <c r="Z11" s="224">
        <v>42401</v>
      </c>
      <c r="AA11" s="224">
        <v>42430</v>
      </c>
      <c r="AB11" s="224">
        <v>42461</v>
      </c>
      <c r="AC11" s="224">
        <v>42491</v>
      </c>
      <c r="AD11" s="224">
        <v>42522</v>
      </c>
      <c r="AE11" s="224">
        <v>42552</v>
      </c>
      <c r="AF11" s="224">
        <v>42583</v>
      </c>
      <c r="AG11" s="224">
        <v>42614</v>
      </c>
      <c r="AH11" s="224">
        <v>42644</v>
      </c>
      <c r="AI11" s="224">
        <v>42675</v>
      </c>
      <c r="AJ11" s="224">
        <v>42705</v>
      </c>
      <c r="AK11" s="224">
        <v>42736</v>
      </c>
      <c r="AL11" s="224">
        <v>42767</v>
      </c>
      <c r="AM11" s="224">
        <v>42795</v>
      </c>
      <c r="AN11" s="224">
        <v>42826</v>
      </c>
      <c r="AO11" s="224">
        <v>42856</v>
      </c>
      <c r="AP11" s="224">
        <v>42887</v>
      </c>
      <c r="AQ11" s="224">
        <v>42917</v>
      </c>
      <c r="AR11" s="224">
        <v>42948</v>
      </c>
      <c r="AS11" s="224">
        <v>42979</v>
      </c>
      <c r="AT11" s="224">
        <v>43009</v>
      </c>
      <c r="AU11" s="224">
        <v>43040</v>
      </c>
      <c r="AV11" s="224">
        <v>43070</v>
      </c>
      <c r="AW11" s="224">
        <v>43101</v>
      </c>
      <c r="AX11" s="224">
        <v>43132</v>
      </c>
      <c r="AY11" s="224">
        <v>43160</v>
      </c>
      <c r="AZ11" s="224">
        <v>43191</v>
      </c>
      <c r="BA11" s="224">
        <v>43221</v>
      </c>
      <c r="BB11" s="224">
        <v>43252</v>
      </c>
      <c r="BC11" s="224">
        <v>43282</v>
      </c>
      <c r="BD11" s="224">
        <v>43313</v>
      </c>
      <c r="BE11" s="224">
        <v>43344</v>
      </c>
      <c r="BF11" s="224">
        <v>43374</v>
      </c>
      <c r="BG11" s="224">
        <v>43405</v>
      </c>
      <c r="BH11" s="224">
        <v>43435</v>
      </c>
      <c r="BI11" s="224">
        <v>43466</v>
      </c>
      <c r="BJ11" s="224">
        <v>43497</v>
      </c>
      <c r="BK11" s="224">
        <v>43525</v>
      </c>
      <c r="BL11" s="224">
        <v>43556</v>
      </c>
      <c r="BM11" s="224">
        <v>43586</v>
      </c>
      <c r="BN11" s="224">
        <v>43617</v>
      </c>
      <c r="BO11" s="224">
        <v>43647</v>
      </c>
      <c r="BP11" s="224">
        <v>43678</v>
      </c>
      <c r="BQ11" s="224">
        <v>43709</v>
      </c>
      <c r="BR11" s="224">
        <v>43739</v>
      </c>
      <c r="BS11" s="224">
        <v>43770</v>
      </c>
      <c r="BT11" s="224">
        <v>43800</v>
      </c>
      <c r="BU11" s="224">
        <v>43831</v>
      </c>
      <c r="BV11" s="224">
        <v>43862</v>
      </c>
      <c r="BW11" s="224">
        <v>43891</v>
      </c>
      <c r="BX11" s="224">
        <v>43922</v>
      </c>
      <c r="BY11" s="224">
        <v>43952</v>
      </c>
      <c r="BZ11" s="224">
        <v>43983</v>
      </c>
      <c r="CA11" s="224">
        <v>44013</v>
      </c>
      <c r="CB11" s="224">
        <v>44044</v>
      </c>
      <c r="CC11" s="224">
        <v>44075</v>
      </c>
      <c r="CD11" s="224">
        <v>44105</v>
      </c>
      <c r="CE11" s="224">
        <v>44136</v>
      </c>
      <c r="CF11" s="224">
        <v>44166</v>
      </c>
      <c r="CG11" s="224">
        <v>44197</v>
      </c>
      <c r="CH11" s="224">
        <v>44228</v>
      </c>
      <c r="CI11" s="224">
        <v>44256</v>
      </c>
      <c r="CJ11" s="224">
        <v>44287</v>
      </c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4" customFormat="1" ht="15">
      <c r="A12" s="21"/>
      <c r="B12" s="23"/>
      <c r="C12" s="10" t="s">
        <v>5</v>
      </c>
      <c r="D12" s="28"/>
      <c r="E12" s="29"/>
      <c r="F12" s="29"/>
      <c r="G12" s="29"/>
      <c r="H12" s="22"/>
      <c r="I12" s="22"/>
      <c r="J12" s="22"/>
      <c r="K12" s="23"/>
      <c r="L12" s="23"/>
      <c r="M12" s="23"/>
      <c r="N12" s="35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3:256" s="22" customFormat="1" ht="15">
      <c r="C13" s="10" t="s">
        <v>204</v>
      </c>
      <c r="D13" s="28"/>
      <c r="E13" s="29"/>
      <c r="F13" s="29"/>
      <c r="G13" s="29"/>
      <c r="O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4" customFormat="1" ht="15">
      <c r="A14" s="22"/>
      <c r="C14" s="10" t="s">
        <v>205</v>
      </c>
      <c r="D14" s="21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6:256" s="22" customFormat="1" ht="15">
      <c r="F15" s="34"/>
      <c r="G15" s="29"/>
      <c r="M15" s="35" t="s">
        <v>180</v>
      </c>
      <c r="N15" s="35" t="s">
        <v>6</v>
      </c>
      <c r="O15" s="35" t="s">
        <v>7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2:54" ht="15">
      <c r="B16" s="10"/>
      <c r="C16" s="15"/>
      <c r="D16" s="37"/>
      <c r="E16" s="38"/>
      <c r="F16" s="38"/>
      <c r="G16" s="10"/>
      <c r="H16" s="10"/>
      <c r="I16" s="10"/>
      <c r="J16" s="10"/>
      <c r="K16" s="35" t="s">
        <v>8</v>
      </c>
      <c r="L16" s="10"/>
      <c r="M16" s="35"/>
      <c r="N16" s="35"/>
      <c r="O16" s="35"/>
      <c r="P16" s="13"/>
      <c r="Q16" s="13"/>
      <c r="R16" s="13"/>
      <c r="S16" s="13"/>
      <c r="T16" s="13"/>
      <c r="U16" s="13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88" ht="13.5" customHeight="1">
      <c r="A17" s="10"/>
      <c r="B17" s="20"/>
      <c r="L17" s="51"/>
      <c r="M17" s="52"/>
      <c r="N17" s="52"/>
      <c r="O17" s="52"/>
      <c r="P17" s="52"/>
      <c r="Q17" s="53"/>
      <c r="R17" s="53"/>
      <c r="S17" s="53"/>
      <c r="T17" s="53"/>
      <c r="U17" s="53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</row>
    <row r="18" spans="1:88" ht="20.25">
      <c r="A18" s="10"/>
      <c r="B18" s="20" t="s">
        <v>12</v>
      </c>
      <c r="L18" s="51"/>
      <c r="M18" s="52"/>
      <c r="N18" s="52"/>
      <c r="O18" s="52"/>
      <c r="P18" s="52"/>
      <c r="Q18" s="53"/>
      <c r="R18" s="53"/>
      <c r="S18" s="53"/>
      <c r="T18" s="53"/>
      <c r="U18" s="53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</row>
    <row r="19" spans="1:88" ht="20.25">
      <c r="A19" s="10"/>
      <c r="B19" s="20"/>
      <c r="L19" s="51"/>
      <c r="M19" s="52"/>
      <c r="N19" s="52"/>
      <c r="O19" s="52"/>
      <c r="P19" s="52"/>
      <c r="Q19" s="53"/>
      <c r="R19" s="53"/>
      <c r="S19" s="53"/>
      <c r="T19" s="53"/>
      <c r="U19" s="53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2:256" s="42" customFormat="1" ht="18">
      <c r="B20" s="42" t="s">
        <v>13</v>
      </c>
      <c r="C20" s="54"/>
      <c r="D20" s="55"/>
      <c r="L20" s="56"/>
      <c r="M20" s="57"/>
      <c r="N20" s="58"/>
      <c r="O20" s="58"/>
      <c r="P20" s="58"/>
      <c r="Q20" s="58"/>
      <c r="R20" s="58"/>
      <c r="S20" s="58"/>
      <c r="T20" s="58"/>
      <c r="U20" s="58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2:88" ht="15">
      <c r="B21" s="10"/>
      <c r="K21" s="35" t="s">
        <v>8</v>
      </c>
      <c r="L21" s="51"/>
      <c r="M21" s="35" t="s">
        <v>180</v>
      </c>
      <c r="N21" s="35" t="s">
        <v>6</v>
      </c>
      <c r="O21" s="35" t="s">
        <v>7</v>
      </c>
      <c r="P21" s="53"/>
      <c r="Q21" s="53"/>
      <c r="R21" s="53"/>
      <c r="S21" s="53"/>
      <c r="T21" s="53"/>
      <c r="U21" s="53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</row>
    <row r="22" spans="1:88" ht="15">
      <c r="A22" s="10"/>
      <c r="B22" s="10" t="s">
        <v>14</v>
      </c>
      <c r="C22" s="35" t="s">
        <v>15</v>
      </c>
      <c r="D22" s="35" t="s">
        <v>8</v>
      </c>
      <c r="L22" s="51"/>
      <c r="M22" s="52"/>
      <c r="N22" s="52"/>
      <c r="O22" s="59"/>
      <c r="P22" s="60"/>
      <c r="Q22" s="60"/>
      <c r="R22" s="60"/>
      <c r="S22" s="60"/>
      <c r="T22" s="60"/>
      <c r="U22" s="60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</row>
    <row r="23" spans="1:88" ht="15" customHeight="1">
      <c r="A23" s="10"/>
      <c r="B23" s="9" t="s">
        <v>16</v>
      </c>
      <c r="C23" s="61"/>
      <c r="D23" s="62"/>
      <c r="E23" s="63"/>
      <c r="F23" s="63"/>
      <c r="G23" s="63"/>
      <c r="H23" s="63"/>
      <c r="I23" s="63"/>
      <c r="J23" s="63"/>
      <c r="K23" s="62"/>
      <c r="L23" s="64"/>
      <c r="M23" s="65">
        <f>N23</f>
        <v>0</v>
      </c>
      <c r="N23" s="66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</row>
    <row r="24" spans="1:88" ht="15">
      <c r="A24" s="10"/>
      <c r="B24" s="9" t="s">
        <v>17</v>
      </c>
      <c r="C24" s="61"/>
      <c r="D24" s="62"/>
      <c r="E24" s="63"/>
      <c r="F24" s="63"/>
      <c r="G24" s="63"/>
      <c r="H24" s="63"/>
      <c r="I24" s="63"/>
      <c r="J24" s="63"/>
      <c r="K24" s="62"/>
      <c r="L24" s="64"/>
      <c r="M24" s="65">
        <f>N24+O24</f>
        <v>0</v>
      </c>
      <c r="N24" s="66"/>
      <c r="O24" s="67">
        <f>SUM(P24:CJ24)</f>
        <v>0</v>
      </c>
      <c r="P24" s="68"/>
      <c r="Q24" s="69"/>
      <c r="R24" s="69"/>
      <c r="S24" s="69"/>
      <c r="T24" s="69"/>
      <c r="U24" s="69"/>
      <c r="V24" s="72"/>
      <c r="W24" s="72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73"/>
    </row>
    <row r="25" spans="1:88" ht="15">
      <c r="A25" s="10"/>
      <c r="B25" s="9" t="s">
        <v>18</v>
      </c>
      <c r="D25" s="63"/>
      <c r="E25" s="63"/>
      <c r="F25" s="63"/>
      <c r="G25" s="63"/>
      <c r="H25" s="63"/>
      <c r="I25" s="63"/>
      <c r="J25" s="63"/>
      <c r="K25" s="62"/>
      <c r="L25" s="64"/>
      <c r="M25" s="65">
        <f>N25+O25</f>
        <v>0</v>
      </c>
      <c r="N25" s="66"/>
      <c r="O25" s="67">
        <f>SUM(P25:CJ25)</f>
        <v>0</v>
      </c>
      <c r="P25" s="71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3"/>
    </row>
    <row r="26" spans="1:88" ht="15">
      <c r="A26" s="10"/>
      <c r="B26" s="74" t="s">
        <v>9</v>
      </c>
      <c r="C26" s="22"/>
      <c r="D26" s="75"/>
      <c r="E26" s="63"/>
      <c r="F26" s="63"/>
      <c r="G26" s="63"/>
      <c r="H26" s="63"/>
      <c r="I26" s="63"/>
      <c r="J26" s="63"/>
      <c r="K26" s="62"/>
      <c r="L26" s="64"/>
      <c r="M26" s="65">
        <f>N26+O26</f>
        <v>0</v>
      </c>
      <c r="N26" s="76">
        <f>MIN(N24,N23)+N25</f>
        <v>0</v>
      </c>
      <c r="O26" s="77">
        <f>SUM(P26:CJ26)</f>
        <v>0</v>
      </c>
      <c r="P26" s="78">
        <f>P24+P25</f>
        <v>0</v>
      </c>
      <c r="Q26" s="77">
        <f aca="true" t="shared" si="0" ref="Q26:BU26">Q24+Q25</f>
        <v>0</v>
      </c>
      <c r="R26" s="77">
        <f t="shared" si="0"/>
        <v>0</v>
      </c>
      <c r="S26" s="77">
        <f t="shared" si="0"/>
        <v>0</v>
      </c>
      <c r="T26" s="77">
        <f t="shared" si="0"/>
        <v>0</v>
      </c>
      <c r="U26" s="77">
        <f t="shared" si="0"/>
        <v>0</v>
      </c>
      <c r="V26" s="77">
        <f t="shared" si="0"/>
        <v>0</v>
      </c>
      <c r="W26" s="77">
        <f t="shared" si="0"/>
        <v>0</v>
      </c>
      <c r="X26" s="77">
        <f t="shared" si="0"/>
        <v>0</v>
      </c>
      <c r="Y26" s="77">
        <f t="shared" si="0"/>
        <v>0</v>
      </c>
      <c r="Z26" s="77">
        <f t="shared" si="0"/>
        <v>0</v>
      </c>
      <c r="AA26" s="77">
        <f t="shared" si="0"/>
        <v>0</v>
      </c>
      <c r="AB26" s="77">
        <f t="shared" si="0"/>
        <v>0</v>
      </c>
      <c r="AC26" s="77">
        <f t="shared" si="0"/>
        <v>0</v>
      </c>
      <c r="AD26" s="77">
        <f t="shared" si="0"/>
        <v>0</v>
      </c>
      <c r="AE26" s="77">
        <f t="shared" si="0"/>
        <v>0</v>
      </c>
      <c r="AF26" s="77">
        <f t="shared" si="0"/>
        <v>0</v>
      </c>
      <c r="AG26" s="77">
        <f t="shared" si="0"/>
        <v>0</v>
      </c>
      <c r="AH26" s="77">
        <f t="shared" si="0"/>
        <v>0</v>
      </c>
      <c r="AI26" s="77">
        <f t="shared" si="0"/>
        <v>0</v>
      </c>
      <c r="AJ26" s="77">
        <f t="shared" si="0"/>
        <v>0</v>
      </c>
      <c r="AK26" s="77">
        <f t="shared" si="0"/>
        <v>0</v>
      </c>
      <c r="AL26" s="77">
        <f t="shared" si="0"/>
        <v>0</v>
      </c>
      <c r="AM26" s="77">
        <f t="shared" si="0"/>
        <v>0</v>
      </c>
      <c r="AN26" s="77">
        <f t="shared" si="0"/>
        <v>0</v>
      </c>
      <c r="AO26" s="77">
        <f t="shared" si="0"/>
        <v>0</v>
      </c>
      <c r="AP26" s="77">
        <f t="shared" si="0"/>
        <v>0</v>
      </c>
      <c r="AQ26" s="77">
        <f t="shared" si="0"/>
        <v>0</v>
      </c>
      <c r="AR26" s="77">
        <f t="shared" si="0"/>
        <v>0</v>
      </c>
      <c r="AS26" s="77">
        <f t="shared" si="0"/>
        <v>0</v>
      </c>
      <c r="AT26" s="77">
        <f t="shared" si="0"/>
        <v>0</v>
      </c>
      <c r="AU26" s="77">
        <f t="shared" si="0"/>
        <v>0</v>
      </c>
      <c r="AV26" s="77">
        <f t="shared" si="0"/>
        <v>0</v>
      </c>
      <c r="AW26" s="77">
        <f t="shared" si="0"/>
        <v>0</v>
      </c>
      <c r="AX26" s="77">
        <f t="shared" si="0"/>
        <v>0</v>
      </c>
      <c r="AY26" s="77">
        <f t="shared" si="0"/>
        <v>0</v>
      </c>
      <c r="AZ26" s="77">
        <f t="shared" si="0"/>
        <v>0</v>
      </c>
      <c r="BA26" s="77">
        <f t="shared" si="0"/>
        <v>0</v>
      </c>
      <c r="BB26" s="77">
        <f t="shared" si="0"/>
        <v>0</v>
      </c>
      <c r="BC26" s="77">
        <f t="shared" si="0"/>
        <v>0</v>
      </c>
      <c r="BD26" s="77">
        <f t="shared" si="0"/>
        <v>0</v>
      </c>
      <c r="BE26" s="77">
        <f t="shared" si="0"/>
        <v>0</v>
      </c>
      <c r="BF26" s="77">
        <f t="shared" si="0"/>
        <v>0</v>
      </c>
      <c r="BG26" s="77">
        <f t="shared" si="0"/>
        <v>0</v>
      </c>
      <c r="BH26" s="77">
        <f t="shared" si="0"/>
        <v>0</v>
      </c>
      <c r="BI26" s="77">
        <f t="shared" si="0"/>
        <v>0</v>
      </c>
      <c r="BJ26" s="77">
        <f t="shared" si="0"/>
        <v>0</v>
      </c>
      <c r="BK26" s="77">
        <f t="shared" si="0"/>
        <v>0</v>
      </c>
      <c r="BL26" s="77">
        <f t="shared" si="0"/>
        <v>0</v>
      </c>
      <c r="BM26" s="77">
        <f t="shared" si="0"/>
        <v>0</v>
      </c>
      <c r="BN26" s="77">
        <f t="shared" si="0"/>
        <v>0</v>
      </c>
      <c r="BO26" s="77">
        <f t="shared" si="0"/>
        <v>0</v>
      </c>
      <c r="BP26" s="77">
        <f t="shared" si="0"/>
        <v>0</v>
      </c>
      <c r="BQ26" s="77">
        <f t="shared" si="0"/>
        <v>0</v>
      </c>
      <c r="BR26" s="77">
        <f t="shared" si="0"/>
        <v>0</v>
      </c>
      <c r="BS26" s="77">
        <f t="shared" si="0"/>
        <v>0</v>
      </c>
      <c r="BT26" s="77">
        <f t="shared" si="0"/>
        <v>0</v>
      </c>
      <c r="BU26" s="77">
        <f t="shared" si="0"/>
        <v>0</v>
      </c>
      <c r="BV26" s="77">
        <f>BV24+BV25</f>
        <v>0</v>
      </c>
      <c r="BW26" s="77">
        <f aca="true" t="shared" si="1" ref="BW26:CI26">BW24+BW25</f>
        <v>0</v>
      </c>
      <c r="BX26" s="77">
        <f t="shared" si="1"/>
        <v>0</v>
      </c>
      <c r="BY26" s="77">
        <f t="shared" si="1"/>
        <v>0</v>
      </c>
      <c r="BZ26" s="77">
        <f t="shared" si="1"/>
        <v>0</v>
      </c>
      <c r="CA26" s="77">
        <f t="shared" si="1"/>
        <v>0</v>
      </c>
      <c r="CB26" s="77">
        <f t="shared" si="1"/>
        <v>0</v>
      </c>
      <c r="CC26" s="77">
        <f t="shared" si="1"/>
        <v>0</v>
      </c>
      <c r="CD26" s="77">
        <f t="shared" si="1"/>
        <v>0</v>
      </c>
      <c r="CE26" s="77">
        <f t="shared" si="1"/>
        <v>0</v>
      </c>
      <c r="CF26" s="77">
        <f t="shared" si="1"/>
        <v>0</v>
      </c>
      <c r="CG26" s="77">
        <f t="shared" si="1"/>
        <v>0</v>
      </c>
      <c r="CH26" s="77">
        <f t="shared" si="1"/>
        <v>0</v>
      </c>
      <c r="CI26" s="77">
        <f t="shared" si="1"/>
        <v>0</v>
      </c>
      <c r="CJ26" s="67">
        <f>CJ24+CJ25</f>
        <v>0</v>
      </c>
    </row>
    <row r="27" spans="2:88" ht="15">
      <c r="B27" s="10"/>
      <c r="D27" s="35"/>
      <c r="L27" s="51"/>
      <c r="M27" s="52"/>
      <c r="N27" s="52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</row>
    <row r="28" spans="1:14" ht="15">
      <c r="A28" s="10"/>
      <c r="B28" s="79" t="s">
        <v>19</v>
      </c>
      <c r="D28" s="63"/>
      <c r="E28" s="63"/>
      <c r="F28" s="63"/>
      <c r="G28" s="63"/>
      <c r="H28" s="63"/>
      <c r="I28" s="63"/>
      <c r="J28" s="63"/>
      <c r="K28" s="14"/>
      <c r="L28" s="14"/>
      <c r="M28" s="14"/>
      <c r="N28" s="14"/>
    </row>
    <row r="29" spans="1:88" ht="15">
      <c r="A29" s="10"/>
      <c r="B29" s="39" t="s">
        <v>20</v>
      </c>
      <c r="D29" s="63"/>
      <c r="E29" s="63"/>
      <c r="F29" s="63"/>
      <c r="G29" s="63"/>
      <c r="H29" s="63"/>
      <c r="I29" s="63"/>
      <c r="J29" s="63"/>
      <c r="K29" s="62"/>
      <c r="L29" s="64"/>
      <c r="M29" s="65">
        <f>N29+O29</f>
        <v>0</v>
      </c>
      <c r="N29" s="66"/>
      <c r="O29" s="78">
        <f>SUM(P29:CJ29)</f>
        <v>0</v>
      </c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3"/>
    </row>
    <row r="30" spans="1:88" ht="15">
      <c r="A30" s="10"/>
      <c r="B30" s="9" t="s">
        <v>21</v>
      </c>
      <c r="K30" s="62"/>
      <c r="L30" s="64"/>
      <c r="M30" s="65">
        <f>N30+O30</f>
        <v>0</v>
      </c>
      <c r="N30" s="66"/>
      <c r="O30" s="78">
        <f>SUM(P30:CJ30)</f>
        <v>0</v>
      </c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2"/>
    </row>
    <row r="31" spans="1:88" ht="18">
      <c r="A31" s="10"/>
      <c r="O31" s="9"/>
      <c r="P31" s="9"/>
      <c r="Q31" s="9"/>
      <c r="R31" s="9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</row>
    <row r="32" spans="2:256" s="42" customFormat="1" ht="18">
      <c r="B32" s="42" t="s">
        <v>22</v>
      </c>
      <c r="C32" s="54"/>
      <c r="D32" s="55"/>
      <c r="L32" s="56"/>
      <c r="M32" s="56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2:88" ht="15" customHeight="1">
      <c r="B33" s="42"/>
      <c r="C33" s="83"/>
      <c r="D33" s="84"/>
      <c r="L33" s="51"/>
      <c r="M33" s="50"/>
      <c r="N33" s="52"/>
      <c r="O33" s="52"/>
      <c r="P33" s="52"/>
      <c r="Q33" s="52"/>
      <c r="R33" s="52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</row>
    <row r="34" spans="1:88" ht="15">
      <c r="A34" s="10"/>
      <c r="B34" s="85" t="s">
        <v>23</v>
      </c>
      <c r="C34" s="83"/>
      <c r="D34" s="63"/>
      <c r="E34" s="63"/>
      <c r="K34" s="62"/>
      <c r="L34" s="64"/>
      <c r="M34" s="65">
        <f>N34+O34</f>
        <v>0</v>
      </c>
      <c r="N34" s="66"/>
      <c r="O34" s="77">
        <f>SUM(P34:CJ34)</f>
        <v>0</v>
      </c>
      <c r="P34" s="71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3"/>
    </row>
    <row r="35" spans="1:88" ht="15">
      <c r="A35" s="10"/>
      <c r="B35" s="9" t="s">
        <v>24</v>
      </c>
      <c r="D35" s="63"/>
      <c r="E35" s="63"/>
      <c r="K35" s="62"/>
      <c r="L35" s="64"/>
      <c r="M35" s="65">
        <f>N35+O35</f>
        <v>0</v>
      </c>
      <c r="N35" s="66"/>
      <c r="O35" s="77">
        <f>SUM(P35:CJ35)</f>
        <v>0</v>
      </c>
      <c r="P35" s="86"/>
      <c r="Q35" s="87"/>
      <c r="R35" s="87"/>
      <c r="S35" s="87"/>
      <c r="T35" s="87"/>
      <c r="U35" s="87"/>
      <c r="V35" s="87"/>
      <c r="W35" s="106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8"/>
    </row>
    <row r="36" spans="1:88" ht="15">
      <c r="A36" s="10"/>
      <c r="B36" s="9" t="s">
        <v>25</v>
      </c>
      <c r="C36" s="83"/>
      <c r="D36" s="63"/>
      <c r="E36" s="63"/>
      <c r="F36" s="63"/>
      <c r="G36" s="63"/>
      <c r="H36" s="63"/>
      <c r="I36" s="63"/>
      <c r="J36" s="63"/>
      <c r="K36" s="62"/>
      <c r="L36" s="64"/>
      <c r="M36" s="65">
        <f>N36+O36</f>
        <v>0</v>
      </c>
      <c r="N36" s="66"/>
      <c r="O36" s="77">
        <f>SUM(P36:CJ36)</f>
        <v>0</v>
      </c>
      <c r="P36" s="86"/>
      <c r="Q36" s="87"/>
      <c r="R36" s="87"/>
      <c r="S36" s="87"/>
      <c r="T36" s="87"/>
      <c r="U36" s="87"/>
      <c r="V36" s="87"/>
      <c r="W36" s="106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8"/>
    </row>
    <row r="37" spans="1:88" ht="15">
      <c r="A37" s="10"/>
      <c r="B37" s="9" t="s">
        <v>26</v>
      </c>
      <c r="D37" s="63"/>
      <c r="E37" s="63"/>
      <c r="F37" s="63"/>
      <c r="G37" s="63"/>
      <c r="H37" s="63"/>
      <c r="I37" s="63"/>
      <c r="J37" s="63"/>
      <c r="K37" s="62"/>
      <c r="L37" s="64"/>
      <c r="M37" s="65">
        <f>N37+O37</f>
        <v>0</v>
      </c>
      <c r="N37" s="66"/>
      <c r="O37" s="77">
        <f>SUM(P37:CJ37)</f>
        <v>0</v>
      </c>
      <c r="P37" s="86"/>
      <c r="Q37" s="87"/>
      <c r="R37" s="87"/>
      <c r="S37" s="87"/>
      <c r="T37" s="87"/>
      <c r="U37" s="87"/>
      <c r="V37" s="87"/>
      <c r="W37" s="106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8"/>
    </row>
    <row r="38" spans="1:88" ht="15">
      <c r="A38" s="10"/>
      <c r="B38" s="9" t="s">
        <v>27</v>
      </c>
      <c r="D38" s="63"/>
      <c r="E38" s="63"/>
      <c r="F38" s="63"/>
      <c r="G38" s="63"/>
      <c r="H38" s="63"/>
      <c r="I38" s="63"/>
      <c r="J38" s="63"/>
      <c r="K38" s="62"/>
      <c r="L38" s="64"/>
      <c r="M38" s="65">
        <f>N38+O38</f>
        <v>0</v>
      </c>
      <c r="N38" s="66"/>
      <c r="O38" s="77">
        <f>SUM(P38:CJ38)</f>
        <v>0</v>
      </c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2"/>
    </row>
    <row r="39" spans="1:14" ht="15">
      <c r="A39" s="10"/>
      <c r="G39" s="14"/>
      <c r="H39" s="14"/>
      <c r="I39" s="14"/>
      <c r="J39" s="14"/>
      <c r="K39" s="14"/>
      <c r="L39" s="14"/>
      <c r="M39" s="14"/>
      <c r="N39" s="14"/>
    </row>
    <row r="40" spans="2:256" s="42" customFormat="1" ht="18">
      <c r="B40" s="89" t="s">
        <v>28</v>
      </c>
      <c r="K40" s="90"/>
      <c r="L40" s="91"/>
      <c r="M40" s="92">
        <f>N40+O40</f>
        <v>0</v>
      </c>
      <c r="N40" s="93">
        <f>SUM(N26,N29:N30,N34:N38)</f>
        <v>0</v>
      </c>
      <c r="O40" s="94">
        <f>SUM(P40:CJ40)</f>
        <v>0</v>
      </c>
      <c r="P40" s="95">
        <f>SUM(P26,P29:P30,P34:P38)</f>
        <v>0</v>
      </c>
      <c r="Q40" s="96">
        <f aca="true" t="shared" si="2" ref="Q40:BV40">SUM(Q26,Q29:Q30,Q34:Q38)</f>
        <v>0</v>
      </c>
      <c r="R40" s="96">
        <f t="shared" si="2"/>
        <v>0</v>
      </c>
      <c r="S40" s="96">
        <f t="shared" si="2"/>
        <v>0</v>
      </c>
      <c r="T40" s="96">
        <f t="shared" si="2"/>
        <v>0</v>
      </c>
      <c r="U40" s="96">
        <f t="shared" si="2"/>
        <v>0</v>
      </c>
      <c r="V40" s="96">
        <f t="shared" si="2"/>
        <v>0</v>
      </c>
      <c r="W40" s="96">
        <f t="shared" si="2"/>
        <v>0</v>
      </c>
      <c r="X40" s="96">
        <f t="shared" si="2"/>
        <v>0</v>
      </c>
      <c r="Y40" s="96">
        <f t="shared" si="2"/>
        <v>0</v>
      </c>
      <c r="Z40" s="96">
        <f t="shared" si="2"/>
        <v>0</v>
      </c>
      <c r="AA40" s="96">
        <f t="shared" si="2"/>
        <v>0</v>
      </c>
      <c r="AB40" s="96">
        <f t="shared" si="2"/>
        <v>0</v>
      </c>
      <c r="AC40" s="96">
        <f t="shared" si="2"/>
        <v>0</v>
      </c>
      <c r="AD40" s="96">
        <f t="shared" si="2"/>
        <v>0</v>
      </c>
      <c r="AE40" s="96">
        <f t="shared" si="2"/>
        <v>0</v>
      </c>
      <c r="AF40" s="96">
        <f t="shared" si="2"/>
        <v>0</v>
      </c>
      <c r="AG40" s="96">
        <f t="shared" si="2"/>
        <v>0</v>
      </c>
      <c r="AH40" s="96">
        <f t="shared" si="2"/>
        <v>0</v>
      </c>
      <c r="AI40" s="96">
        <f t="shared" si="2"/>
        <v>0</v>
      </c>
      <c r="AJ40" s="96">
        <f t="shared" si="2"/>
        <v>0</v>
      </c>
      <c r="AK40" s="96">
        <f t="shared" si="2"/>
        <v>0</v>
      </c>
      <c r="AL40" s="96">
        <f t="shared" si="2"/>
        <v>0</v>
      </c>
      <c r="AM40" s="96">
        <f t="shared" si="2"/>
        <v>0</v>
      </c>
      <c r="AN40" s="96">
        <f t="shared" si="2"/>
        <v>0</v>
      </c>
      <c r="AO40" s="96">
        <f t="shared" si="2"/>
        <v>0</v>
      </c>
      <c r="AP40" s="96">
        <f t="shared" si="2"/>
        <v>0</v>
      </c>
      <c r="AQ40" s="96">
        <f t="shared" si="2"/>
        <v>0</v>
      </c>
      <c r="AR40" s="96">
        <f t="shared" si="2"/>
        <v>0</v>
      </c>
      <c r="AS40" s="96">
        <f t="shared" si="2"/>
        <v>0</v>
      </c>
      <c r="AT40" s="96">
        <f t="shared" si="2"/>
        <v>0</v>
      </c>
      <c r="AU40" s="96">
        <f t="shared" si="2"/>
        <v>0</v>
      </c>
      <c r="AV40" s="96">
        <f t="shared" si="2"/>
        <v>0</v>
      </c>
      <c r="AW40" s="96">
        <f t="shared" si="2"/>
        <v>0</v>
      </c>
      <c r="AX40" s="96">
        <f t="shared" si="2"/>
        <v>0</v>
      </c>
      <c r="AY40" s="96">
        <f t="shared" si="2"/>
        <v>0</v>
      </c>
      <c r="AZ40" s="96">
        <f t="shared" si="2"/>
        <v>0</v>
      </c>
      <c r="BA40" s="96">
        <f t="shared" si="2"/>
        <v>0</v>
      </c>
      <c r="BB40" s="96">
        <f t="shared" si="2"/>
        <v>0</v>
      </c>
      <c r="BC40" s="96">
        <f t="shared" si="2"/>
        <v>0</v>
      </c>
      <c r="BD40" s="96">
        <f t="shared" si="2"/>
        <v>0</v>
      </c>
      <c r="BE40" s="96">
        <f t="shared" si="2"/>
        <v>0</v>
      </c>
      <c r="BF40" s="96">
        <f t="shared" si="2"/>
        <v>0</v>
      </c>
      <c r="BG40" s="96">
        <f t="shared" si="2"/>
        <v>0</v>
      </c>
      <c r="BH40" s="96">
        <f t="shared" si="2"/>
        <v>0</v>
      </c>
      <c r="BI40" s="96">
        <f t="shared" si="2"/>
        <v>0</v>
      </c>
      <c r="BJ40" s="96">
        <f t="shared" si="2"/>
        <v>0</v>
      </c>
      <c r="BK40" s="96">
        <f t="shared" si="2"/>
        <v>0</v>
      </c>
      <c r="BL40" s="96">
        <f t="shared" si="2"/>
        <v>0</v>
      </c>
      <c r="BM40" s="96">
        <f t="shared" si="2"/>
        <v>0</v>
      </c>
      <c r="BN40" s="96">
        <f t="shared" si="2"/>
        <v>0</v>
      </c>
      <c r="BO40" s="96">
        <f t="shared" si="2"/>
        <v>0</v>
      </c>
      <c r="BP40" s="96">
        <f t="shared" si="2"/>
        <v>0</v>
      </c>
      <c r="BQ40" s="96">
        <f t="shared" si="2"/>
        <v>0</v>
      </c>
      <c r="BR40" s="96">
        <f t="shared" si="2"/>
        <v>0</v>
      </c>
      <c r="BS40" s="96">
        <f t="shared" si="2"/>
        <v>0</v>
      </c>
      <c r="BT40" s="96">
        <f t="shared" si="2"/>
        <v>0</v>
      </c>
      <c r="BU40" s="96">
        <f t="shared" si="2"/>
        <v>0</v>
      </c>
      <c r="BV40" s="96">
        <f t="shared" si="2"/>
        <v>0</v>
      </c>
      <c r="BW40" s="96">
        <f aca="true" t="shared" si="3" ref="BW40:CI40">SUM(BW26,BW29:BW30,BW34:BW38)</f>
        <v>0</v>
      </c>
      <c r="BX40" s="96">
        <f t="shared" si="3"/>
        <v>0</v>
      </c>
      <c r="BY40" s="96">
        <f t="shared" si="3"/>
        <v>0</v>
      </c>
      <c r="BZ40" s="96">
        <f t="shared" si="3"/>
        <v>0</v>
      </c>
      <c r="CA40" s="96">
        <f t="shared" si="3"/>
        <v>0</v>
      </c>
      <c r="CB40" s="96">
        <f t="shared" si="3"/>
        <v>0</v>
      </c>
      <c r="CC40" s="96">
        <f t="shared" si="3"/>
        <v>0</v>
      </c>
      <c r="CD40" s="96">
        <f t="shared" si="3"/>
        <v>0</v>
      </c>
      <c r="CE40" s="96">
        <f t="shared" si="3"/>
        <v>0</v>
      </c>
      <c r="CF40" s="96">
        <f t="shared" si="3"/>
        <v>0</v>
      </c>
      <c r="CG40" s="96">
        <f t="shared" si="3"/>
        <v>0</v>
      </c>
      <c r="CH40" s="96">
        <f t="shared" si="3"/>
        <v>0</v>
      </c>
      <c r="CI40" s="96">
        <f t="shared" si="3"/>
        <v>0</v>
      </c>
      <c r="CJ40" s="97">
        <f>SUM(CJ26,CJ29:CJ30,CJ34:CJ38)</f>
        <v>0</v>
      </c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88" ht="15">
      <c r="A41" s="10"/>
      <c r="L41" s="51"/>
      <c r="M41" s="52"/>
      <c r="N41" s="52"/>
      <c r="O41" s="52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</row>
    <row r="42" spans="4:256" s="48" customFormat="1" ht="12.75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88" ht="15">
      <c r="A43" s="10"/>
      <c r="L43" s="51"/>
      <c r="M43" s="52"/>
      <c r="N43" s="52"/>
      <c r="O43" s="52"/>
      <c r="P43" s="52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</row>
    <row r="44" spans="1:88" ht="20.25">
      <c r="A44" s="10"/>
      <c r="B44" s="20" t="s">
        <v>29</v>
      </c>
      <c r="L44" s="51"/>
      <c r="M44" s="52"/>
      <c r="N44" s="52"/>
      <c r="O44" s="52"/>
      <c r="P44" s="52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</row>
    <row r="45" spans="2:88" ht="15">
      <c r="B45" s="44"/>
      <c r="C45" s="14"/>
      <c r="D45" s="98"/>
      <c r="E45" s="98"/>
      <c r="K45" s="39"/>
      <c r="L45" s="99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</row>
    <row r="46" spans="2:88" ht="15">
      <c r="B46" s="10" t="s">
        <v>199</v>
      </c>
      <c r="C46" s="14"/>
      <c r="D46" s="14"/>
      <c r="I46" s="35"/>
      <c r="J46" s="41"/>
      <c r="K46" s="41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</row>
    <row r="47" spans="2:88" ht="14.25">
      <c r="B47" s="9" t="s">
        <v>30</v>
      </c>
      <c r="C47" s="14"/>
      <c r="D47" s="14"/>
      <c r="I47" s="201"/>
      <c r="J47" s="41"/>
      <c r="K47" s="62"/>
      <c r="L47" s="53"/>
      <c r="M47" s="100">
        <f aca="true" t="shared" si="4" ref="M47:M61">N47+O47</f>
        <v>0</v>
      </c>
      <c r="N47" s="101"/>
      <c r="O47" s="100">
        <f aca="true" t="shared" si="5" ref="O47:O61">SUM(P47:CJ47)</f>
        <v>0</v>
      </c>
      <c r="P47" s="102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4"/>
    </row>
    <row r="48" spans="2:88" ht="14.25">
      <c r="B48" s="9" t="s">
        <v>31</v>
      </c>
      <c r="C48" s="14"/>
      <c r="D48" s="14"/>
      <c r="I48" s="201"/>
      <c r="J48" s="41"/>
      <c r="K48" s="62"/>
      <c r="L48" s="53"/>
      <c r="M48" s="100">
        <f t="shared" si="4"/>
        <v>0</v>
      </c>
      <c r="N48" s="101"/>
      <c r="O48" s="100">
        <f t="shared" si="5"/>
        <v>0</v>
      </c>
      <c r="P48" s="105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7"/>
    </row>
    <row r="49" spans="2:88" ht="14.25">
      <c r="B49" s="9" t="s">
        <v>32</v>
      </c>
      <c r="C49" s="14"/>
      <c r="D49" s="14"/>
      <c r="I49" s="201"/>
      <c r="J49" s="41"/>
      <c r="K49" s="62"/>
      <c r="L49" s="53"/>
      <c r="M49" s="100">
        <f t="shared" si="4"/>
        <v>0</v>
      </c>
      <c r="N49" s="101"/>
      <c r="O49" s="100">
        <f t="shared" si="5"/>
        <v>0</v>
      </c>
      <c r="P49" s="105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7"/>
    </row>
    <row r="50" spans="2:88" ht="14.25">
      <c r="B50" s="9" t="s">
        <v>33</v>
      </c>
      <c r="C50" s="14"/>
      <c r="D50" s="14"/>
      <c r="E50" s="14"/>
      <c r="F50" s="14"/>
      <c r="I50" s="201"/>
      <c r="J50" s="41"/>
      <c r="K50" s="62"/>
      <c r="L50" s="53"/>
      <c r="M50" s="100">
        <f t="shared" si="4"/>
        <v>0</v>
      </c>
      <c r="N50" s="101"/>
      <c r="O50" s="100">
        <f t="shared" si="5"/>
        <v>0</v>
      </c>
      <c r="P50" s="105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7"/>
    </row>
    <row r="51" spans="2:88" ht="14.25">
      <c r="B51" s="9" t="s">
        <v>188</v>
      </c>
      <c r="C51" s="14"/>
      <c r="D51" s="14"/>
      <c r="I51" s="201"/>
      <c r="J51" s="41"/>
      <c r="K51" s="62"/>
      <c r="L51" s="53"/>
      <c r="M51" s="100">
        <f t="shared" si="4"/>
        <v>0</v>
      </c>
      <c r="N51" s="101"/>
      <c r="O51" s="100">
        <f t="shared" si="5"/>
        <v>0</v>
      </c>
      <c r="P51" s="105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7"/>
    </row>
    <row r="52" spans="2:88" ht="14.25">
      <c r="B52" s="9" t="s">
        <v>189</v>
      </c>
      <c r="C52" s="14"/>
      <c r="D52" s="14"/>
      <c r="I52" s="201"/>
      <c r="J52" s="41"/>
      <c r="K52" s="62"/>
      <c r="L52" s="53"/>
      <c r="M52" s="100">
        <f t="shared" si="4"/>
        <v>0</v>
      </c>
      <c r="N52" s="101"/>
      <c r="O52" s="100">
        <f t="shared" si="5"/>
        <v>0</v>
      </c>
      <c r="P52" s="105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7"/>
    </row>
    <row r="53" spans="2:88" ht="14.25">
      <c r="B53" s="9" t="s">
        <v>34</v>
      </c>
      <c r="C53" s="14"/>
      <c r="D53" s="14"/>
      <c r="I53" s="201"/>
      <c r="J53" s="41"/>
      <c r="K53" s="62"/>
      <c r="L53" s="53"/>
      <c r="M53" s="100">
        <f t="shared" si="4"/>
        <v>0</v>
      </c>
      <c r="N53" s="101"/>
      <c r="O53" s="100">
        <f t="shared" si="5"/>
        <v>0</v>
      </c>
      <c r="P53" s="105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7"/>
    </row>
    <row r="54" spans="2:88" ht="14.25">
      <c r="B54" s="9" t="s">
        <v>35</v>
      </c>
      <c r="C54" s="14"/>
      <c r="D54" s="14"/>
      <c r="I54" s="201"/>
      <c r="J54" s="41"/>
      <c r="K54" s="62"/>
      <c r="L54" s="53"/>
      <c r="M54" s="100">
        <f t="shared" si="4"/>
        <v>0</v>
      </c>
      <c r="N54" s="101"/>
      <c r="O54" s="100">
        <f t="shared" si="5"/>
        <v>0</v>
      </c>
      <c r="P54" s="105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7"/>
    </row>
    <row r="55" spans="2:88" ht="14.25">
      <c r="B55" s="9" t="s">
        <v>147</v>
      </c>
      <c r="C55" s="14"/>
      <c r="D55" s="14"/>
      <c r="I55" s="201"/>
      <c r="J55" s="41"/>
      <c r="K55" s="62"/>
      <c r="L55" s="53"/>
      <c r="M55" s="100">
        <f>N55+O55</f>
        <v>0</v>
      </c>
      <c r="N55" s="101"/>
      <c r="O55" s="100">
        <f t="shared" si="5"/>
        <v>0</v>
      </c>
      <c r="P55" s="105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7"/>
    </row>
    <row r="56" spans="2:88" ht="14.25">
      <c r="B56" s="9" t="s">
        <v>148</v>
      </c>
      <c r="C56" s="14"/>
      <c r="D56" s="14"/>
      <c r="I56" s="201"/>
      <c r="J56" s="41"/>
      <c r="K56" s="62"/>
      <c r="L56" s="53"/>
      <c r="M56" s="100">
        <f>N56+O56</f>
        <v>0</v>
      </c>
      <c r="N56" s="101"/>
      <c r="O56" s="100">
        <f t="shared" si="5"/>
        <v>0</v>
      </c>
      <c r="P56" s="105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7"/>
    </row>
    <row r="57" spans="2:88" ht="14.25">
      <c r="B57" s="9" t="s">
        <v>149</v>
      </c>
      <c r="C57" s="14"/>
      <c r="D57" s="14"/>
      <c r="I57" s="201"/>
      <c r="J57" s="41"/>
      <c r="K57" s="62"/>
      <c r="L57" s="53"/>
      <c r="M57" s="100">
        <f t="shared" si="4"/>
        <v>0</v>
      </c>
      <c r="N57" s="101"/>
      <c r="O57" s="100">
        <f t="shared" si="5"/>
        <v>0</v>
      </c>
      <c r="P57" s="105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7"/>
    </row>
    <row r="58" spans="2:88" ht="14.25">
      <c r="B58" s="9" t="s">
        <v>150</v>
      </c>
      <c r="C58" s="14"/>
      <c r="D58" s="14"/>
      <c r="I58" s="201"/>
      <c r="J58" s="41"/>
      <c r="K58" s="62"/>
      <c r="L58" s="53"/>
      <c r="M58" s="100">
        <f t="shared" si="4"/>
        <v>0</v>
      </c>
      <c r="N58" s="101"/>
      <c r="O58" s="100">
        <f t="shared" si="5"/>
        <v>0</v>
      </c>
      <c r="P58" s="105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7"/>
    </row>
    <row r="59" spans="2:88" ht="14.25">
      <c r="B59" s="9" t="s">
        <v>151</v>
      </c>
      <c r="C59" s="14"/>
      <c r="D59" s="14"/>
      <c r="I59" s="201"/>
      <c r="J59" s="41"/>
      <c r="K59" s="62"/>
      <c r="L59" s="53"/>
      <c r="M59" s="100">
        <f t="shared" si="4"/>
        <v>0</v>
      </c>
      <c r="N59" s="101"/>
      <c r="O59" s="100">
        <f t="shared" si="5"/>
        <v>0</v>
      </c>
      <c r="P59" s="105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7"/>
    </row>
    <row r="60" spans="2:88" ht="14.25">
      <c r="B60" s="9" t="s">
        <v>152</v>
      </c>
      <c r="C60" s="14"/>
      <c r="D60" s="14"/>
      <c r="I60" s="201"/>
      <c r="J60" s="41"/>
      <c r="K60" s="62"/>
      <c r="L60" s="53"/>
      <c r="M60" s="100">
        <f t="shared" si="4"/>
        <v>0</v>
      </c>
      <c r="N60" s="101"/>
      <c r="O60" s="100">
        <f t="shared" si="5"/>
        <v>0</v>
      </c>
      <c r="P60" s="105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7"/>
    </row>
    <row r="61" spans="2:88" ht="15">
      <c r="B61" s="108" t="s">
        <v>36</v>
      </c>
      <c r="C61" s="14"/>
      <c r="D61" s="14"/>
      <c r="I61" s="14"/>
      <c r="J61" s="41"/>
      <c r="K61" s="39"/>
      <c r="L61" s="53"/>
      <c r="M61" s="100">
        <f t="shared" si="4"/>
        <v>0</v>
      </c>
      <c r="N61" s="100">
        <f>SUM(N47:N60)</f>
        <v>0</v>
      </c>
      <c r="O61" s="109">
        <f t="shared" si="5"/>
        <v>0</v>
      </c>
      <c r="P61" s="109">
        <f>SUM(P47:P60)</f>
        <v>0</v>
      </c>
      <c r="Q61" s="110">
        <f aca="true" t="shared" si="6" ref="Q61:BV61">SUM(Q47:Q60)</f>
        <v>0</v>
      </c>
      <c r="R61" s="110">
        <f t="shared" si="6"/>
        <v>0</v>
      </c>
      <c r="S61" s="110">
        <f t="shared" si="6"/>
        <v>0</v>
      </c>
      <c r="T61" s="110">
        <f t="shared" si="6"/>
        <v>0</v>
      </c>
      <c r="U61" s="110">
        <f t="shared" si="6"/>
        <v>0</v>
      </c>
      <c r="V61" s="110">
        <f t="shared" si="6"/>
        <v>0</v>
      </c>
      <c r="W61" s="110">
        <f t="shared" si="6"/>
        <v>0</v>
      </c>
      <c r="X61" s="110">
        <f t="shared" si="6"/>
        <v>0</v>
      </c>
      <c r="Y61" s="110">
        <f t="shared" si="6"/>
        <v>0</v>
      </c>
      <c r="Z61" s="110">
        <f t="shared" si="6"/>
        <v>0</v>
      </c>
      <c r="AA61" s="110">
        <f t="shared" si="6"/>
        <v>0</v>
      </c>
      <c r="AB61" s="110">
        <f t="shared" si="6"/>
        <v>0</v>
      </c>
      <c r="AC61" s="110">
        <f t="shared" si="6"/>
        <v>0</v>
      </c>
      <c r="AD61" s="110">
        <f t="shared" si="6"/>
        <v>0</v>
      </c>
      <c r="AE61" s="110">
        <f t="shared" si="6"/>
        <v>0</v>
      </c>
      <c r="AF61" s="110">
        <f t="shared" si="6"/>
        <v>0</v>
      </c>
      <c r="AG61" s="110">
        <f t="shared" si="6"/>
        <v>0</v>
      </c>
      <c r="AH61" s="110">
        <f t="shared" si="6"/>
        <v>0</v>
      </c>
      <c r="AI61" s="110">
        <f t="shared" si="6"/>
        <v>0</v>
      </c>
      <c r="AJ61" s="110">
        <f t="shared" si="6"/>
        <v>0</v>
      </c>
      <c r="AK61" s="110">
        <f t="shared" si="6"/>
        <v>0</v>
      </c>
      <c r="AL61" s="110">
        <f t="shared" si="6"/>
        <v>0</v>
      </c>
      <c r="AM61" s="110">
        <f t="shared" si="6"/>
        <v>0</v>
      </c>
      <c r="AN61" s="110">
        <f t="shared" si="6"/>
        <v>0</v>
      </c>
      <c r="AO61" s="110">
        <f t="shared" si="6"/>
        <v>0</v>
      </c>
      <c r="AP61" s="110">
        <f t="shared" si="6"/>
        <v>0</v>
      </c>
      <c r="AQ61" s="110">
        <f t="shared" si="6"/>
        <v>0</v>
      </c>
      <c r="AR61" s="110">
        <f t="shared" si="6"/>
        <v>0</v>
      </c>
      <c r="AS61" s="110">
        <f t="shared" si="6"/>
        <v>0</v>
      </c>
      <c r="AT61" s="110">
        <f t="shared" si="6"/>
        <v>0</v>
      </c>
      <c r="AU61" s="110">
        <f t="shared" si="6"/>
        <v>0</v>
      </c>
      <c r="AV61" s="110">
        <f t="shared" si="6"/>
        <v>0</v>
      </c>
      <c r="AW61" s="110">
        <f t="shared" si="6"/>
        <v>0</v>
      </c>
      <c r="AX61" s="110">
        <f t="shared" si="6"/>
        <v>0</v>
      </c>
      <c r="AY61" s="110">
        <f t="shared" si="6"/>
        <v>0</v>
      </c>
      <c r="AZ61" s="110">
        <f t="shared" si="6"/>
        <v>0</v>
      </c>
      <c r="BA61" s="110">
        <f t="shared" si="6"/>
        <v>0</v>
      </c>
      <c r="BB61" s="110">
        <f t="shared" si="6"/>
        <v>0</v>
      </c>
      <c r="BC61" s="110">
        <f t="shared" si="6"/>
        <v>0</v>
      </c>
      <c r="BD61" s="110">
        <f t="shared" si="6"/>
        <v>0</v>
      </c>
      <c r="BE61" s="110">
        <f t="shared" si="6"/>
        <v>0</v>
      </c>
      <c r="BF61" s="110">
        <f t="shared" si="6"/>
        <v>0</v>
      </c>
      <c r="BG61" s="110">
        <f t="shared" si="6"/>
        <v>0</v>
      </c>
      <c r="BH61" s="110">
        <f t="shared" si="6"/>
        <v>0</v>
      </c>
      <c r="BI61" s="110">
        <f t="shared" si="6"/>
        <v>0</v>
      </c>
      <c r="BJ61" s="110">
        <f t="shared" si="6"/>
        <v>0</v>
      </c>
      <c r="BK61" s="110">
        <f t="shared" si="6"/>
        <v>0</v>
      </c>
      <c r="BL61" s="110">
        <f t="shared" si="6"/>
        <v>0</v>
      </c>
      <c r="BM61" s="110">
        <f t="shared" si="6"/>
        <v>0</v>
      </c>
      <c r="BN61" s="110">
        <f t="shared" si="6"/>
        <v>0</v>
      </c>
      <c r="BO61" s="110">
        <f t="shared" si="6"/>
        <v>0</v>
      </c>
      <c r="BP61" s="110">
        <f t="shared" si="6"/>
        <v>0</v>
      </c>
      <c r="BQ61" s="110">
        <f t="shared" si="6"/>
        <v>0</v>
      </c>
      <c r="BR61" s="110">
        <f t="shared" si="6"/>
        <v>0</v>
      </c>
      <c r="BS61" s="110">
        <f t="shared" si="6"/>
        <v>0</v>
      </c>
      <c r="BT61" s="110">
        <f t="shared" si="6"/>
        <v>0</v>
      </c>
      <c r="BU61" s="110">
        <f t="shared" si="6"/>
        <v>0</v>
      </c>
      <c r="BV61" s="110">
        <f t="shared" si="6"/>
        <v>0</v>
      </c>
      <c r="BW61" s="110">
        <f aca="true" t="shared" si="7" ref="BW61:CI61">SUM(BW47:BW60)</f>
        <v>0</v>
      </c>
      <c r="BX61" s="110">
        <f t="shared" si="7"/>
        <v>0</v>
      </c>
      <c r="BY61" s="110">
        <f t="shared" si="7"/>
        <v>0</v>
      </c>
      <c r="BZ61" s="110">
        <f t="shared" si="7"/>
        <v>0</v>
      </c>
      <c r="CA61" s="110">
        <f t="shared" si="7"/>
        <v>0</v>
      </c>
      <c r="CB61" s="110">
        <f t="shared" si="7"/>
        <v>0</v>
      </c>
      <c r="CC61" s="110">
        <f t="shared" si="7"/>
        <v>0</v>
      </c>
      <c r="CD61" s="110">
        <f t="shared" si="7"/>
        <v>0</v>
      </c>
      <c r="CE61" s="110">
        <f t="shared" si="7"/>
        <v>0</v>
      </c>
      <c r="CF61" s="110">
        <f t="shared" si="7"/>
        <v>0</v>
      </c>
      <c r="CG61" s="110">
        <f t="shared" si="7"/>
        <v>0</v>
      </c>
      <c r="CH61" s="110">
        <f t="shared" si="7"/>
        <v>0</v>
      </c>
      <c r="CI61" s="110">
        <f t="shared" si="7"/>
        <v>0</v>
      </c>
      <c r="CJ61" s="111">
        <f>SUM(CJ47:CJ60)</f>
        <v>0</v>
      </c>
    </row>
    <row r="62" spans="2:88" ht="15">
      <c r="B62" s="79"/>
      <c r="C62" s="14"/>
      <c r="D62" s="14"/>
      <c r="I62" s="14"/>
      <c r="J62" s="41"/>
      <c r="K62" s="39"/>
      <c r="L62" s="53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</row>
    <row r="63" spans="1:88" ht="15">
      <c r="A63" s="10"/>
      <c r="L63" s="51"/>
      <c r="M63" s="52"/>
      <c r="N63" s="52"/>
      <c r="O63" s="52"/>
      <c r="P63" s="52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</row>
    <row r="64" spans="2:88" ht="15">
      <c r="B64" s="10" t="s">
        <v>37</v>
      </c>
      <c r="C64" s="14"/>
      <c r="D64" s="98"/>
      <c r="E64" s="98"/>
      <c r="K64" s="39"/>
      <c r="L64" s="99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</row>
    <row r="65" spans="2:88" ht="14.25">
      <c r="B65" s="113" t="s">
        <v>38</v>
      </c>
      <c r="C65" s="14"/>
      <c r="D65" s="14"/>
      <c r="K65" s="62"/>
      <c r="L65" s="51"/>
      <c r="M65" s="65">
        <f>N65+O65</f>
        <v>0</v>
      </c>
      <c r="N65" s="66"/>
      <c r="O65" s="67">
        <f aca="true" t="shared" si="8" ref="O65:O70">SUM(P65:CJ65)</f>
        <v>0</v>
      </c>
      <c r="P65" s="71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3"/>
    </row>
    <row r="66" spans="2:88" ht="14.25">
      <c r="B66" s="85" t="s">
        <v>190</v>
      </c>
      <c r="C66" s="14"/>
      <c r="D66" s="14"/>
      <c r="K66" s="62"/>
      <c r="L66" s="51"/>
      <c r="M66" s="65">
        <f>N66+O66</f>
        <v>0</v>
      </c>
      <c r="N66" s="66"/>
      <c r="O66" s="67">
        <f t="shared" si="8"/>
        <v>0</v>
      </c>
      <c r="P66" s="86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8"/>
    </row>
    <row r="67" spans="2:88" ht="14.25">
      <c r="B67" s="114" t="s">
        <v>39</v>
      </c>
      <c r="C67" s="14"/>
      <c r="D67" s="14"/>
      <c r="K67" s="62"/>
      <c r="L67" s="51"/>
      <c r="M67" s="65">
        <f>N67+O67</f>
        <v>0</v>
      </c>
      <c r="N67" s="65">
        <f>SUM(N65:N66)</f>
        <v>0</v>
      </c>
      <c r="O67" s="67">
        <f t="shared" si="8"/>
        <v>0</v>
      </c>
      <c r="P67" s="78">
        <f>SUM(P65:P66)</f>
        <v>0</v>
      </c>
      <c r="Q67" s="77">
        <f aca="true" t="shared" si="9" ref="Q67:BV67">SUM(Q65:Q66)</f>
        <v>0</v>
      </c>
      <c r="R67" s="77">
        <f t="shared" si="9"/>
        <v>0</v>
      </c>
      <c r="S67" s="77">
        <f t="shared" si="9"/>
        <v>0</v>
      </c>
      <c r="T67" s="77">
        <f t="shared" si="9"/>
        <v>0</v>
      </c>
      <c r="U67" s="77">
        <f t="shared" si="9"/>
        <v>0</v>
      </c>
      <c r="V67" s="77">
        <f t="shared" si="9"/>
        <v>0</v>
      </c>
      <c r="W67" s="77">
        <f t="shared" si="9"/>
        <v>0</v>
      </c>
      <c r="X67" s="77">
        <f t="shared" si="9"/>
        <v>0</v>
      </c>
      <c r="Y67" s="77">
        <f t="shared" si="9"/>
        <v>0</v>
      </c>
      <c r="Z67" s="77">
        <f t="shared" si="9"/>
        <v>0</v>
      </c>
      <c r="AA67" s="77">
        <f t="shared" si="9"/>
        <v>0</v>
      </c>
      <c r="AB67" s="77">
        <f t="shared" si="9"/>
        <v>0</v>
      </c>
      <c r="AC67" s="77">
        <f t="shared" si="9"/>
        <v>0</v>
      </c>
      <c r="AD67" s="77">
        <f t="shared" si="9"/>
        <v>0</v>
      </c>
      <c r="AE67" s="77">
        <f t="shared" si="9"/>
        <v>0</v>
      </c>
      <c r="AF67" s="77">
        <f t="shared" si="9"/>
        <v>0</v>
      </c>
      <c r="AG67" s="77">
        <f t="shared" si="9"/>
        <v>0</v>
      </c>
      <c r="AH67" s="77">
        <f t="shared" si="9"/>
        <v>0</v>
      </c>
      <c r="AI67" s="77">
        <f t="shared" si="9"/>
        <v>0</v>
      </c>
      <c r="AJ67" s="77">
        <f t="shared" si="9"/>
        <v>0</v>
      </c>
      <c r="AK67" s="77">
        <f t="shared" si="9"/>
        <v>0</v>
      </c>
      <c r="AL67" s="77">
        <f t="shared" si="9"/>
        <v>0</v>
      </c>
      <c r="AM67" s="77">
        <f t="shared" si="9"/>
        <v>0</v>
      </c>
      <c r="AN67" s="77">
        <f t="shared" si="9"/>
        <v>0</v>
      </c>
      <c r="AO67" s="77">
        <f t="shared" si="9"/>
        <v>0</v>
      </c>
      <c r="AP67" s="77">
        <f t="shared" si="9"/>
        <v>0</v>
      </c>
      <c r="AQ67" s="77">
        <f t="shared" si="9"/>
        <v>0</v>
      </c>
      <c r="AR67" s="77">
        <f t="shared" si="9"/>
        <v>0</v>
      </c>
      <c r="AS67" s="77">
        <f t="shared" si="9"/>
        <v>0</v>
      </c>
      <c r="AT67" s="77">
        <f t="shared" si="9"/>
        <v>0</v>
      </c>
      <c r="AU67" s="77">
        <f t="shared" si="9"/>
        <v>0</v>
      </c>
      <c r="AV67" s="77">
        <f t="shared" si="9"/>
        <v>0</v>
      </c>
      <c r="AW67" s="77">
        <f t="shared" si="9"/>
        <v>0</v>
      </c>
      <c r="AX67" s="77">
        <f t="shared" si="9"/>
        <v>0</v>
      </c>
      <c r="AY67" s="77">
        <f t="shared" si="9"/>
        <v>0</v>
      </c>
      <c r="AZ67" s="77">
        <f t="shared" si="9"/>
        <v>0</v>
      </c>
      <c r="BA67" s="77">
        <f t="shared" si="9"/>
        <v>0</v>
      </c>
      <c r="BB67" s="77">
        <f t="shared" si="9"/>
        <v>0</v>
      </c>
      <c r="BC67" s="77">
        <f t="shared" si="9"/>
        <v>0</v>
      </c>
      <c r="BD67" s="77">
        <f t="shared" si="9"/>
        <v>0</v>
      </c>
      <c r="BE67" s="77">
        <f t="shared" si="9"/>
        <v>0</v>
      </c>
      <c r="BF67" s="77">
        <f t="shared" si="9"/>
        <v>0</v>
      </c>
      <c r="BG67" s="77">
        <f t="shared" si="9"/>
        <v>0</v>
      </c>
      <c r="BH67" s="77">
        <f t="shared" si="9"/>
        <v>0</v>
      </c>
      <c r="BI67" s="77">
        <f t="shared" si="9"/>
        <v>0</v>
      </c>
      <c r="BJ67" s="77">
        <f t="shared" si="9"/>
        <v>0</v>
      </c>
      <c r="BK67" s="77">
        <f t="shared" si="9"/>
        <v>0</v>
      </c>
      <c r="BL67" s="77">
        <f t="shared" si="9"/>
        <v>0</v>
      </c>
      <c r="BM67" s="77">
        <f t="shared" si="9"/>
        <v>0</v>
      </c>
      <c r="BN67" s="77">
        <f t="shared" si="9"/>
        <v>0</v>
      </c>
      <c r="BO67" s="77">
        <f t="shared" si="9"/>
        <v>0</v>
      </c>
      <c r="BP67" s="77">
        <f t="shared" si="9"/>
        <v>0</v>
      </c>
      <c r="BQ67" s="77">
        <f t="shared" si="9"/>
        <v>0</v>
      </c>
      <c r="BR67" s="77">
        <f t="shared" si="9"/>
        <v>0</v>
      </c>
      <c r="BS67" s="77">
        <f t="shared" si="9"/>
        <v>0</v>
      </c>
      <c r="BT67" s="77">
        <f t="shared" si="9"/>
        <v>0</v>
      </c>
      <c r="BU67" s="77">
        <f t="shared" si="9"/>
        <v>0</v>
      </c>
      <c r="BV67" s="77">
        <f t="shared" si="9"/>
        <v>0</v>
      </c>
      <c r="BW67" s="77">
        <f aca="true" t="shared" si="10" ref="BW67:CI67">SUM(BW65:BW66)</f>
        <v>0</v>
      </c>
      <c r="BX67" s="77">
        <f t="shared" si="10"/>
        <v>0</v>
      </c>
      <c r="BY67" s="77">
        <f t="shared" si="10"/>
        <v>0</v>
      </c>
      <c r="BZ67" s="77">
        <f t="shared" si="10"/>
        <v>0</v>
      </c>
      <c r="CA67" s="77">
        <f t="shared" si="10"/>
        <v>0</v>
      </c>
      <c r="CB67" s="77">
        <f t="shared" si="10"/>
        <v>0</v>
      </c>
      <c r="CC67" s="77">
        <f t="shared" si="10"/>
        <v>0</v>
      </c>
      <c r="CD67" s="77">
        <f t="shared" si="10"/>
        <v>0</v>
      </c>
      <c r="CE67" s="77">
        <f t="shared" si="10"/>
        <v>0</v>
      </c>
      <c r="CF67" s="77">
        <f t="shared" si="10"/>
        <v>0</v>
      </c>
      <c r="CG67" s="77">
        <f t="shared" si="10"/>
        <v>0</v>
      </c>
      <c r="CH67" s="77">
        <f t="shared" si="10"/>
        <v>0</v>
      </c>
      <c r="CI67" s="77">
        <f t="shared" si="10"/>
        <v>0</v>
      </c>
      <c r="CJ67" s="67">
        <f>SUM(CJ65:CJ66)</f>
        <v>0</v>
      </c>
    </row>
    <row r="68" spans="2:88" ht="14.25">
      <c r="B68" s="85" t="s">
        <v>40</v>
      </c>
      <c r="C68" s="14"/>
      <c r="D68" s="14"/>
      <c r="K68" s="62"/>
      <c r="L68" s="51"/>
      <c r="M68" s="65">
        <f>N68+O68</f>
        <v>0</v>
      </c>
      <c r="N68" s="66"/>
      <c r="O68" s="67">
        <f t="shared" si="8"/>
        <v>0</v>
      </c>
      <c r="P68" s="86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8"/>
    </row>
    <row r="69" spans="1:256" s="117" customFormat="1" ht="14.25">
      <c r="A69" s="115"/>
      <c r="B69" s="116"/>
      <c r="E69" s="115"/>
      <c r="F69" s="115"/>
      <c r="G69" s="115"/>
      <c r="H69" s="115"/>
      <c r="I69" s="115"/>
      <c r="J69" s="115"/>
      <c r="K69" s="118"/>
      <c r="L69" s="119"/>
      <c r="M69" s="120"/>
      <c r="N69" s="223"/>
      <c r="O69" s="121"/>
      <c r="P69" s="122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3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2:88" ht="15">
      <c r="B70" s="124" t="s">
        <v>41</v>
      </c>
      <c r="C70" s="14"/>
      <c r="D70" s="14"/>
      <c r="K70" s="62"/>
      <c r="L70" s="51"/>
      <c r="M70" s="65">
        <f>N70+O70</f>
        <v>0</v>
      </c>
      <c r="N70" s="65">
        <f aca="true" t="shared" si="11" ref="N70:BV70">SUM(N67,N68)</f>
        <v>0</v>
      </c>
      <c r="O70" s="77">
        <f t="shared" si="8"/>
        <v>0</v>
      </c>
      <c r="P70" s="125">
        <f t="shared" si="11"/>
        <v>0</v>
      </c>
      <c r="Q70" s="126">
        <f t="shared" si="11"/>
        <v>0</v>
      </c>
      <c r="R70" s="126">
        <f t="shared" si="11"/>
        <v>0</v>
      </c>
      <c r="S70" s="126">
        <f t="shared" si="11"/>
        <v>0</v>
      </c>
      <c r="T70" s="126">
        <f t="shared" si="11"/>
        <v>0</v>
      </c>
      <c r="U70" s="126">
        <f t="shared" si="11"/>
        <v>0</v>
      </c>
      <c r="V70" s="77">
        <f t="shared" si="11"/>
        <v>0</v>
      </c>
      <c r="W70" s="77">
        <f t="shared" si="11"/>
        <v>0</v>
      </c>
      <c r="X70" s="126">
        <f t="shared" si="11"/>
        <v>0</v>
      </c>
      <c r="Y70" s="126">
        <f t="shared" si="11"/>
        <v>0</v>
      </c>
      <c r="Z70" s="126">
        <f t="shared" si="11"/>
        <v>0</v>
      </c>
      <c r="AA70" s="126">
        <f t="shared" si="11"/>
        <v>0</v>
      </c>
      <c r="AB70" s="126">
        <f t="shared" si="11"/>
        <v>0</v>
      </c>
      <c r="AC70" s="126">
        <f t="shared" si="11"/>
        <v>0</v>
      </c>
      <c r="AD70" s="126">
        <f t="shared" si="11"/>
        <v>0</v>
      </c>
      <c r="AE70" s="126">
        <f t="shared" si="11"/>
        <v>0</v>
      </c>
      <c r="AF70" s="126">
        <f t="shared" si="11"/>
        <v>0</v>
      </c>
      <c r="AG70" s="126">
        <f t="shared" si="11"/>
        <v>0</v>
      </c>
      <c r="AH70" s="126">
        <f t="shared" si="11"/>
        <v>0</v>
      </c>
      <c r="AI70" s="126">
        <f t="shared" si="11"/>
        <v>0</v>
      </c>
      <c r="AJ70" s="126">
        <f t="shared" si="11"/>
        <v>0</v>
      </c>
      <c r="AK70" s="126">
        <f t="shared" si="11"/>
        <v>0</v>
      </c>
      <c r="AL70" s="126">
        <f t="shared" si="11"/>
        <v>0</v>
      </c>
      <c r="AM70" s="126">
        <f t="shared" si="11"/>
        <v>0</v>
      </c>
      <c r="AN70" s="126">
        <f t="shared" si="11"/>
        <v>0</v>
      </c>
      <c r="AO70" s="126">
        <f t="shared" si="11"/>
        <v>0</v>
      </c>
      <c r="AP70" s="126">
        <f t="shared" si="11"/>
        <v>0</v>
      </c>
      <c r="AQ70" s="126">
        <f t="shared" si="11"/>
        <v>0</v>
      </c>
      <c r="AR70" s="126">
        <f t="shared" si="11"/>
        <v>0</v>
      </c>
      <c r="AS70" s="126">
        <f t="shared" si="11"/>
        <v>0</v>
      </c>
      <c r="AT70" s="126">
        <f t="shared" si="11"/>
        <v>0</v>
      </c>
      <c r="AU70" s="126">
        <f t="shared" si="11"/>
        <v>0</v>
      </c>
      <c r="AV70" s="126">
        <f t="shared" si="11"/>
        <v>0</v>
      </c>
      <c r="AW70" s="126">
        <f t="shared" si="11"/>
        <v>0</v>
      </c>
      <c r="AX70" s="126">
        <f t="shared" si="11"/>
        <v>0</v>
      </c>
      <c r="AY70" s="126">
        <f t="shared" si="11"/>
        <v>0</v>
      </c>
      <c r="AZ70" s="126">
        <f t="shared" si="11"/>
        <v>0</v>
      </c>
      <c r="BA70" s="126">
        <f t="shared" si="11"/>
        <v>0</v>
      </c>
      <c r="BB70" s="126">
        <f t="shared" si="11"/>
        <v>0</v>
      </c>
      <c r="BC70" s="126">
        <f t="shared" si="11"/>
        <v>0</v>
      </c>
      <c r="BD70" s="126">
        <f t="shared" si="11"/>
        <v>0</v>
      </c>
      <c r="BE70" s="126">
        <f t="shared" si="11"/>
        <v>0</v>
      </c>
      <c r="BF70" s="126">
        <f t="shared" si="11"/>
        <v>0</v>
      </c>
      <c r="BG70" s="126">
        <f t="shared" si="11"/>
        <v>0</v>
      </c>
      <c r="BH70" s="126">
        <f t="shared" si="11"/>
        <v>0</v>
      </c>
      <c r="BI70" s="126">
        <f t="shared" si="11"/>
        <v>0</v>
      </c>
      <c r="BJ70" s="126">
        <f t="shared" si="11"/>
        <v>0</v>
      </c>
      <c r="BK70" s="126">
        <f t="shared" si="11"/>
        <v>0</v>
      </c>
      <c r="BL70" s="126">
        <f t="shared" si="11"/>
        <v>0</v>
      </c>
      <c r="BM70" s="126">
        <f t="shared" si="11"/>
        <v>0</v>
      </c>
      <c r="BN70" s="126">
        <f t="shared" si="11"/>
        <v>0</v>
      </c>
      <c r="BO70" s="126">
        <f t="shared" si="11"/>
        <v>0</v>
      </c>
      <c r="BP70" s="126">
        <f t="shared" si="11"/>
        <v>0</v>
      </c>
      <c r="BQ70" s="126">
        <f t="shared" si="11"/>
        <v>0</v>
      </c>
      <c r="BR70" s="126">
        <f t="shared" si="11"/>
        <v>0</v>
      </c>
      <c r="BS70" s="126">
        <f t="shared" si="11"/>
        <v>0</v>
      </c>
      <c r="BT70" s="126">
        <f t="shared" si="11"/>
        <v>0</v>
      </c>
      <c r="BU70" s="126">
        <f t="shared" si="11"/>
        <v>0</v>
      </c>
      <c r="BV70" s="126">
        <f t="shared" si="11"/>
        <v>0</v>
      </c>
      <c r="BW70" s="126">
        <f aca="true" t="shared" si="12" ref="BW70:CI70">SUM(BW67,BW68)</f>
        <v>0</v>
      </c>
      <c r="BX70" s="126">
        <f t="shared" si="12"/>
        <v>0</v>
      </c>
      <c r="BY70" s="126">
        <f t="shared" si="12"/>
        <v>0</v>
      </c>
      <c r="BZ70" s="126">
        <f t="shared" si="12"/>
        <v>0</v>
      </c>
      <c r="CA70" s="126">
        <f t="shared" si="12"/>
        <v>0</v>
      </c>
      <c r="CB70" s="126">
        <f t="shared" si="12"/>
        <v>0</v>
      </c>
      <c r="CC70" s="126">
        <f t="shared" si="12"/>
        <v>0</v>
      </c>
      <c r="CD70" s="126">
        <f t="shared" si="12"/>
        <v>0</v>
      </c>
      <c r="CE70" s="126">
        <f t="shared" si="12"/>
        <v>0</v>
      </c>
      <c r="CF70" s="126">
        <f t="shared" si="12"/>
        <v>0</v>
      </c>
      <c r="CG70" s="126">
        <f t="shared" si="12"/>
        <v>0</v>
      </c>
      <c r="CH70" s="126">
        <f t="shared" si="12"/>
        <v>0</v>
      </c>
      <c r="CI70" s="126">
        <f t="shared" si="12"/>
        <v>0</v>
      </c>
      <c r="CJ70" s="127">
        <f>SUM(CJ67,CJ68)</f>
        <v>0</v>
      </c>
    </row>
    <row r="71" spans="2:88" ht="15">
      <c r="B71" s="44"/>
      <c r="C71" s="14"/>
      <c r="D71" s="14"/>
      <c r="K71" s="39"/>
      <c r="L71" s="99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</row>
    <row r="72" spans="2:88" ht="15">
      <c r="B72" s="44"/>
      <c r="C72" s="14"/>
      <c r="D72" s="14"/>
      <c r="K72" s="39"/>
      <c r="L72" s="99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</row>
    <row r="73" spans="1:88" ht="15">
      <c r="A73" s="10"/>
      <c r="B73" s="10" t="s">
        <v>42</v>
      </c>
      <c r="C73" s="14"/>
      <c r="E73" s="63"/>
      <c r="F73" s="63"/>
      <c r="G73" s="63"/>
      <c r="H73" s="63"/>
      <c r="I73" s="63"/>
      <c r="J73" s="63"/>
      <c r="K73" s="63"/>
      <c r="L73" s="64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</row>
    <row r="74" spans="2:88" ht="15">
      <c r="B74" s="10" t="s">
        <v>43</v>
      </c>
      <c r="C74" s="35" t="s">
        <v>44</v>
      </c>
      <c r="D74" s="35" t="s">
        <v>45</v>
      </c>
      <c r="E74" s="35" t="s">
        <v>46</v>
      </c>
      <c r="F74" s="35" t="s">
        <v>47</v>
      </c>
      <c r="G74" s="35"/>
      <c r="H74" s="35"/>
      <c r="I74" s="35"/>
      <c r="J74" s="35"/>
      <c r="K74" s="128"/>
      <c r="L74" s="51"/>
      <c r="M74" s="52"/>
      <c r="N74" s="52"/>
      <c r="O74" s="52"/>
      <c r="P74" s="52"/>
      <c r="Q74" s="53"/>
      <c r="R74" s="53"/>
      <c r="S74" s="53"/>
      <c r="T74" s="53"/>
      <c r="U74" s="53"/>
      <c r="V74" s="53"/>
      <c r="W74" s="53"/>
      <c r="X74" s="53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</row>
    <row r="75" spans="2:88" ht="14.25">
      <c r="B75" s="129"/>
      <c r="C75" s="130"/>
      <c r="D75" s="131"/>
      <c r="E75" s="46"/>
      <c r="F75" s="132">
        <f aca="true" t="shared" si="13" ref="F75:F80">D75*C75</f>
        <v>0</v>
      </c>
      <c r="G75" s="201"/>
      <c r="H75" s="133"/>
      <c r="I75" s="133"/>
      <c r="J75" s="133"/>
      <c r="K75" s="62"/>
      <c r="L75" s="51"/>
      <c r="M75" s="65">
        <f aca="true" t="shared" si="14" ref="M75:M82">N75+O75</f>
        <v>0</v>
      </c>
      <c r="N75" s="66"/>
      <c r="O75" s="67">
        <f aca="true" t="shared" si="15" ref="O75:O80">SUM(P75:CJ75)</f>
        <v>0</v>
      </c>
      <c r="P75" s="71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3"/>
    </row>
    <row r="76" spans="2:88" ht="14.25">
      <c r="B76" s="129"/>
      <c r="C76" s="130"/>
      <c r="D76" s="131"/>
      <c r="E76" s="46"/>
      <c r="F76" s="132">
        <f t="shared" si="13"/>
        <v>0</v>
      </c>
      <c r="G76" s="201"/>
      <c r="H76" s="133"/>
      <c r="I76" s="133"/>
      <c r="J76" s="133"/>
      <c r="K76" s="62"/>
      <c r="L76" s="51"/>
      <c r="M76" s="65">
        <f t="shared" si="14"/>
        <v>0</v>
      </c>
      <c r="N76" s="66"/>
      <c r="O76" s="67">
        <f t="shared" si="15"/>
        <v>0</v>
      </c>
      <c r="P76" s="86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8"/>
    </row>
    <row r="77" spans="2:88" ht="14.25">
      <c r="B77" s="129"/>
      <c r="C77" s="130"/>
      <c r="D77" s="131"/>
      <c r="E77" s="46"/>
      <c r="F77" s="132">
        <f t="shared" si="13"/>
        <v>0</v>
      </c>
      <c r="G77" s="201"/>
      <c r="H77" s="133"/>
      <c r="I77" s="133"/>
      <c r="J77" s="133"/>
      <c r="K77" s="62"/>
      <c r="L77" s="51"/>
      <c r="M77" s="65">
        <f t="shared" si="14"/>
        <v>0</v>
      </c>
      <c r="N77" s="66"/>
      <c r="O77" s="67">
        <f t="shared" si="15"/>
        <v>0</v>
      </c>
      <c r="P77" s="86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8"/>
    </row>
    <row r="78" spans="2:88" ht="14.25">
      <c r="B78" s="129"/>
      <c r="C78" s="130"/>
      <c r="D78" s="131"/>
      <c r="E78" s="46"/>
      <c r="F78" s="132">
        <f t="shared" si="13"/>
        <v>0</v>
      </c>
      <c r="G78" s="201"/>
      <c r="H78" s="133"/>
      <c r="I78" s="133"/>
      <c r="J78" s="133"/>
      <c r="K78" s="62"/>
      <c r="L78" s="51"/>
      <c r="M78" s="65">
        <f t="shared" si="14"/>
        <v>0</v>
      </c>
      <c r="N78" s="66"/>
      <c r="O78" s="67">
        <f t="shared" si="15"/>
        <v>0</v>
      </c>
      <c r="P78" s="86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8"/>
    </row>
    <row r="79" spans="2:88" ht="14.25">
      <c r="B79" s="129"/>
      <c r="C79" s="130"/>
      <c r="D79" s="131"/>
      <c r="E79" s="46"/>
      <c r="F79" s="132">
        <f t="shared" si="13"/>
        <v>0</v>
      </c>
      <c r="G79" s="201"/>
      <c r="H79" s="133"/>
      <c r="I79" s="133"/>
      <c r="J79" s="133"/>
      <c r="K79" s="62"/>
      <c r="L79" s="51"/>
      <c r="M79" s="65">
        <f t="shared" si="14"/>
        <v>0</v>
      </c>
      <c r="N79" s="66"/>
      <c r="O79" s="67">
        <f t="shared" si="15"/>
        <v>0</v>
      </c>
      <c r="P79" s="86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8"/>
    </row>
    <row r="80" spans="2:88" ht="14.25">
      <c r="B80" s="129"/>
      <c r="C80" s="130"/>
      <c r="D80" s="131"/>
      <c r="E80" s="46"/>
      <c r="F80" s="132">
        <f t="shared" si="13"/>
        <v>0</v>
      </c>
      <c r="G80" s="201"/>
      <c r="H80" s="133"/>
      <c r="I80" s="133"/>
      <c r="J80" s="133"/>
      <c r="K80" s="62"/>
      <c r="L80" s="51"/>
      <c r="M80" s="65">
        <f t="shared" si="14"/>
        <v>0</v>
      </c>
      <c r="N80" s="66"/>
      <c r="O80" s="67">
        <f t="shared" si="15"/>
        <v>0</v>
      </c>
      <c r="P80" s="80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2"/>
    </row>
    <row r="81" spans="2:88" ht="15">
      <c r="B81" s="10"/>
      <c r="C81" s="14"/>
      <c r="L81" s="51"/>
      <c r="M81" s="52"/>
      <c r="N81" s="52"/>
      <c r="O81" s="52"/>
      <c r="P81" s="52"/>
      <c r="Q81" s="53"/>
      <c r="R81" s="53"/>
      <c r="S81" s="53"/>
      <c r="T81" s="53"/>
      <c r="U81" s="53"/>
      <c r="V81" s="53"/>
      <c r="W81" s="53"/>
      <c r="X81" s="53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</row>
    <row r="82" spans="1:88" ht="15">
      <c r="A82" s="10"/>
      <c r="B82" s="10" t="s">
        <v>48</v>
      </c>
      <c r="G82" s="63"/>
      <c r="H82" s="63"/>
      <c r="I82" s="63"/>
      <c r="J82" s="63"/>
      <c r="K82" s="62"/>
      <c r="L82" s="64"/>
      <c r="M82" s="65">
        <f t="shared" si="14"/>
        <v>0</v>
      </c>
      <c r="N82" s="66"/>
      <c r="O82" s="76">
        <f>SUM(P82:CJ82)</f>
        <v>0</v>
      </c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70"/>
    </row>
    <row r="83" spans="2:88" ht="15">
      <c r="B83" s="10"/>
      <c r="L83" s="51"/>
      <c r="M83" s="52"/>
      <c r="N83" s="52"/>
      <c r="O83" s="52"/>
      <c r="P83" s="52"/>
      <c r="Q83" s="53"/>
      <c r="R83" s="53"/>
      <c r="S83" s="53"/>
      <c r="T83" s="53"/>
      <c r="U83" s="53"/>
      <c r="V83" s="53"/>
      <c r="W83" s="53"/>
      <c r="X83" s="53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</row>
    <row r="84" spans="1:88" ht="15">
      <c r="A84" s="10"/>
      <c r="B84" s="10" t="s">
        <v>49</v>
      </c>
      <c r="G84" s="63"/>
      <c r="H84" s="63"/>
      <c r="I84" s="63"/>
      <c r="J84" s="63"/>
      <c r="K84" s="62"/>
      <c r="L84" s="64"/>
      <c r="M84" s="65">
        <f>N84+O84</f>
        <v>0</v>
      </c>
      <c r="N84" s="66"/>
      <c r="O84" s="77">
        <f>SUM(P84:CJ84)</f>
        <v>0</v>
      </c>
      <c r="P84" s="68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70"/>
    </row>
    <row r="85" spans="1:88" ht="15">
      <c r="A85" s="10"/>
      <c r="B85" s="10"/>
      <c r="L85" s="64"/>
      <c r="M85" s="53"/>
      <c r="N85" s="53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</row>
    <row r="86" spans="2:256" s="42" customFormat="1" ht="18">
      <c r="B86" s="42" t="s">
        <v>50</v>
      </c>
      <c r="K86" s="90"/>
      <c r="L86" s="91"/>
      <c r="M86" s="92">
        <f>N86+O86</f>
        <v>0</v>
      </c>
      <c r="N86" s="92">
        <f>SUM(N70,N75:N80,N82,N84)</f>
        <v>0</v>
      </c>
      <c r="O86" s="94">
        <f>SUM(P86:CJ86)</f>
        <v>0</v>
      </c>
      <c r="P86" s="134">
        <f>SUM(P70,P75:P80,P82,P84)</f>
        <v>0</v>
      </c>
      <c r="Q86" s="135">
        <f aca="true" t="shared" si="16" ref="Q86:BV86">SUM(Q70,Q75:Q80,Q82,Q84)</f>
        <v>0</v>
      </c>
      <c r="R86" s="135">
        <f t="shared" si="16"/>
        <v>0</v>
      </c>
      <c r="S86" s="135">
        <f t="shared" si="16"/>
        <v>0</v>
      </c>
      <c r="T86" s="135">
        <f t="shared" si="16"/>
        <v>0</v>
      </c>
      <c r="U86" s="135">
        <f t="shared" si="16"/>
        <v>0</v>
      </c>
      <c r="V86" s="135">
        <f t="shared" si="16"/>
        <v>0</v>
      </c>
      <c r="W86" s="135">
        <f t="shared" si="16"/>
        <v>0</v>
      </c>
      <c r="X86" s="135">
        <f t="shared" si="16"/>
        <v>0</v>
      </c>
      <c r="Y86" s="135">
        <f t="shared" si="16"/>
        <v>0</v>
      </c>
      <c r="Z86" s="135">
        <f t="shared" si="16"/>
        <v>0</v>
      </c>
      <c r="AA86" s="135">
        <f t="shared" si="16"/>
        <v>0</v>
      </c>
      <c r="AB86" s="135">
        <f t="shared" si="16"/>
        <v>0</v>
      </c>
      <c r="AC86" s="135">
        <f t="shared" si="16"/>
        <v>0</v>
      </c>
      <c r="AD86" s="135">
        <f t="shared" si="16"/>
        <v>0</v>
      </c>
      <c r="AE86" s="135">
        <f t="shared" si="16"/>
        <v>0</v>
      </c>
      <c r="AF86" s="135">
        <f t="shared" si="16"/>
        <v>0</v>
      </c>
      <c r="AG86" s="135">
        <f t="shared" si="16"/>
        <v>0</v>
      </c>
      <c r="AH86" s="135">
        <f t="shared" si="16"/>
        <v>0</v>
      </c>
      <c r="AI86" s="135">
        <f t="shared" si="16"/>
        <v>0</v>
      </c>
      <c r="AJ86" s="135">
        <f t="shared" si="16"/>
        <v>0</v>
      </c>
      <c r="AK86" s="135">
        <f t="shared" si="16"/>
        <v>0</v>
      </c>
      <c r="AL86" s="135">
        <f t="shared" si="16"/>
        <v>0</v>
      </c>
      <c r="AM86" s="135">
        <f t="shared" si="16"/>
        <v>0</v>
      </c>
      <c r="AN86" s="135">
        <f t="shared" si="16"/>
        <v>0</v>
      </c>
      <c r="AO86" s="135">
        <f t="shared" si="16"/>
        <v>0</v>
      </c>
      <c r="AP86" s="135">
        <f t="shared" si="16"/>
        <v>0</v>
      </c>
      <c r="AQ86" s="135">
        <f t="shared" si="16"/>
        <v>0</v>
      </c>
      <c r="AR86" s="135">
        <f t="shared" si="16"/>
        <v>0</v>
      </c>
      <c r="AS86" s="135">
        <f t="shared" si="16"/>
        <v>0</v>
      </c>
      <c r="AT86" s="135">
        <f t="shared" si="16"/>
        <v>0</v>
      </c>
      <c r="AU86" s="135">
        <f t="shared" si="16"/>
        <v>0</v>
      </c>
      <c r="AV86" s="135">
        <f t="shared" si="16"/>
        <v>0</v>
      </c>
      <c r="AW86" s="135">
        <f t="shared" si="16"/>
        <v>0</v>
      </c>
      <c r="AX86" s="135">
        <f t="shared" si="16"/>
        <v>0</v>
      </c>
      <c r="AY86" s="135">
        <f t="shared" si="16"/>
        <v>0</v>
      </c>
      <c r="AZ86" s="135">
        <f t="shared" si="16"/>
        <v>0</v>
      </c>
      <c r="BA86" s="135">
        <f t="shared" si="16"/>
        <v>0</v>
      </c>
      <c r="BB86" s="135">
        <f t="shared" si="16"/>
        <v>0</v>
      </c>
      <c r="BC86" s="135">
        <f t="shared" si="16"/>
        <v>0</v>
      </c>
      <c r="BD86" s="135">
        <f t="shared" si="16"/>
        <v>0</v>
      </c>
      <c r="BE86" s="135">
        <f t="shared" si="16"/>
        <v>0</v>
      </c>
      <c r="BF86" s="135">
        <f t="shared" si="16"/>
        <v>0</v>
      </c>
      <c r="BG86" s="135">
        <f t="shared" si="16"/>
        <v>0</v>
      </c>
      <c r="BH86" s="135">
        <f t="shared" si="16"/>
        <v>0</v>
      </c>
      <c r="BI86" s="135">
        <f t="shared" si="16"/>
        <v>0</v>
      </c>
      <c r="BJ86" s="135">
        <f t="shared" si="16"/>
        <v>0</v>
      </c>
      <c r="BK86" s="135">
        <f t="shared" si="16"/>
        <v>0</v>
      </c>
      <c r="BL86" s="135">
        <f t="shared" si="16"/>
        <v>0</v>
      </c>
      <c r="BM86" s="135">
        <f t="shared" si="16"/>
        <v>0</v>
      </c>
      <c r="BN86" s="135">
        <f t="shared" si="16"/>
        <v>0</v>
      </c>
      <c r="BO86" s="135">
        <f t="shared" si="16"/>
        <v>0</v>
      </c>
      <c r="BP86" s="135">
        <f t="shared" si="16"/>
        <v>0</v>
      </c>
      <c r="BQ86" s="135">
        <f t="shared" si="16"/>
        <v>0</v>
      </c>
      <c r="BR86" s="135">
        <f t="shared" si="16"/>
        <v>0</v>
      </c>
      <c r="BS86" s="135">
        <f t="shared" si="16"/>
        <v>0</v>
      </c>
      <c r="BT86" s="135">
        <f t="shared" si="16"/>
        <v>0</v>
      </c>
      <c r="BU86" s="135">
        <f t="shared" si="16"/>
        <v>0</v>
      </c>
      <c r="BV86" s="135">
        <f t="shared" si="16"/>
        <v>0</v>
      </c>
      <c r="BW86" s="135">
        <f aca="true" t="shared" si="17" ref="BW86:CI86">SUM(BW70,BW75:BW80,BW82,BW84)</f>
        <v>0</v>
      </c>
      <c r="BX86" s="135">
        <f t="shared" si="17"/>
        <v>0</v>
      </c>
      <c r="BY86" s="135">
        <f t="shared" si="17"/>
        <v>0</v>
      </c>
      <c r="BZ86" s="135">
        <f t="shared" si="17"/>
        <v>0</v>
      </c>
      <c r="CA86" s="135">
        <f t="shared" si="17"/>
        <v>0</v>
      </c>
      <c r="CB86" s="135">
        <f t="shared" si="17"/>
        <v>0</v>
      </c>
      <c r="CC86" s="135">
        <f t="shared" si="17"/>
        <v>0</v>
      </c>
      <c r="CD86" s="135">
        <f t="shared" si="17"/>
        <v>0</v>
      </c>
      <c r="CE86" s="135">
        <f t="shared" si="17"/>
        <v>0</v>
      </c>
      <c r="CF86" s="135">
        <f t="shared" si="17"/>
        <v>0</v>
      </c>
      <c r="CG86" s="135">
        <f t="shared" si="17"/>
        <v>0</v>
      </c>
      <c r="CH86" s="135">
        <f t="shared" si="17"/>
        <v>0</v>
      </c>
      <c r="CI86" s="135">
        <f t="shared" si="17"/>
        <v>0</v>
      </c>
      <c r="CJ86" s="136">
        <f>SUM(CJ70,CJ75:CJ80,CJ82,CJ84)</f>
        <v>0</v>
      </c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37" customFormat="1" ht="18">
      <c r="A87" s="42"/>
      <c r="B87" s="42"/>
      <c r="L87" s="138"/>
      <c r="M87" s="139"/>
      <c r="N87" s="139"/>
      <c r="O87" s="140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4:256" s="48" customFormat="1" ht="12.7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88" ht="15">
      <c r="A89" s="10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2:256" s="89" customFormat="1" ht="20.25">
      <c r="B90" s="20" t="s">
        <v>51</v>
      </c>
      <c r="C90" s="142"/>
      <c r="D90" s="143"/>
      <c r="L90" s="144"/>
      <c r="M90" s="145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27" customFormat="1" ht="15">
      <c r="A91" s="79"/>
      <c r="B91" s="79"/>
      <c r="C91" s="39"/>
      <c r="D91" s="39"/>
      <c r="E91" s="39"/>
      <c r="F91" s="39"/>
      <c r="G91" s="39"/>
      <c r="H91" s="39"/>
      <c r="I91" s="39"/>
      <c r="J91" s="39"/>
      <c r="K91" s="39"/>
      <c r="L91" s="64"/>
      <c r="M91" s="53"/>
      <c r="N91" s="53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88" ht="15">
      <c r="A92" s="10"/>
      <c r="B92" s="10" t="s">
        <v>52</v>
      </c>
      <c r="G92" s="63"/>
      <c r="H92" s="63"/>
      <c r="I92" s="63"/>
      <c r="J92" s="63"/>
      <c r="K92" s="62"/>
      <c r="L92" s="64"/>
      <c r="M92" s="65">
        <f>N92+O92</f>
        <v>0</v>
      </c>
      <c r="N92" s="147"/>
      <c r="O92" s="77">
        <f>SUM(P92:CJ92)</f>
        <v>0</v>
      </c>
      <c r="P92" s="71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3"/>
    </row>
    <row r="93" spans="1:88" ht="15">
      <c r="A93" s="10"/>
      <c r="B93" s="10" t="s">
        <v>53</v>
      </c>
      <c r="C93" s="63"/>
      <c r="D93" s="63"/>
      <c r="E93" s="63"/>
      <c r="F93" s="63"/>
      <c r="G93" s="63"/>
      <c r="H93" s="63"/>
      <c r="I93" s="63"/>
      <c r="J93" s="63"/>
      <c r="K93" s="62"/>
      <c r="L93" s="64"/>
      <c r="M93" s="65">
        <f>N93+O93</f>
        <v>0</v>
      </c>
      <c r="N93" s="147"/>
      <c r="O93" s="77">
        <f>SUM(P93:CJ93)</f>
        <v>0</v>
      </c>
      <c r="P93" s="86"/>
      <c r="Q93" s="87"/>
      <c r="R93" s="87"/>
      <c r="S93" s="87"/>
      <c r="T93" s="87"/>
      <c r="U93" s="87"/>
      <c r="V93" s="87"/>
      <c r="W93" s="106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8"/>
    </row>
    <row r="94" spans="1:88" ht="15">
      <c r="A94" s="10"/>
      <c r="B94" s="10" t="s">
        <v>54</v>
      </c>
      <c r="C94" s="63"/>
      <c r="D94" s="63"/>
      <c r="E94" s="63"/>
      <c r="F94" s="63"/>
      <c r="G94" s="63"/>
      <c r="H94" s="63"/>
      <c r="I94" s="63"/>
      <c r="J94" s="63"/>
      <c r="K94" s="62"/>
      <c r="L94" s="64"/>
      <c r="M94" s="65">
        <f>N94+O94</f>
        <v>0</v>
      </c>
      <c r="N94" s="147"/>
      <c r="O94" s="77">
        <f>SUM(P94:CJ94)</f>
        <v>0</v>
      </c>
      <c r="P94" s="80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2"/>
    </row>
    <row r="95" spans="1:88" ht="15">
      <c r="A95" s="10"/>
      <c r="B95" s="10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</row>
    <row r="96" spans="2:256" s="42" customFormat="1" ht="18">
      <c r="B96" s="42" t="s">
        <v>55</v>
      </c>
      <c r="K96" s="90"/>
      <c r="L96" s="91"/>
      <c r="M96" s="92">
        <f>N96+O96</f>
        <v>0</v>
      </c>
      <c r="N96" s="92">
        <f>SUM(N92:N94)</f>
        <v>0</v>
      </c>
      <c r="O96" s="148">
        <f>SUM(P96:CJ96)</f>
        <v>0</v>
      </c>
      <c r="P96" s="149">
        <f>SUM(P92:P94)</f>
        <v>0</v>
      </c>
      <c r="Q96" s="150">
        <f aca="true" t="shared" si="18" ref="Q96:BV96">SUM(Q92:Q94)</f>
        <v>0</v>
      </c>
      <c r="R96" s="150">
        <f t="shared" si="18"/>
        <v>0</v>
      </c>
      <c r="S96" s="150">
        <f t="shared" si="18"/>
        <v>0</v>
      </c>
      <c r="T96" s="150">
        <f t="shared" si="18"/>
        <v>0</v>
      </c>
      <c r="U96" s="150">
        <f t="shared" si="18"/>
        <v>0</v>
      </c>
      <c r="V96" s="150">
        <f t="shared" si="18"/>
        <v>0</v>
      </c>
      <c r="W96" s="150">
        <f t="shared" si="18"/>
        <v>0</v>
      </c>
      <c r="X96" s="150">
        <f t="shared" si="18"/>
        <v>0</v>
      </c>
      <c r="Y96" s="150">
        <f t="shared" si="18"/>
        <v>0</v>
      </c>
      <c r="Z96" s="150">
        <f t="shared" si="18"/>
        <v>0</v>
      </c>
      <c r="AA96" s="150">
        <f t="shared" si="18"/>
        <v>0</v>
      </c>
      <c r="AB96" s="150">
        <f t="shared" si="18"/>
        <v>0</v>
      </c>
      <c r="AC96" s="150">
        <f t="shared" si="18"/>
        <v>0</v>
      </c>
      <c r="AD96" s="150">
        <f t="shared" si="18"/>
        <v>0</v>
      </c>
      <c r="AE96" s="150">
        <f t="shared" si="18"/>
        <v>0</v>
      </c>
      <c r="AF96" s="150">
        <f t="shared" si="18"/>
        <v>0</v>
      </c>
      <c r="AG96" s="150">
        <f t="shared" si="18"/>
        <v>0</v>
      </c>
      <c r="AH96" s="150">
        <f t="shared" si="18"/>
        <v>0</v>
      </c>
      <c r="AI96" s="150">
        <f t="shared" si="18"/>
        <v>0</v>
      </c>
      <c r="AJ96" s="150">
        <f t="shared" si="18"/>
        <v>0</v>
      </c>
      <c r="AK96" s="150">
        <f t="shared" si="18"/>
        <v>0</v>
      </c>
      <c r="AL96" s="150">
        <f t="shared" si="18"/>
        <v>0</v>
      </c>
      <c r="AM96" s="150">
        <f t="shared" si="18"/>
        <v>0</v>
      </c>
      <c r="AN96" s="150">
        <f t="shared" si="18"/>
        <v>0</v>
      </c>
      <c r="AO96" s="150">
        <f t="shared" si="18"/>
        <v>0</v>
      </c>
      <c r="AP96" s="150">
        <f t="shared" si="18"/>
        <v>0</v>
      </c>
      <c r="AQ96" s="150">
        <f t="shared" si="18"/>
        <v>0</v>
      </c>
      <c r="AR96" s="150">
        <f t="shared" si="18"/>
        <v>0</v>
      </c>
      <c r="AS96" s="150">
        <f t="shared" si="18"/>
        <v>0</v>
      </c>
      <c r="AT96" s="150">
        <f t="shared" si="18"/>
        <v>0</v>
      </c>
      <c r="AU96" s="150">
        <f t="shared" si="18"/>
        <v>0</v>
      </c>
      <c r="AV96" s="150">
        <f t="shared" si="18"/>
        <v>0</v>
      </c>
      <c r="AW96" s="150">
        <f t="shared" si="18"/>
        <v>0</v>
      </c>
      <c r="AX96" s="150">
        <f t="shared" si="18"/>
        <v>0</v>
      </c>
      <c r="AY96" s="150">
        <f t="shared" si="18"/>
        <v>0</v>
      </c>
      <c r="AZ96" s="150">
        <f t="shared" si="18"/>
        <v>0</v>
      </c>
      <c r="BA96" s="150">
        <f t="shared" si="18"/>
        <v>0</v>
      </c>
      <c r="BB96" s="150">
        <f t="shared" si="18"/>
        <v>0</v>
      </c>
      <c r="BC96" s="150">
        <f t="shared" si="18"/>
        <v>0</v>
      </c>
      <c r="BD96" s="150">
        <f t="shared" si="18"/>
        <v>0</v>
      </c>
      <c r="BE96" s="150">
        <f t="shared" si="18"/>
        <v>0</v>
      </c>
      <c r="BF96" s="150">
        <f t="shared" si="18"/>
        <v>0</v>
      </c>
      <c r="BG96" s="150">
        <f t="shared" si="18"/>
        <v>0</v>
      </c>
      <c r="BH96" s="150">
        <f t="shared" si="18"/>
        <v>0</v>
      </c>
      <c r="BI96" s="150">
        <f t="shared" si="18"/>
        <v>0</v>
      </c>
      <c r="BJ96" s="150">
        <f t="shared" si="18"/>
        <v>0</v>
      </c>
      <c r="BK96" s="150">
        <f t="shared" si="18"/>
        <v>0</v>
      </c>
      <c r="BL96" s="150">
        <f t="shared" si="18"/>
        <v>0</v>
      </c>
      <c r="BM96" s="150">
        <f t="shared" si="18"/>
        <v>0</v>
      </c>
      <c r="BN96" s="150">
        <f t="shared" si="18"/>
        <v>0</v>
      </c>
      <c r="BO96" s="150">
        <f t="shared" si="18"/>
        <v>0</v>
      </c>
      <c r="BP96" s="150">
        <f t="shared" si="18"/>
        <v>0</v>
      </c>
      <c r="BQ96" s="150">
        <f t="shared" si="18"/>
        <v>0</v>
      </c>
      <c r="BR96" s="150">
        <f t="shared" si="18"/>
        <v>0</v>
      </c>
      <c r="BS96" s="150">
        <f t="shared" si="18"/>
        <v>0</v>
      </c>
      <c r="BT96" s="150">
        <f t="shared" si="18"/>
        <v>0</v>
      </c>
      <c r="BU96" s="150">
        <f t="shared" si="18"/>
        <v>0</v>
      </c>
      <c r="BV96" s="150">
        <f t="shared" si="18"/>
        <v>0</v>
      </c>
      <c r="BW96" s="150">
        <f aca="true" t="shared" si="19" ref="BW96:CI96">SUM(BW92:BW94)</f>
        <v>0</v>
      </c>
      <c r="BX96" s="150">
        <f t="shared" si="19"/>
        <v>0</v>
      </c>
      <c r="BY96" s="150">
        <f t="shared" si="19"/>
        <v>0</v>
      </c>
      <c r="BZ96" s="150">
        <f t="shared" si="19"/>
        <v>0</v>
      </c>
      <c r="CA96" s="150">
        <f t="shared" si="19"/>
        <v>0</v>
      </c>
      <c r="CB96" s="150">
        <f t="shared" si="19"/>
        <v>0</v>
      </c>
      <c r="CC96" s="150">
        <f t="shared" si="19"/>
        <v>0</v>
      </c>
      <c r="CD96" s="150">
        <f t="shared" si="19"/>
        <v>0</v>
      </c>
      <c r="CE96" s="150">
        <f t="shared" si="19"/>
        <v>0</v>
      </c>
      <c r="CF96" s="150">
        <f t="shared" si="19"/>
        <v>0</v>
      </c>
      <c r="CG96" s="150">
        <f t="shared" si="19"/>
        <v>0</v>
      </c>
      <c r="CH96" s="150">
        <f t="shared" si="19"/>
        <v>0</v>
      </c>
      <c r="CI96" s="150">
        <f t="shared" si="19"/>
        <v>0</v>
      </c>
      <c r="CJ96" s="151">
        <f>SUM(CJ92:CJ94)</f>
        <v>0</v>
      </c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88" ht="15">
      <c r="A97" s="10"/>
      <c r="B97" s="10"/>
      <c r="K97" s="63"/>
      <c r="L97" s="51"/>
      <c r="M97" s="52"/>
      <c r="N97" s="52"/>
      <c r="O97" s="152"/>
      <c r="P97" s="59"/>
      <c r="Q97" s="60"/>
      <c r="R97" s="60"/>
      <c r="S97" s="60"/>
      <c r="T97" s="60"/>
      <c r="U97" s="60"/>
      <c r="V97" s="60"/>
      <c r="W97" s="60"/>
      <c r="X97" s="60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</row>
    <row r="98" spans="4:256" s="48" customFormat="1" ht="12.7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88" ht="15">
      <c r="A99" s="10"/>
      <c r="B99" s="10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</row>
    <row r="100" spans="1:88" ht="15">
      <c r="A100" s="10"/>
      <c r="B100" s="10" t="s">
        <v>179</v>
      </c>
      <c r="G100" s="63"/>
      <c r="H100" s="63"/>
      <c r="I100" s="63"/>
      <c r="J100" s="63"/>
      <c r="K100" s="62"/>
      <c r="L100" s="64"/>
      <c r="M100" s="65">
        <f>N100+O100</f>
        <v>0</v>
      </c>
      <c r="N100" s="147"/>
      <c r="O100" s="76">
        <f>SUM(P100:CJ100)</f>
        <v>0</v>
      </c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70"/>
    </row>
    <row r="101" spans="1:88" ht="15">
      <c r="A101" s="10"/>
      <c r="B101" s="10"/>
      <c r="L101" s="51"/>
      <c r="M101" s="52"/>
      <c r="N101" s="52"/>
      <c r="O101" s="152"/>
      <c r="P101" s="59"/>
      <c r="Q101" s="60"/>
      <c r="R101" s="60"/>
      <c r="S101" s="60"/>
      <c r="T101" s="60"/>
      <c r="U101" s="60"/>
      <c r="V101" s="60"/>
      <c r="W101" s="60"/>
      <c r="X101" s="60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</row>
    <row r="102" spans="1:88" ht="15">
      <c r="A102" s="10"/>
      <c r="B102" s="10" t="s">
        <v>56</v>
      </c>
      <c r="G102" s="63"/>
      <c r="H102" s="63"/>
      <c r="I102" s="63"/>
      <c r="J102" s="63"/>
      <c r="K102" s="62"/>
      <c r="L102" s="64"/>
      <c r="M102" s="65">
        <f>N102+O102</f>
        <v>0</v>
      </c>
      <c r="N102" s="66"/>
      <c r="O102" s="76">
        <f>SUM(P102:CJ102)</f>
        <v>0</v>
      </c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70"/>
    </row>
    <row r="103" spans="1:88" ht="15">
      <c r="A103" s="10"/>
      <c r="B103" s="10"/>
      <c r="L103" s="51"/>
      <c r="M103" s="52"/>
      <c r="N103" s="52"/>
      <c r="O103" s="152"/>
      <c r="P103" s="59"/>
      <c r="Q103" s="60"/>
      <c r="R103" s="60"/>
      <c r="S103" s="60"/>
      <c r="T103" s="60"/>
      <c r="U103" s="60"/>
      <c r="V103" s="60"/>
      <c r="W103" s="60"/>
      <c r="X103" s="60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</row>
    <row r="104" spans="1:88" ht="15">
      <c r="A104" s="10"/>
      <c r="B104" s="10" t="s">
        <v>57</v>
      </c>
      <c r="D104" s="63"/>
      <c r="E104" s="63"/>
      <c r="F104" s="63"/>
      <c r="G104" s="63"/>
      <c r="H104" s="63"/>
      <c r="I104" s="63"/>
      <c r="J104" s="63"/>
      <c r="K104" s="62"/>
      <c r="L104" s="64"/>
      <c r="M104" s="65">
        <f>N104+O104</f>
        <v>0</v>
      </c>
      <c r="N104" s="66"/>
      <c r="O104" s="67">
        <f>SUM(P104:CJ104)</f>
        <v>0</v>
      </c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70"/>
    </row>
    <row r="105" spans="1:88" ht="15.75" thickBot="1">
      <c r="A105" s="10"/>
      <c r="B105" s="10"/>
      <c r="D105" s="63"/>
      <c r="E105" s="63"/>
      <c r="F105" s="63"/>
      <c r="G105" s="63"/>
      <c r="H105" s="63"/>
      <c r="I105" s="63"/>
      <c r="J105" s="63"/>
      <c r="K105" s="63"/>
      <c r="L105" s="64"/>
      <c r="M105" s="153"/>
      <c r="N105" s="153"/>
      <c r="O105" s="53"/>
      <c r="P105" s="60"/>
      <c r="Q105" s="60"/>
      <c r="R105" s="60"/>
      <c r="S105" s="154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</row>
    <row r="106" spans="2:256" s="42" customFormat="1" ht="19.5" thickBot="1" thickTop="1">
      <c r="B106" s="155" t="s">
        <v>167</v>
      </c>
      <c r="K106" s="90"/>
      <c r="L106" s="91"/>
      <c r="M106" s="92">
        <f>N106+O106</f>
        <v>0</v>
      </c>
      <c r="N106" s="92">
        <f>SUM(N40,N86,N96,N102,N104,N100)</f>
        <v>0</v>
      </c>
      <c r="O106" s="149">
        <f>SUM(P106:CJ106)</f>
        <v>0</v>
      </c>
      <c r="P106" s="149">
        <f>SUM(P40,P86,P96,P102,P104,P100)</f>
        <v>0</v>
      </c>
      <c r="Q106" s="150">
        <f aca="true" t="shared" si="20" ref="Q106:BV106">SUM(Q40,Q86,Q96,Q102,Q104,Q100)</f>
        <v>0</v>
      </c>
      <c r="R106" s="150">
        <f>SUM(R40,R86,R96,R102,R104,R100)</f>
        <v>0</v>
      </c>
      <c r="S106" s="150">
        <f t="shared" si="20"/>
        <v>0</v>
      </c>
      <c r="T106" s="150">
        <f t="shared" si="20"/>
        <v>0</v>
      </c>
      <c r="U106" s="150">
        <f t="shared" si="20"/>
        <v>0</v>
      </c>
      <c r="V106" s="150">
        <f t="shared" si="20"/>
        <v>0</v>
      </c>
      <c r="W106" s="150">
        <f t="shared" si="20"/>
        <v>0</v>
      </c>
      <c r="X106" s="150">
        <f t="shared" si="20"/>
        <v>0</v>
      </c>
      <c r="Y106" s="150">
        <f t="shared" si="20"/>
        <v>0</v>
      </c>
      <c r="Z106" s="150">
        <f t="shared" si="20"/>
        <v>0</v>
      </c>
      <c r="AA106" s="150">
        <f t="shared" si="20"/>
        <v>0</v>
      </c>
      <c r="AB106" s="150">
        <f t="shared" si="20"/>
        <v>0</v>
      </c>
      <c r="AC106" s="150">
        <f t="shared" si="20"/>
        <v>0</v>
      </c>
      <c r="AD106" s="150">
        <f t="shared" si="20"/>
        <v>0</v>
      </c>
      <c r="AE106" s="150">
        <f t="shared" si="20"/>
        <v>0</v>
      </c>
      <c r="AF106" s="150">
        <f t="shared" si="20"/>
        <v>0</v>
      </c>
      <c r="AG106" s="150">
        <f t="shared" si="20"/>
        <v>0</v>
      </c>
      <c r="AH106" s="150">
        <f t="shared" si="20"/>
        <v>0</v>
      </c>
      <c r="AI106" s="150">
        <f t="shared" si="20"/>
        <v>0</v>
      </c>
      <c r="AJ106" s="150">
        <f t="shared" si="20"/>
        <v>0</v>
      </c>
      <c r="AK106" s="150">
        <f t="shared" si="20"/>
        <v>0</v>
      </c>
      <c r="AL106" s="150">
        <f t="shared" si="20"/>
        <v>0</v>
      </c>
      <c r="AM106" s="150">
        <f t="shared" si="20"/>
        <v>0</v>
      </c>
      <c r="AN106" s="150">
        <f t="shared" si="20"/>
        <v>0</v>
      </c>
      <c r="AO106" s="150">
        <f t="shared" si="20"/>
        <v>0</v>
      </c>
      <c r="AP106" s="150">
        <f t="shared" si="20"/>
        <v>0</v>
      </c>
      <c r="AQ106" s="150">
        <f t="shared" si="20"/>
        <v>0</v>
      </c>
      <c r="AR106" s="150">
        <f t="shared" si="20"/>
        <v>0</v>
      </c>
      <c r="AS106" s="150">
        <f t="shared" si="20"/>
        <v>0</v>
      </c>
      <c r="AT106" s="150">
        <f t="shared" si="20"/>
        <v>0</v>
      </c>
      <c r="AU106" s="150">
        <f t="shared" si="20"/>
        <v>0</v>
      </c>
      <c r="AV106" s="150">
        <f t="shared" si="20"/>
        <v>0</v>
      </c>
      <c r="AW106" s="150">
        <f t="shared" si="20"/>
        <v>0</v>
      </c>
      <c r="AX106" s="150">
        <f t="shared" si="20"/>
        <v>0</v>
      </c>
      <c r="AY106" s="150">
        <f t="shared" si="20"/>
        <v>0</v>
      </c>
      <c r="AZ106" s="150">
        <f t="shared" si="20"/>
        <v>0</v>
      </c>
      <c r="BA106" s="150">
        <f t="shared" si="20"/>
        <v>0</v>
      </c>
      <c r="BB106" s="150">
        <f t="shared" si="20"/>
        <v>0</v>
      </c>
      <c r="BC106" s="150">
        <f t="shared" si="20"/>
        <v>0</v>
      </c>
      <c r="BD106" s="150">
        <f t="shared" si="20"/>
        <v>0</v>
      </c>
      <c r="BE106" s="150">
        <f t="shared" si="20"/>
        <v>0</v>
      </c>
      <c r="BF106" s="150">
        <f t="shared" si="20"/>
        <v>0</v>
      </c>
      <c r="BG106" s="150">
        <f t="shared" si="20"/>
        <v>0</v>
      </c>
      <c r="BH106" s="150">
        <f t="shared" si="20"/>
        <v>0</v>
      </c>
      <c r="BI106" s="150">
        <f t="shared" si="20"/>
        <v>0</v>
      </c>
      <c r="BJ106" s="150">
        <f t="shared" si="20"/>
        <v>0</v>
      </c>
      <c r="BK106" s="150">
        <f t="shared" si="20"/>
        <v>0</v>
      </c>
      <c r="BL106" s="150">
        <f t="shared" si="20"/>
        <v>0</v>
      </c>
      <c r="BM106" s="150">
        <f t="shared" si="20"/>
        <v>0</v>
      </c>
      <c r="BN106" s="150">
        <f t="shared" si="20"/>
        <v>0</v>
      </c>
      <c r="BO106" s="150">
        <f t="shared" si="20"/>
        <v>0</v>
      </c>
      <c r="BP106" s="150">
        <f t="shared" si="20"/>
        <v>0</v>
      </c>
      <c r="BQ106" s="150">
        <f t="shared" si="20"/>
        <v>0</v>
      </c>
      <c r="BR106" s="150">
        <f t="shared" si="20"/>
        <v>0</v>
      </c>
      <c r="BS106" s="150">
        <f t="shared" si="20"/>
        <v>0</v>
      </c>
      <c r="BT106" s="150">
        <f t="shared" si="20"/>
        <v>0</v>
      </c>
      <c r="BU106" s="150">
        <f t="shared" si="20"/>
        <v>0</v>
      </c>
      <c r="BV106" s="150">
        <f t="shared" si="20"/>
        <v>0</v>
      </c>
      <c r="BW106" s="150">
        <f aca="true" t="shared" si="21" ref="BW106:CI106">SUM(BW40,BW86,BW96,BW102,BW104,BW100)</f>
        <v>0</v>
      </c>
      <c r="BX106" s="150">
        <f t="shared" si="21"/>
        <v>0</v>
      </c>
      <c r="BY106" s="150">
        <f t="shared" si="21"/>
        <v>0</v>
      </c>
      <c r="BZ106" s="150">
        <f t="shared" si="21"/>
        <v>0</v>
      </c>
      <c r="CA106" s="150">
        <f t="shared" si="21"/>
        <v>0</v>
      </c>
      <c r="CB106" s="150">
        <f t="shared" si="21"/>
        <v>0</v>
      </c>
      <c r="CC106" s="150">
        <f t="shared" si="21"/>
        <v>0</v>
      </c>
      <c r="CD106" s="150">
        <f t="shared" si="21"/>
        <v>0</v>
      </c>
      <c r="CE106" s="150">
        <f t="shared" si="21"/>
        <v>0</v>
      </c>
      <c r="CF106" s="150">
        <f t="shared" si="21"/>
        <v>0</v>
      </c>
      <c r="CG106" s="150">
        <f t="shared" si="21"/>
        <v>0</v>
      </c>
      <c r="CH106" s="150">
        <f t="shared" si="21"/>
        <v>0</v>
      </c>
      <c r="CI106" s="150">
        <f t="shared" si="21"/>
        <v>0</v>
      </c>
      <c r="CJ106" s="151">
        <f>SUM(CJ40,CJ86,CJ96,CJ102,CJ104,CJ100)</f>
        <v>0</v>
      </c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88" ht="15.75" thickTop="1">
      <c r="A107" s="10"/>
      <c r="B107" s="10"/>
      <c r="D107" s="63"/>
      <c r="E107" s="63"/>
      <c r="F107" s="63"/>
      <c r="G107" s="63"/>
      <c r="H107" s="63"/>
      <c r="I107" s="63"/>
      <c r="J107" s="63"/>
      <c r="K107" s="63"/>
      <c r="L107" s="64"/>
      <c r="M107" s="153"/>
      <c r="N107" s="156"/>
      <c r="O107" s="99"/>
      <c r="P107" s="157"/>
      <c r="Q107" s="64"/>
      <c r="R107" s="157"/>
      <c r="S107" s="158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</row>
    <row r="108" spans="4:256" s="48" customFormat="1" ht="12.7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2:88" ht="15">
      <c r="B109" s="10"/>
      <c r="C109" s="2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</row>
    <row r="110" spans="2:88" ht="20.25">
      <c r="B110" s="20" t="s">
        <v>58</v>
      </c>
      <c r="C110" s="63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</row>
    <row r="111" spans="2:88" ht="15">
      <c r="B111" s="10"/>
      <c r="C111" s="10"/>
      <c r="D111" s="10"/>
      <c r="E111" s="161"/>
      <c r="F111" s="161"/>
      <c r="G111" s="161"/>
      <c r="H111" s="161"/>
      <c r="I111" s="161"/>
      <c r="J111" s="161"/>
      <c r="K111" s="161"/>
      <c r="L111" s="162"/>
      <c r="M111" s="162"/>
      <c r="N111" s="162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</row>
    <row r="112" spans="2:88" ht="18">
      <c r="B112" s="42" t="s">
        <v>59</v>
      </c>
      <c r="C112" s="14"/>
      <c r="D112" s="14"/>
      <c r="F112" s="39"/>
      <c r="G112" s="39"/>
      <c r="H112" s="39"/>
      <c r="I112" s="39"/>
      <c r="J112" s="39"/>
      <c r="K112" s="39"/>
      <c r="L112" s="99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</row>
    <row r="113" spans="2:88" ht="15">
      <c r="B113" s="44"/>
      <c r="C113" s="14"/>
      <c r="D113" s="14"/>
      <c r="F113" s="39"/>
      <c r="G113" s="39"/>
      <c r="H113" s="39"/>
      <c r="I113" s="39"/>
      <c r="J113" s="39"/>
      <c r="K113" s="39"/>
      <c r="L113" s="99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</row>
    <row r="114" spans="2:88" ht="15">
      <c r="B114" s="10" t="s">
        <v>200</v>
      </c>
      <c r="C114" s="14"/>
      <c r="D114" s="14"/>
      <c r="G114" s="14"/>
      <c r="I114" s="39"/>
      <c r="J114" s="41"/>
      <c r="K114" s="41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</row>
    <row r="115" spans="2:88" ht="15">
      <c r="B115" s="44"/>
      <c r="C115" s="14"/>
      <c r="D115" s="14"/>
      <c r="G115" s="14"/>
      <c r="I115" s="39"/>
      <c r="J115" s="41"/>
      <c r="K115" s="41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</row>
    <row r="116" spans="2:88" ht="14.25">
      <c r="B116" s="9" t="s">
        <v>30</v>
      </c>
      <c r="C116" s="14"/>
      <c r="D116" s="14"/>
      <c r="G116" s="14"/>
      <c r="I116" s="201"/>
      <c r="J116" s="41"/>
      <c r="K116" s="62"/>
      <c r="L116" s="53"/>
      <c r="M116" s="100">
        <f aca="true" t="shared" si="22" ref="M116:M122">N116+O116</f>
        <v>0</v>
      </c>
      <c r="N116" s="101"/>
      <c r="O116" s="100">
        <f aca="true" t="shared" si="23" ref="O116:O122">SUM(P116:CJ116)</f>
        <v>0</v>
      </c>
      <c r="P116" s="102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4"/>
    </row>
    <row r="117" spans="2:88" ht="14.25">
      <c r="B117" s="9" t="s">
        <v>31</v>
      </c>
      <c r="C117" s="14"/>
      <c r="D117" s="14"/>
      <c r="G117" s="14"/>
      <c r="I117" s="201"/>
      <c r="J117" s="41"/>
      <c r="K117" s="62"/>
      <c r="L117" s="53"/>
      <c r="M117" s="100">
        <f t="shared" si="22"/>
        <v>0</v>
      </c>
      <c r="N117" s="101"/>
      <c r="O117" s="100">
        <f t="shared" si="23"/>
        <v>0</v>
      </c>
      <c r="P117" s="105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7"/>
    </row>
    <row r="118" spans="2:88" ht="14.25">
      <c r="B118" s="9" t="s">
        <v>32</v>
      </c>
      <c r="C118" s="14"/>
      <c r="D118" s="14"/>
      <c r="G118" s="14"/>
      <c r="I118" s="201"/>
      <c r="J118" s="41"/>
      <c r="K118" s="62"/>
      <c r="L118" s="53"/>
      <c r="M118" s="100">
        <f t="shared" si="22"/>
        <v>0</v>
      </c>
      <c r="N118" s="101"/>
      <c r="O118" s="100">
        <f t="shared" si="23"/>
        <v>0</v>
      </c>
      <c r="P118" s="105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7"/>
    </row>
    <row r="119" spans="2:88" ht="14.25">
      <c r="B119" s="9" t="s">
        <v>33</v>
      </c>
      <c r="C119" s="14"/>
      <c r="D119" s="14"/>
      <c r="E119" s="14"/>
      <c r="F119" s="14"/>
      <c r="G119" s="14"/>
      <c r="I119" s="201"/>
      <c r="J119" s="41"/>
      <c r="K119" s="62"/>
      <c r="L119" s="53"/>
      <c r="M119" s="100">
        <f t="shared" si="22"/>
        <v>0</v>
      </c>
      <c r="N119" s="101"/>
      <c r="O119" s="100">
        <f t="shared" si="23"/>
        <v>0</v>
      </c>
      <c r="P119" s="105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7"/>
    </row>
    <row r="120" spans="2:88" ht="14.25">
      <c r="B120" s="9" t="s">
        <v>188</v>
      </c>
      <c r="C120" s="14"/>
      <c r="D120" s="14"/>
      <c r="G120" s="14"/>
      <c r="I120" s="201"/>
      <c r="J120" s="41"/>
      <c r="K120" s="62"/>
      <c r="L120" s="53"/>
      <c r="M120" s="100">
        <f t="shared" si="22"/>
        <v>0</v>
      </c>
      <c r="N120" s="101"/>
      <c r="O120" s="100">
        <f t="shared" si="23"/>
        <v>0</v>
      </c>
      <c r="P120" s="105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7"/>
    </row>
    <row r="121" spans="2:88" ht="14.25">
      <c r="B121" s="9" t="s">
        <v>189</v>
      </c>
      <c r="C121" s="14"/>
      <c r="D121" s="14"/>
      <c r="G121" s="14"/>
      <c r="I121" s="201"/>
      <c r="J121" s="41"/>
      <c r="K121" s="62"/>
      <c r="L121" s="53"/>
      <c r="M121" s="100">
        <f t="shared" si="22"/>
        <v>0</v>
      </c>
      <c r="N121" s="101"/>
      <c r="O121" s="100">
        <f t="shared" si="23"/>
        <v>0</v>
      </c>
      <c r="P121" s="105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7"/>
    </row>
    <row r="122" spans="2:88" ht="15">
      <c r="B122" s="79" t="s">
        <v>9</v>
      </c>
      <c r="C122" s="14"/>
      <c r="D122" s="14"/>
      <c r="J122" s="41"/>
      <c r="K122" s="39"/>
      <c r="L122" s="53"/>
      <c r="M122" s="100">
        <f t="shared" si="22"/>
        <v>0</v>
      </c>
      <c r="N122" s="100">
        <f>SUM(N116:N121)</f>
        <v>0</v>
      </c>
      <c r="O122" s="100">
        <f t="shared" si="23"/>
        <v>0</v>
      </c>
      <c r="P122" s="109">
        <f>SUM(P116:P121)</f>
        <v>0</v>
      </c>
      <c r="Q122" s="110">
        <f aca="true" t="shared" si="24" ref="Q122:BV122">SUM(Q116:Q121)</f>
        <v>0</v>
      </c>
      <c r="R122" s="110">
        <f t="shared" si="24"/>
        <v>0</v>
      </c>
      <c r="S122" s="110">
        <f t="shared" si="24"/>
        <v>0</v>
      </c>
      <c r="T122" s="110">
        <f t="shared" si="24"/>
        <v>0</v>
      </c>
      <c r="U122" s="110">
        <f t="shared" si="24"/>
        <v>0</v>
      </c>
      <c r="V122" s="110">
        <f t="shared" si="24"/>
        <v>0</v>
      </c>
      <c r="W122" s="110">
        <f t="shared" si="24"/>
        <v>0</v>
      </c>
      <c r="X122" s="110">
        <f t="shared" si="24"/>
        <v>0</v>
      </c>
      <c r="Y122" s="110">
        <f t="shared" si="24"/>
        <v>0</v>
      </c>
      <c r="Z122" s="110">
        <f t="shared" si="24"/>
        <v>0</v>
      </c>
      <c r="AA122" s="110">
        <f t="shared" si="24"/>
        <v>0</v>
      </c>
      <c r="AB122" s="110">
        <f t="shared" si="24"/>
        <v>0</v>
      </c>
      <c r="AC122" s="110">
        <f t="shared" si="24"/>
        <v>0</v>
      </c>
      <c r="AD122" s="110">
        <f t="shared" si="24"/>
        <v>0</v>
      </c>
      <c r="AE122" s="110">
        <f t="shared" si="24"/>
        <v>0</v>
      </c>
      <c r="AF122" s="110">
        <f t="shared" si="24"/>
        <v>0</v>
      </c>
      <c r="AG122" s="110">
        <f t="shared" si="24"/>
        <v>0</v>
      </c>
      <c r="AH122" s="110">
        <f t="shared" si="24"/>
        <v>0</v>
      </c>
      <c r="AI122" s="110">
        <f t="shared" si="24"/>
        <v>0</v>
      </c>
      <c r="AJ122" s="110">
        <f t="shared" si="24"/>
        <v>0</v>
      </c>
      <c r="AK122" s="110">
        <f t="shared" si="24"/>
        <v>0</v>
      </c>
      <c r="AL122" s="110">
        <f t="shared" si="24"/>
        <v>0</v>
      </c>
      <c r="AM122" s="110">
        <f t="shared" si="24"/>
        <v>0</v>
      </c>
      <c r="AN122" s="110">
        <f t="shared" si="24"/>
        <v>0</v>
      </c>
      <c r="AO122" s="110">
        <f t="shared" si="24"/>
        <v>0</v>
      </c>
      <c r="AP122" s="110">
        <f t="shared" si="24"/>
        <v>0</v>
      </c>
      <c r="AQ122" s="110">
        <f t="shared" si="24"/>
        <v>0</v>
      </c>
      <c r="AR122" s="110">
        <f t="shared" si="24"/>
        <v>0</v>
      </c>
      <c r="AS122" s="110">
        <f t="shared" si="24"/>
        <v>0</v>
      </c>
      <c r="AT122" s="110">
        <f t="shared" si="24"/>
        <v>0</v>
      </c>
      <c r="AU122" s="110">
        <f t="shared" si="24"/>
        <v>0</v>
      </c>
      <c r="AV122" s="110">
        <f t="shared" si="24"/>
        <v>0</v>
      </c>
      <c r="AW122" s="110">
        <f t="shared" si="24"/>
        <v>0</v>
      </c>
      <c r="AX122" s="110">
        <f t="shared" si="24"/>
        <v>0</v>
      </c>
      <c r="AY122" s="110">
        <f t="shared" si="24"/>
        <v>0</v>
      </c>
      <c r="AZ122" s="110">
        <f t="shared" si="24"/>
        <v>0</v>
      </c>
      <c r="BA122" s="110">
        <f t="shared" si="24"/>
        <v>0</v>
      </c>
      <c r="BB122" s="110">
        <f t="shared" si="24"/>
        <v>0</v>
      </c>
      <c r="BC122" s="110">
        <f t="shared" si="24"/>
        <v>0</v>
      </c>
      <c r="BD122" s="110">
        <f t="shared" si="24"/>
        <v>0</v>
      </c>
      <c r="BE122" s="110">
        <f t="shared" si="24"/>
        <v>0</v>
      </c>
      <c r="BF122" s="110">
        <f t="shared" si="24"/>
        <v>0</v>
      </c>
      <c r="BG122" s="110">
        <f t="shared" si="24"/>
        <v>0</v>
      </c>
      <c r="BH122" s="110">
        <f t="shared" si="24"/>
        <v>0</v>
      </c>
      <c r="BI122" s="110">
        <f t="shared" si="24"/>
        <v>0</v>
      </c>
      <c r="BJ122" s="110">
        <f t="shared" si="24"/>
        <v>0</v>
      </c>
      <c r="BK122" s="110">
        <f t="shared" si="24"/>
        <v>0</v>
      </c>
      <c r="BL122" s="110">
        <f t="shared" si="24"/>
        <v>0</v>
      </c>
      <c r="BM122" s="110">
        <f t="shared" si="24"/>
        <v>0</v>
      </c>
      <c r="BN122" s="110">
        <f t="shared" si="24"/>
        <v>0</v>
      </c>
      <c r="BO122" s="110">
        <f t="shared" si="24"/>
        <v>0</v>
      </c>
      <c r="BP122" s="110">
        <f t="shared" si="24"/>
        <v>0</v>
      </c>
      <c r="BQ122" s="110">
        <f t="shared" si="24"/>
        <v>0</v>
      </c>
      <c r="BR122" s="110">
        <f t="shared" si="24"/>
        <v>0</v>
      </c>
      <c r="BS122" s="110">
        <f t="shared" si="24"/>
        <v>0</v>
      </c>
      <c r="BT122" s="110">
        <f t="shared" si="24"/>
        <v>0</v>
      </c>
      <c r="BU122" s="110">
        <f t="shared" si="24"/>
        <v>0</v>
      </c>
      <c r="BV122" s="110">
        <f t="shared" si="24"/>
        <v>0</v>
      </c>
      <c r="BW122" s="110">
        <f aca="true" t="shared" si="25" ref="BW122:CJ122">SUM(BW116:BW121)</f>
        <v>0</v>
      </c>
      <c r="BX122" s="110">
        <f t="shared" si="25"/>
        <v>0</v>
      </c>
      <c r="BY122" s="110">
        <f t="shared" si="25"/>
        <v>0</v>
      </c>
      <c r="BZ122" s="110">
        <f t="shared" si="25"/>
        <v>0</v>
      </c>
      <c r="CA122" s="110">
        <f t="shared" si="25"/>
        <v>0</v>
      </c>
      <c r="CB122" s="110">
        <f t="shared" si="25"/>
        <v>0</v>
      </c>
      <c r="CC122" s="110">
        <f t="shared" si="25"/>
        <v>0</v>
      </c>
      <c r="CD122" s="110">
        <f t="shared" si="25"/>
        <v>0</v>
      </c>
      <c r="CE122" s="110">
        <f t="shared" si="25"/>
        <v>0</v>
      </c>
      <c r="CF122" s="110">
        <f t="shared" si="25"/>
        <v>0</v>
      </c>
      <c r="CG122" s="110">
        <f t="shared" si="25"/>
        <v>0</v>
      </c>
      <c r="CH122" s="110">
        <f t="shared" si="25"/>
        <v>0</v>
      </c>
      <c r="CI122" s="110">
        <f t="shared" si="25"/>
        <v>0</v>
      </c>
      <c r="CJ122" s="111">
        <f t="shared" si="25"/>
        <v>0</v>
      </c>
    </row>
    <row r="123" spans="2:88" ht="15">
      <c r="B123" s="79" t="s">
        <v>186</v>
      </c>
      <c r="C123" s="14"/>
      <c r="D123" s="14"/>
      <c r="J123" s="41"/>
      <c r="K123" s="39"/>
      <c r="L123" s="53"/>
      <c r="M123" s="100">
        <f>N123+O123</f>
        <v>0</v>
      </c>
      <c r="N123" s="101"/>
      <c r="O123" s="100">
        <f>SUM(P123:CJ123)</f>
        <v>0</v>
      </c>
      <c r="P123" s="105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7"/>
    </row>
    <row r="124" spans="2:88" ht="15">
      <c r="B124" s="108" t="s">
        <v>187</v>
      </c>
      <c r="C124" s="14"/>
      <c r="D124" s="14"/>
      <c r="J124" s="41"/>
      <c r="K124" s="39"/>
      <c r="L124" s="53"/>
      <c r="M124" s="100">
        <f>N124+O124</f>
        <v>0</v>
      </c>
      <c r="N124" s="100">
        <f>N123+N122</f>
        <v>0</v>
      </c>
      <c r="O124" s="100">
        <f>SUM(P124:CJ124)</f>
        <v>0</v>
      </c>
      <c r="P124" s="109">
        <f>P123+P122</f>
        <v>0</v>
      </c>
      <c r="Q124" s="110">
        <f>Q123+Q122</f>
        <v>0</v>
      </c>
      <c r="R124" s="110">
        <f aca="true" t="shared" si="26" ref="R124:AW124">R123+R122</f>
        <v>0</v>
      </c>
      <c r="S124" s="110">
        <f t="shared" si="26"/>
        <v>0</v>
      </c>
      <c r="T124" s="110">
        <f t="shared" si="26"/>
        <v>0</v>
      </c>
      <c r="U124" s="110">
        <f t="shared" si="26"/>
        <v>0</v>
      </c>
      <c r="V124" s="110">
        <f t="shared" si="26"/>
        <v>0</v>
      </c>
      <c r="W124" s="110">
        <f t="shared" si="26"/>
        <v>0</v>
      </c>
      <c r="X124" s="110">
        <f t="shared" si="26"/>
        <v>0</v>
      </c>
      <c r="Y124" s="110">
        <f t="shared" si="26"/>
        <v>0</v>
      </c>
      <c r="Z124" s="110">
        <f t="shared" si="26"/>
        <v>0</v>
      </c>
      <c r="AA124" s="110">
        <f t="shared" si="26"/>
        <v>0</v>
      </c>
      <c r="AB124" s="110">
        <f t="shared" si="26"/>
        <v>0</v>
      </c>
      <c r="AC124" s="110">
        <f t="shared" si="26"/>
        <v>0</v>
      </c>
      <c r="AD124" s="110">
        <f t="shared" si="26"/>
        <v>0</v>
      </c>
      <c r="AE124" s="110">
        <f t="shared" si="26"/>
        <v>0</v>
      </c>
      <c r="AF124" s="110">
        <f t="shared" si="26"/>
        <v>0</v>
      </c>
      <c r="AG124" s="110">
        <f t="shared" si="26"/>
        <v>0</v>
      </c>
      <c r="AH124" s="110">
        <f t="shared" si="26"/>
        <v>0</v>
      </c>
      <c r="AI124" s="110">
        <f t="shared" si="26"/>
        <v>0</v>
      </c>
      <c r="AJ124" s="110">
        <f t="shared" si="26"/>
        <v>0</v>
      </c>
      <c r="AK124" s="110">
        <f t="shared" si="26"/>
        <v>0</v>
      </c>
      <c r="AL124" s="110">
        <f t="shared" si="26"/>
        <v>0</v>
      </c>
      <c r="AM124" s="110">
        <f t="shared" si="26"/>
        <v>0</v>
      </c>
      <c r="AN124" s="110">
        <f t="shared" si="26"/>
        <v>0</v>
      </c>
      <c r="AO124" s="110">
        <f t="shared" si="26"/>
        <v>0</v>
      </c>
      <c r="AP124" s="110">
        <f t="shared" si="26"/>
        <v>0</v>
      </c>
      <c r="AQ124" s="110">
        <f t="shared" si="26"/>
        <v>0</v>
      </c>
      <c r="AR124" s="110">
        <f t="shared" si="26"/>
        <v>0</v>
      </c>
      <c r="AS124" s="110">
        <f t="shared" si="26"/>
        <v>0</v>
      </c>
      <c r="AT124" s="110">
        <f t="shared" si="26"/>
        <v>0</v>
      </c>
      <c r="AU124" s="110">
        <f t="shared" si="26"/>
        <v>0</v>
      </c>
      <c r="AV124" s="110">
        <f t="shared" si="26"/>
        <v>0</v>
      </c>
      <c r="AW124" s="110">
        <f t="shared" si="26"/>
        <v>0</v>
      </c>
      <c r="AX124" s="110">
        <f aca="true" t="shared" si="27" ref="AX124:CC124">AX123+AX122</f>
        <v>0</v>
      </c>
      <c r="AY124" s="110">
        <f t="shared" si="27"/>
        <v>0</v>
      </c>
      <c r="AZ124" s="110">
        <f t="shared" si="27"/>
        <v>0</v>
      </c>
      <c r="BA124" s="110">
        <f t="shared" si="27"/>
        <v>0</v>
      </c>
      <c r="BB124" s="110">
        <f t="shared" si="27"/>
        <v>0</v>
      </c>
      <c r="BC124" s="110">
        <f t="shared" si="27"/>
        <v>0</v>
      </c>
      <c r="BD124" s="110">
        <f t="shared" si="27"/>
        <v>0</v>
      </c>
      <c r="BE124" s="110">
        <f t="shared" si="27"/>
        <v>0</v>
      </c>
      <c r="BF124" s="110">
        <f t="shared" si="27"/>
        <v>0</v>
      </c>
      <c r="BG124" s="110">
        <f t="shared" si="27"/>
        <v>0</v>
      </c>
      <c r="BH124" s="110">
        <f t="shared" si="27"/>
        <v>0</v>
      </c>
      <c r="BI124" s="110">
        <f t="shared" si="27"/>
        <v>0</v>
      </c>
      <c r="BJ124" s="110">
        <f t="shared" si="27"/>
        <v>0</v>
      </c>
      <c r="BK124" s="110">
        <f t="shared" si="27"/>
        <v>0</v>
      </c>
      <c r="BL124" s="110">
        <f t="shared" si="27"/>
        <v>0</v>
      </c>
      <c r="BM124" s="110">
        <f t="shared" si="27"/>
        <v>0</v>
      </c>
      <c r="BN124" s="110">
        <f t="shared" si="27"/>
        <v>0</v>
      </c>
      <c r="BO124" s="110">
        <f t="shared" si="27"/>
        <v>0</v>
      </c>
      <c r="BP124" s="110">
        <f t="shared" si="27"/>
        <v>0</v>
      </c>
      <c r="BQ124" s="110">
        <f t="shared" si="27"/>
        <v>0</v>
      </c>
      <c r="BR124" s="110">
        <f t="shared" si="27"/>
        <v>0</v>
      </c>
      <c r="BS124" s="110">
        <f t="shared" si="27"/>
        <v>0</v>
      </c>
      <c r="BT124" s="110">
        <f t="shared" si="27"/>
        <v>0</v>
      </c>
      <c r="BU124" s="110">
        <f t="shared" si="27"/>
        <v>0</v>
      </c>
      <c r="BV124" s="110">
        <f t="shared" si="27"/>
        <v>0</v>
      </c>
      <c r="BW124" s="110">
        <f t="shared" si="27"/>
        <v>0</v>
      </c>
      <c r="BX124" s="110">
        <f t="shared" si="27"/>
        <v>0</v>
      </c>
      <c r="BY124" s="110">
        <f t="shared" si="27"/>
        <v>0</v>
      </c>
      <c r="BZ124" s="110">
        <f t="shared" si="27"/>
        <v>0</v>
      </c>
      <c r="CA124" s="110">
        <f t="shared" si="27"/>
        <v>0</v>
      </c>
      <c r="CB124" s="110">
        <f t="shared" si="27"/>
        <v>0</v>
      </c>
      <c r="CC124" s="110">
        <f t="shared" si="27"/>
        <v>0</v>
      </c>
      <c r="CD124" s="110">
        <f aca="true" t="shared" si="28" ref="CD124:CJ124">CD123+CD122</f>
        <v>0</v>
      </c>
      <c r="CE124" s="110">
        <f t="shared" si="28"/>
        <v>0</v>
      </c>
      <c r="CF124" s="110">
        <f t="shared" si="28"/>
        <v>0</v>
      </c>
      <c r="CG124" s="110">
        <f t="shared" si="28"/>
        <v>0</v>
      </c>
      <c r="CH124" s="110">
        <f t="shared" si="28"/>
        <v>0</v>
      </c>
      <c r="CI124" s="110">
        <f t="shared" si="28"/>
        <v>0</v>
      </c>
      <c r="CJ124" s="111">
        <f t="shared" si="28"/>
        <v>0</v>
      </c>
    </row>
    <row r="125" spans="2:88" ht="15">
      <c r="B125" s="44"/>
      <c r="C125" s="14"/>
      <c r="D125" s="14"/>
      <c r="F125" s="39"/>
      <c r="G125" s="39"/>
      <c r="H125" s="39"/>
      <c r="I125" s="39"/>
      <c r="J125" s="39"/>
      <c r="K125" s="39"/>
      <c r="L125" s="99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</row>
    <row r="126" spans="2:88" ht="15">
      <c r="B126" s="10" t="s">
        <v>60</v>
      </c>
      <c r="C126" s="14"/>
      <c r="D126" s="14"/>
      <c r="F126" s="39"/>
      <c r="G126" s="39"/>
      <c r="H126" s="39"/>
      <c r="I126" s="39"/>
      <c r="J126" s="39"/>
      <c r="K126" s="39"/>
      <c r="L126" s="99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</row>
    <row r="127" spans="2:88" ht="15">
      <c r="B127" s="44"/>
      <c r="C127" s="14"/>
      <c r="D127" s="14"/>
      <c r="F127" s="39"/>
      <c r="G127" s="39"/>
      <c r="H127" s="39"/>
      <c r="I127" s="204"/>
      <c r="J127" s="39"/>
      <c r="K127" s="39"/>
      <c r="L127" s="99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</row>
    <row r="128" spans="2:88" ht="15">
      <c r="B128" s="85" t="s">
        <v>61</v>
      </c>
      <c r="C128" s="14"/>
      <c r="D128" s="14"/>
      <c r="F128" s="165"/>
      <c r="G128" s="165"/>
      <c r="H128" s="165"/>
      <c r="I128" s="201"/>
      <c r="J128" s="39"/>
      <c r="K128" s="62"/>
      <c r="L128" s="51"/>
      <c r="M128" s="65">
        <f aca="true" t="shared" si="29" ref="M128:M133">N128+O128</f>
        <v>0</v>
      </c>
      <c r="N128" s="66"/>
      <c r="O128" s="67">
        <f aca="true" t="shared" si="30" ref="O128:O146">SUM(P128:CJ128)</f>
        <v>0</v>
      </c>
      <c r="P128" s="71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3"/>
    </row>
    <row r="129" spans="2:88" ht="15">
      <c r="B129" s="85" t="s">
        <v>62</v>
      </c>
      <c r="C129" s="14"/>
      <c r="D129" s="14"/>
      <c r="F129" s="165"/>
      <c r="G129" s="165"/>
      <c r="H129" s="165"/>
      <c r="I129" s="201"/>
      <c r="J129" s="39"/>
      <c r="K129" s="62"/>
      <c r="L129" s="51"/>
      <c r="M129" s="65">
        <f t="shared" si="29"/>
        <v>0</v>
      </c>
      <c r="N129" s="66"/>
      <c r="O129" s="67">
        <f t="shared" si="30"/>
        <v>0</v>
      </c>
      <c r="P129" s="86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8"/>
    </row>
    <row r="130" spans="2:88" ht="14.25">
      <c r="B130" s="85" t="s">
        <v>191</v>
      </c>
      <c r="C130" s="14"/>
      <c r="D130" s="14"/>
      <c r="F130" s="47"/>
      <c r="G130" s="166"/>
      <c r="H130" s="167"/>
      <c r="I130" s="202"/>
      <c r="J130" s="39"/>
      <c r="K130" s="62"/>
      <c r="L130" s="51"/>
      <c r="M130" s="65">
        <f t="shared" si="29"/>
        <v>0</v>
      </c>
      <c r="N130" s="66"/>
      <c r="O130" s="67">
        <f t="shared" si="30"/>
        <v>0</v>
      </c>
      <c r="P130" s="86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8"/>
    </row>
    <row r="131" spans="2:88" ht="14.25">
      <c r="B131" s="85" t="s">
        <v>192</v>
      </c>
      <c r="C131" s="14"/>
      <c r="D131" s="14"/>
      <c r="F131" s="47"/>
      <c r="G131" s="166"/>
      <c r="H131" s="167"/>
      <c r="I131" s="201"/>
      <c r="J131" s="39"/>
      <c r="K131" s="62"/>
      <c r="L131" s="51"/>
      <c r="M131" s="65">
        <f t="shared" si="29"/>
        <v>0</v>
      </c>
      <c r="N131" s="66"/>
      <c r="O131" s="67">
        <f t="shared" si="30"/>
        <v>0</v>
      </c>
      <c r="P131" s="86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8"/>
    </row>
    <row r="132" spans="2:88" ht="14.25">
      <c r="B132" s="114" t="s">
        <v>193</v>
      </c>
      <c r="C132" s="14"/>
      <c r="D132" s="14"/>
      <c r="K132" s="62"/>
      <c r="L132" s="51"/>
      <c r="M132" s="65">
        <f t="shared" si="29"/>
        <v>0</v>
      </c>
      <c r="N132" s="65">
        <f>SUM(N128:N131)</f>
        <v>0</v>
      </c>
      <c r="O132" s="77">
        <f t="shared" si="30"/>
        <v>0</v>
      </c>
      <c r="P132" s="78">
        <f>SUM(P128:P131)</f>
        <v>0</v>
      </c>
      <c r="Q132" s="77">
        <f aca="true" t="shared" si="31" ref="Q132:BV132">SUM(Q128:Q131)</f>
        <v>0</v>
      </c>
      <c r="R132" s="77">
        <f t="shared" si="31"/>
        <v>0</v>
      </c>
      <c r="S132" s="77">
        <f t="shared" si="31"/>
        <v>0</v>
      </c>
      <c r="T132" s="77">
        <f t="shared" si="31"/>
        <v>0</v>
      </c>
      <c r="U132" s="77">
        <f t="shared" si="31"/>
        <v>0</v>
      </c>
      <c r="V132" s="77">
        <f t="shared" si="31"/>
        <v>0</v>
      </c>
      <c r="W132" s="77">
        <f t="shared" si="31"/>
        <v>0</v>
      </c>
      <c r="X132" s="77">
        <f t="shared" si="31"/>
        <v>0</v>
      </c>
      <c r="Y132" s="77">
        <f t="shared" si="31"/>
        <v>0</v>
      </c>
      <c r="Z132" s="77">
        <f t="shared" si="31"/>
        <v>0</v>
      </c>
      <c r="AA132" s="77">
        <f t="shared" si="31"/>
        <v>0</v>
      </c>
      <c r="AB132" s="77">
        <f t="shared" si="31"/>
        <v>0</v>
      </c>
      <c r="AC132" s="77">
        <f t="shared" si="31"/>
        <v>0</v>
      </c>
      <c r="AD132" s="77">
        <f t="shared" si="31"/>
        <v>0</v>
      </c>
      <c r="AE132" s="77">
        <f t="shared" si="31"/>
        <v>0</v>
      </c>
      <c r="AF132" s="77">
        <f t="shared" si="31"/>
        <v>0</v>
      </c>
      <c r="AG132" s="77">
        <f t="shared" si="31"/>
        <v>0</v>
      </c>
      <c r="AH132" s="77">
        <f t="shared" si="31"/>
        <v>0</v>
      </c>
      <c r="AI132" s="77">
        <f t="shared" si="31"/>
        <v>0</v>
      </c>
      <c r="AJ132" s="77">
        <f t="shared" si="31"/>
        <v>0</v>
      </c>
      <c r="AK132" s="77">
        <f t="shared" si="31"/>
        <v>0</v>
      </c>
      <c r="AL132" s="77">
        <f t="shared" si="31"/>
        <v>0</v>
      </c>
      <c r="AM132" s="77">
        <f t="shared" si="31"/>
        <v>0</v>
      </c>
      <c r="AN132" s="77">
        <f t="shared" si="31"/>
        <v>0</v>
      </c>
      <c r="AO132" s="77">
        <f t="shared" si="31"/>
        <v>0</v>
      </c>
      <c r="AP132" s="77">
        <f t="shared" si="31"/>
        <v>0</v>
      </c>
      <c r="AQ132" s="77">
        <f t="shared" si="31"/>
        <v>0</v>
      </c>
      <c r="AR132" s="77">
        <f t="shared" si="31"/>
        <v>0</v>
      </c>
      <c r="AS132" s="77">
        <f t="shared" si="31"/>
        <v>0</v>
      </c>
      <c r="AT132" s="77">
        <f t="shared" si="31"/>
        <v>0</v>
      </c>
      <c r="AU132" s="77">
        <f t="shared" si="31"/>
        <v>0</v>
      </c>
      <c r="AV132" s="77">
        <f t="shared" si="31"/>
        <v>0</v>
      </c>
      <c r="AW132" s="77">
        <f t="shared" si="31"/>
        <v>0</v>
      </c>
      <c r="AX132" s="77">
        <f t="shared" si="31"/>
        <v>0</v>
      </c>
      <c r="AY132" s="77">
        <f t="shared" si="31"/>
        <v>0</v>
      </c>
      <c r="AZ132" s="77">
        <f t="shared" si="31"/>
        <v>0</v>
      </c>
      <c r="BA132" s="77">
        <f t="shared" si="31"/>
        <v>0</v>
      </c>
      <c r="BB132" s="77">
        <f t="shared" si="31"/>
        <v>0</v>
      </c>
      <c r="BC132" s="77">
        <f t="shared" si="31"/>
        <v>0</v>
      </c>
      <c r="BD132" s="77">
        <f t="shared" si="31"/>
        <v>0</v>
      </c>
      <c r="BE132" s="77">
        <f t="shared" si="31"/>
        <v>0</v>
      </c>
      <c r="BF132" s="77">
        <f t="shared" si="31"/>
        <v>0</v>
      </c>
      <c r="BG132" s="77">
        <f t="shared" si="31"/>
        <v>0</v>
      </c>
      <c r="BH132" s="77">
        <f t="shared" si="31"/>
        <v>0</v>
      </c>
      <c r="BI132" s="77">
        <f t="shared" si="31"/>
        <v>0</v>
      </c>
      <c r="BJ132" s="77">
        <f t="shared" si="31"/>
        <v>0</v>
      </c>
      <c r="BK132" s="77">
        <f t="shared" si="31"/>
        <v>0</v>
      </c>
      <c r="BL132" s="77">
        <f t="shared" si="31"/>
        <v>0</v>
      </c>
      <c r="BM132" s="77">
        <f t="shared" si="31"/>
        <v>0</v>
      </c>
      <c r="BN132" s="77">
        <f t="shared" si="31"/>
        <v>0</v>
      </c>
      <c r="BO132" s="77">
        <f t="shared" si="31"/>
        <v>0</v>
      </c>
      <c r="BP132" s="77">
        <f t="shared" si="31"/>
        <v>0</v>
      </c>
      <c r="BQ132" s="77">
        <f t="shared" si="31"/>
        <v>0</v>
      </c>
      <c r="BR132" s="77">
        <f t="shared" si="31"/>
        <v>0</v>
      </c>
      <c r="BS132" s="77">
        <f t="shared" si="31"/>
        <v>0</v>
      </c>
      <c r="BT132" s="77">
        <f t="shared" si="31"/>
        <v>0</v>
      </c>
      <c r="BU132" s="77">
        <f t="shared" si="31"/>
        <v>0</v>
      </c>
      <c r="BV132" s="77">
        <f t="shared" si="31"/>
        <v>0</v>
      </c>
      <c r="BW132" s="77">
        <f aca="true" t="shared" si="32" ref="BW132:CI132">SUM(BW128:BW131)</f>
        <v>0</v>
      </c>
      <c r="BX132" s="77">
        <f t="shared" si="32"/>
        <v>0</v>
      </c>
      <c r="BY132" s="77">
        <f t="shared" si="32"/>
        <v>0</v>
      </c>
      <c r="BZ132" s="77">
        <f t="shared" si="32"/>
        <v>0</v>
      </c>
      <c r="CA132" s="77">
        <f t="shared" si="32"/>
        <v>0</v>
      </c>
      <c r="CB132" s="77">
        <f t="shared" si="32"/>
        <v>0</v>
      </c>
      <c r="CC132" s="77">
        <f t="shared" si="32"/>
        <v>0</v>
      </c>
      <c r="CD132" s="77">
        <f t="shared" si="32"/>
        <v>0</v>
      </c>
      <c r="CE132" s="77">
        <f t="shared" si="32"/>
        <v>0</v>
      </c>
      <c r="CF132" s="77">
        <f t="shared" si="32"/>
        <v>0</v>
      </c>
      <c r="CG132" s="77">
        <f t="shared" si="32"/>
        <v>0</v>
      </c>
      <c r="CH132" s="77">
        <f t="shared" si="32"/>
        <v>0</v>
      </c>
      <c r="CI132" s="77">
        <f t="shared" si="32"/>
        <v>0</v>
      </c>
      <c r="CJ132" s="67">
        <f>SUM(CJ128:CJ131)</f>
        <v>0</v>
      </c>
    </row>
    <row r="133" spans="2:88" ht="14.25">
      <c r="B133" s="85" t="s">
        <v>63</v>
      </c>
      <c r="C133" s="14"/>
      <c r="D133" s="14"/>
      <c r="F133" s="39"/>
      <c r="G133" s="39"/>
      <c r="H133" s="39"/>
      <c r="I133" s="39"/>
      <c r="J133" s="39"/>
      <c r="K133" s="62"/>
      <c r="L133" s="51"/>
      <c r="M133" s="65">
        <f t="shared" si="29"/>
        <v>0</v>
      </c>
      <c r="N133" s="66"/>
      <c r="O133" s="67">
        <f t="shared" si="30"/>
        <v>0</v>
      </c>
      <c r="P133" s="86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8"/>
    </row>
    <row r="134" spans="2:88" ht="14.25">
      <c r="B134" s="85" t="s">
        <v>159</v>
      </c>
      <c r="C134" s="14"/>
      <c r="D134" s="14"/>
      <c r="F134" s="39"/>
      <c r="G134" s="39"/>
      <c r="H134" s="39"/>
      <c r="I134" s="205"/>
      <c r="J134" s="39"/>
      <c r="K134" s="62"/>
      <c r="L134" s="51"/>
      <c r="M134" s="65">
        <f aca="true" t="shared" si="33" ref="M134:M145">N134+O134</f>
        <v>0</v>
      </c>
      <c r="N134" s="66"/>
      <c r="O134" s="67">
        <f t="shared" si="30"/>
        <v>0</v>
      </c>
      <c r="P134" s="86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8"/>
    </row>
    <row r="135" spans="2:88" ht="14.25">
      <c r="B135" s="85" t="s">
        <v>64</v>
      </c>
      <c r="C135" s="14"/>
      <c r="D135" s="14"/>
      <c r="F135" s="39"/>
      <c r="G135" s="39"/>
      <c r="H135" s="39"/>
      <c r="I135" s="201"/>
      <c r="J135" s="39"/>
      <c r="K135" s="62"/>
      <c r="L135" s="51"/>
      <c r="M135" s="65">
        <f t="shared" si="33"/>
        <v>0</v>
      </c>
      <c r="N135" s="66"/>
      <c r="O135" s="67">
        <f t="shared" si="30"/>
        <v>0</v>
      </c>
      <c r="P135" s="86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8"/>
    </row>
    <row r="136" spans="2:88" ht="14.25">
      <c r="B136" s="85" t="s">
        <v>153</v>
      </c>
      <c r="C136" s="14"/>
      <c r="D136" s="14"/>
      <c r="F136" s="39"/>
      <c r="G136" s="39"/>
      <c r="H136" s="39"/>
      <c r="I136" s="39"/>
      <c r="J136" s="39"/>
      <c r="K136" s="62"/>
      <c r="L136" s="164"/>
      <c r="M136" s="65">
        <f t="shared" si="33"/>
        <v>0</v>
      </c>
      <c r="N136" s="66"/>
      <c r="O136" s="67">
        <f t="shared" si="30"/>
        <v>0</v>
      </c>
      <c r="P136" s="86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8"/>
    </row>
    <row r="137" spans="2:88" ht="14.25">
      <c r="B137" s="85" t="s">
        <v>160</v>
      </c>
      <c r="C137" s="14"/>
      <c r="D137" s="14"/>
      <c r="F137" s="39"/>
      <c r="G137" s="39"/>
      <c r="H137" s="39"/>
      <c r="I137" s="205"/>
      <c r="J137" s="39"/>
      <c r="K137" s="62"/>
      <c r="L137" s="51"/>
      <c r="M137" s="65">
        <f t="shared" si="33"/>
        <v>0</v>
      </c>
      <c r="N137" s="66"/>
      <c r="O137" s="67">
        <f t="shared" si="30"/>
        <v>0</v>
      </c>
      <c r="P137" s="86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8"/>
    </row>
    <row r="138" spans="2:88" ht="14.25">
      <c r="B138" s="85" t="s">
        <v>154</v>
      </c>
      <c r="C138" s="14"/>
      <c r="D138" s="14"/>
      <c r="F138" s="39"/>
      <c r="G138" s="39"/>
      <c r="H138" s="39"/>
      <c r="I138" s="201"/>
      <c r="J138" s="39"/>
      <c r="K138" s="62"/>
      <c r="L138" s="51"/>
      <c r="M138" s="65">
        <f t="shared" si="33"/>
        <v>0</v>
      </c>
      <c r="N138" s="66"/>
      <c r="O138" s="67">
        <f t="shared" si="30"/>
        <v>0</v>
      </c>
      <c r="P138" s="86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8"/>
    </row>
    <row r="139" spans="2:88" ht="14.25">
      <c r="B139" s="85" t="s">
        <v>155</v>
      </c>
      <c r="C139" s="14"/>
      <c r="D139" s="14"/>
      <c r="F139" s="39"/>
      <c r="G139" s="39"/>
      <c r="H139" s="39"/>
      <c r="I139" s="39"/>
      <c r="J139" s="39"/>
      <c r="K139" s="62"/>
      <c r="L139" s="51"/>
      <c r="M139" s="65">
        <f t="shared" si="33"/>
        <v>0</v>
      </c>
      <c r="N139" s="66"/>
      <c r="O139" s="67">
        <f t="shared" si="30"/>
        <v>0</v>
      </c>
      <c r="P139" s="86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8"/>
    </row>
    <row r="140" spans="2:88" ht="14.25">
      <c r="B140" s="85" t="s">
        <v>161</v>
      </c>
      <c r="C140" s="14"/>
      <c r="D140" s="14"/>
      <c r="F140" s="39"/>
      <c r="G140" s="39"/>
      <c r="H140" s="39"/>
      <c r="I140" s="205"/>
      <c r="J140" s="39"/>
      <c r="K140" s="62"/>
      <c r="L140" s="51"/>
      <c r="M140" s="65">
        <f t="shared" si="33"/>
        <v>0</v>
      </c>
      <c r="N140" s="66"/>
      <c r="O140" s="67">
        <f t="shared" si="30"/>
        <v>0</v>
      </c>
      <c r="P140" s="86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8"/>
    </row>
    <row r="141" spans="2:88" ht="14.25">
      <c r="B141" s="85" t="s">
        <v>156</v>
      </c>
      <c r="C141" s="14"/>
      <c r="D141" s="14"/>
      <c r="F141" s="39"/>
      <c r="G141" s="39"/>
      <c r="H141" s="39"/>
      <c r="I141" s="201"/>
      <c r="J141" s="39"/>
      <c r="K141" s="62"/>
      <c r="L141" s="51"/>
      <c r="M141" s="65">
        <f t="shared" si="33"/>
        <v>0</v>
      </c>
      <c r="N141" s="66"/>
      <c r="O141" s="67">
        <f t="shared" si="30"/>
        <v>0</v>
      </c>
      <c r="P141" s="86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8"/>
    </row>
    <row r="142" spans="2:88" ht="14.25">
      <c r="B142" s="85" t="s">
        <v>157</v>
      </c>
      <c r="C142" s="14"/>
      <c r="D142" s="14"/>
      <c r="F142" s="39"/>
      <c r="G142" s="39"/>
      <c r="H142" s="39"/>
      <c r="I142" s="39"/>
      <c r="J142" s="39"/>
      <c r="K142" s="62"/>
      <c r="L142" s="51"/>
      <c r="M142" s="65">
        <f t="shared" si="33"/>
        <v>0</v>
      </c>
      <c r="N142" s="66"/>
      <c r="O142" s="67">
        <f t="shared" si="30"/>
        <v>0</v>
      </c>
      <c r="P142" s="86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8"/>
    </row>
    <row r="143" spans="2:88" ht="14.25">
      <c r="B143" s="85" t="s">
        <v>162</v>
      </c>
      <c r="C143" s="14"/>
      <c r="D143" s="14"/>
      <c r="F143" s="39"/>
      <c r="G143" s="39"/>
      <c r="H143" s="39"/>
      <c r="I143" s="205"/>
      <c r="J143" s="39"/>
      <c r="K143" s="62"/>
      <c r="L143" s="51"/>
      <c r="M143" s="65">
        <f t="shared" si="33"/>
        <v>0</v>
      </c>
      <c r="N143" s="66"/>
      <c r="O143" s="67">
        <f t="shared" si="30"/>
        <v>0</v>
      </c>
      <c r="P143" s="86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8"/>
    </row>
    <row r="144" spans="2:88" ht="14.25">
      <c r="B144" s="85" t="s">
        <v>158</v>
      </c>
      <c r="C144" s="14"/>
      <c r="D144" s="14"/>
      <c r="F144" s="39"/>
      <c r="G144" s="39"/>
      <c r="H144" s="39"/>
      <c r="I144" s="201"/>
      <c r="J144" s="39"/>
      <c r="K144" s="62"/>
      <c r="L144" s="51"/>
      <c r="M144" s="65">
        <f t="shared" si="33"/>
        <v>0</v>
      </c>
      <c r="N144" s="66"/>
      <c r="O144" s="67">
        <f t="shared" si="30"/>
        <v>0</v>
      </c>
      <c r="P144" s="86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8"/>
    </row>
    <row r="145" spans="2:88" ht="14.25">
      <c r="B145" s="114" t="s">
        <v>65</v>
      </c>
      <c r="C145" s="14"/>
      <c r="D145" s="14"/>
      <c r="I145" s="206"/>
      <c r="K145" s="62"/>
      <c r="L145" s="51"/>
      <c r="M145" s="65">
        <f t="shared" si="33"/>
        <v>0</v>
      </c>
      <c r="N145" s="65">
        <f>SUM(N133:N144)</f>
        <v>0</v>
      </c>
      <c r="O145" s="77">
        <f t="shared" si="30"/>
        <v>0</v>
      </c>
      <c r="P145" s="78">
        <f>SUM(P133:P144)</f>
        <v>0</v>
      </c>
      <c r="Q145" s="77">
        <f aca="true" t="shared" si="34" ref="Q145:BV145">SUM(Q133:Q144)</f>
        <v>0</v>
      </c>
      <c r="R145" s="77">
        <f t="shared" si="34"/>
        <v>0</v>
      </c>
      <c r="S145" s="77">
        <f t="shared" si="34"/>
        <v>0</v>
      </c>
      <c r="T145" s="77">
        <f t="shared" si="34"/>
        <v>0</v>
      </c>
      <c r="U145" s="77">
        <f t="shared" si="34"/>
        <v>0</v>
      </c>
      <c r="V145" s="77">
        <f t="shared" si="34"/>
        <v>0</v>
      </c>
      <c r="W145" s="77">
        <f t="shared" si="34"/>
        <v>0</v>
      </c>
      <c r="X145" s="77">
        <f t="shared" si="34"/>
        <v>0</v>
      </c>
      <c r="Y145" s="77">
        <f t="shared" si="34"/>
        <v>0</v>
      </c>
      <c r="Z145" s="77">
        <f t="shared" si="34"/>
        <v>0</v>
      </c>
      <c r="AA145" s="77">
        <f t="shared" si="34"/>
        <v>0</v>
      </c>
      <c r="AB145" s="77">
        <f t="shared" si="34"/>
        <v>0</v>
      </c>
      <c r="AC145" s="77">
        <f t="shared" si="34"/>
        <v>0</v>
      </c>
      <c r="AD145" s="77">
        <f t="shared" si="34"/>
        <v>0</v>
      </c>
      <c r="AE145" s="77">
        <f t="shared" si="34"/>
        <v>0</v>
      </c>
      <c r="AF145" s="77">
        <f t="shared" si="34"/>
        <v>0</v>
      </c>
      <c r="AG145" s="77">
        <f t="shared" si="34"/>
        <v>0</v>
      </c>
      <c r="AH145" s="77">
        <f t="shared" si="34"/>
        <v>0</v>
      </c>
      <c r="AI145" s="77">
        <f t="shared" si="34"/>
        <v>0</v>
      </c>
      <c r="AJ145" s="77">
        <f t="shared" si="34"/>
        <v>0</v>
      </c>
      <c r="AK145" s="77">
        <f t="shared" si="34"/>
        <v>0</v>
      </c>
      <c r="AL145" s="77">
        <f t="shared" si="34"/>
        <v>0</v>
      </c>
      <c r="AM145" s="77">
        <f t="shared" si="34"/>
        <v>0</v>
      </c>
      <c r="AN145" s="77">
        <f t="shared" si="34"/>
        <v>0</v>
      </c>
      <c r="AO145" s="77">
        <f t="shared" si="34"/>
        <v>0</v>
      </c>
      <c r="AP145" s="77">
        <f t="shared" si="34"/>
        <v>0</v>
      </c>
      <c r="AQ145" s="77">
        <f t="shared" si="34"/>
        <v>0</v>
      </c>
      <c r="AR145" s="77">
        <f t="shared" si="34"/>
        <v>0</v>
      </c>
      <c r="AS145" s="77">
        <f t="shared" si="34"/>
        <v>0</v>
      </c>
      <c r="AT145" s="77">
        <f t="shared" si="34"/>
        <v>0</v>
      </c>
      <c r="AU145" s="77">
        <f t="shared" si="34"/>
        <v>0</v>
      </c>
      <c r="AV145" s="77">
        <f t="shared" si="34"/>
        <v>0</v>
      </c>
      <c r="AW145" s="77">
        <f t="shared" si="34"/>
        <v>0</v>
      </c>
      <c r="AX145" s="77">
        <f t="shared" si="34"/>
        <v>0</v>
      </c>
      <c r="AY145" s="77">
        <f t="shared" si="34"/>
        <v>0</v>
      </c>
      <c r="AZ145" s="77">
        <f t="shared" si="34"/>
        <v>0</v>
      </c>
      <c r="BA145" s="77">
        <f t="shared" si="34"/>
        <v>0</v>
      </c>
      <c r="BB145" s="77">
        <f t="shared" si="34"/>
        <v>0</v>
      </c>
      <c r="BC145" s="77">
        <f t="shared" si="34"/>
        <v>0</v>
      </c>
      <c r="BD145" s="77">
        <f t="shared" si="34"/>
        <v>0</v>
      </c>
      <c r="BE145" s="77">
        <f t="shared" si="34"/>
        <v>0</v>
      </c>
      <c r="BF145" s="77">
        <f t="shared" si="34"/>
        <v>0</v>
      </c>
      <c r="BG145" s="77">
        <f t="shared" si="34"/>
        <v>0</v>
      </c>
      <c r="BH145" s="77">
        <f t="shared" si="34"/>
        <v>0</v>
      </c>
      <c r="BI145" s="77">
        <f t="shared" si="34"/>
        <v>0</v>
      </c>
      <c r="BJ145" s="77">
        <f t="shared" si="34"/>
        <v>0</v>
      </c>
      <c r="BK145" s="77">
        <f t="shared" si="34"/>
        <v>0</v>
      </c>
      <c r="BL145" s="77">
        <f t="shared" si="34"/>
        <v>0</v>
      </c>
      <c r="BM145" s="77">
        <f t="shared" si="34"/>
        <v>0</v>
      </c>
      <c r="BN145" s="77">
        <f t="shared" si="34"/>
        <v>0</v>
      </c>
      <c r="BO145" s="77">
        <f t="shared" si="34"/>
        <v>0</v>
      </c>
      <c r="BP145" s="77">
        <f t="shared" si="34"/>
        <v>0</v>
      </c>
      <c r="BQ145" s="77">
        <f t="shared" si="34"/>
        <v>0</v>
      </c>
      <c r="BR145" s="77">
        <f t="shared" si="34"/>
        <v>0</v>
      </c>
      <c r="BS145" s="77">
        <f t="shared" si="34"/>
        <v>0</v>
      </c>
      <c r="BT145" s="77">
        <f t="shared" si="34"/>
        <v>0</v>
      </c>
      <c r="BU145" s="77">
        <f t="shared" si="34"/>
        <v>0</v>
      </c>
      <c r="BV145" s="77">
        <f t="shared" si="34"/>
        <v>0</v>
      </c>
      <c r="BW145" s="77">
        <f aca="true" t="shared" si="35" ref="BW145:CI145">SUM(BW133:BW144)</f>
        <v>0</v>
      </c>
      <c r="BX145" s="77">
        <f t="shared" si="35"/>
        <v>0</v>
      </c>
      <c r="BY145" s="77">
        <f t="shared" si="35"/>
        <v>0</v>
      </c>
      <c r="BZ145" s="77">
        <f t="shared" si="35"/>
        <v>0</v>
      </c>
      <c r="CA145" s="77">
        <f t="shared" si="35"/>
        <v>0</v>
      </c>
      <c r="CB145" s="77">
        <f t="shared" si="35"/>
        <v>0</v>
      </c>
      <c r="CC145" s="77">
        <f t="shared" si="35"/>
        <v>0</v>
      </c>
      <c r="CD145" s="77">
        <f t="shared" si="35"/>
        <v>0</v>
      </c>
      <c r="CE145" s="77">
        <f t="shared" si="35"/>
        <v>0</v>
      </c>
      <c r="CF145" s="77">
        <f t="shared" si="35"/>
        <v>0</v>
      </c>
      <c r="CG145" s="77">
        <f t="shared" si="35"/>
        <v>0</v>
      </c>
      <c r="CH145" s="77">
        <f t="shared" si="35"/>
        <v>0</v>
      </c>
      <c r="CI145" s="77">
        <f t="shared" si="35"/>
        <v>0</v>
      </c>
      <c r="CJ145" s="67">
        <f>SUM(CJ133:CJ144)</f>
        <v>0</v>
      </c>
    </row>
    <row r="146" spans="2:88" ht="15">
      <c r="B146" s="124" t="s">
        <v>9</v>
      </c>
      <c r="C146" s="14"/>
      <c r="D146" s="14"/>
      <c r="K146" s="62"/>
      <c r="L146" s="51"/>
      <c r="M146" s="65">
        <f>N146+O146</f>
        <v>0</v>
      </c>
      <c r="N146" s="65">
        <f>N132+N145</f>
        <v>0</v>
      </c>
      <c r="O146" s="67">
        <f t="shared" si="30"/>
        <v>0</v>
      </c>
      <c r="P146" s="125">
        <f>P132+P145</f>
        <v>0</v>
      </c>
      <c r="Q146" s="126">
        <f aca="true" t="shared" si="36" ref="Q146:BV146">Q132+Q145</f>
        <v>0</v>
      </c>
      <c r="R146" s="126">
        <f t="shared" si="36"/>
        <v>0</v>
      </c>
      <c r="S146" s="126">
        <f t="shared" si="36"/>
        <v>0</v>
      </c>
      <c r="T146" s="126">
        <f t="shared" si="36"/>
        <v>0</v>
      </c>
      <c r="U146" s="126">
        <f t="shared" si="36"/>
        <v>0</v>
      </c>
      <c r="V146" s="126">
        <f t="shared" si="36"/>
        <v>0</v>
      </c>
      <c r="W146" s="126">
        <f t="shared" si="36"/>
        <v>0</v>
      </c>
      <c r="X146" s="126">
        <f t="shared" si="36"/>
        <v>0</v>
      </c>
      <c r="Y146" s="126">
        <f t="shared" si="36"/>
        <v>0</v>
      </c>
      <c r="Z146" s="126">
        <f t="shared" si="36"/>
        <v>0</v>
      </c>
      <c r="AA146" s="126">
        <f t="shared" si="36"/>
        <v>0</v>
      </c>
      <c r="AB146" s="126">
        <f t="shared" si="36"/>
        <v>0</v>
      </c>
      <c r="AC146" s="126">
        <f t="shared" si="36"/>
        <v>0</v>
      </c>
      <c r="AD146" s="126">
        <f t="shared" si="36"/>
        <v>0</v>
      </c>
      <c r="AE146" s="126">
        <f t="shared" si="36"/>
        <v>0</v>
      </c>
      <c r="AF146" s="126">
        <f t="shared" si="36"/>
        <v>0</v>
      </c>
      <c r="AG146" s="126">
        <f t="shared" si="36"/>
        <v>0</v>
      </c>
      <c r="AH146" s="126">
        <f t="shared" si="36"/>
        <v>0</v>
      </c>
      <c r="AI146" s="126">
        <f t="shared" si="36"/>
        <v>0</v>
      </c>
      <c r="AJ146" s="126">
        <f t="shared" si="36"/>
        <v>0</v>
      </c>
      <c r="AK146" s="126">
        <f t="shared" si="36"/>
        <v>0</v>
      </c>
      <c r="AL146" s="126">
        <f t="shared" si="36"/>
        <v>0</v>
      </c>
      <c r="AM146" s="126">
        <f t="shared" si="36"/>
        <v>0</v>
      </c>
      <c r="AN146" s="126">
        <f t="shared" si="36"/>
        <v>0</v>
      </c>
      <c r="AO146" s="126">
        <f t="shared" si="36"/>
        <v>0</v>
      </c>
      <c r="AP146" s="126">
        <f t="shared" si="36"/>
        <v>0</v>
      </c>
      <c r="AQ146" s="126">
        <f t="shared" si="36"/>
        <v>0</v>
      </c>
      <c r="AR146" s="126">
        <f t="shared" si="36"/>
        <v>0</v>
      </c>
      <c r="AS146" s="126">
        <f t="shared" si="36"/>
        <v>0</v>
      </c>
      <c r="AT146" s="126">
        <f t="shared" si="36"/>
        <v>0</v>
      </c>
      <c r="AU146" s="126">
        <f t="shared" si="36"/>
        <v>0</v>
      </c>
      <c r="AV146" s="126">
        <f t="shared" si="36"/>
        <v>0</v>
      </c>
      <c r="AW146" s="126">
        <f t="shared" si="36"/>
        <v>0</v>
      </c>
      <c r="AX146" s="126">
        <f t="shared" si="36"/>
        <v>0</v>
      </c>
      <c r="AY146" s="126">
        <f t="shared" si="36"/>
        <v>0</v>
      </c>
      <c r="AZ146" s="126">
        <f t="shared" si="36"/>
        <v>0</v>
      </c>
      <c r="BA146" s="126">
        <f t="shared" si="36"/>
        <v>0</v>
      </c>
      <c r="BB146" s="126">
        <f t="shared" si="36"/>
        <v>0</v>
      </c>
      <c r="BC146" s="126">
        <f t="shared" si="36"/>
        <v>0</v>
      </c>
      <c r="BD146" s="126">
        <f t="shared" si="36"/>
        <v>0</v>
      </c>
      <c r="BE146" s="126">
        <f t="shared" si="36"/>
        <v>0</v>
      </c>
      <c r="BF146" s="126">
        <f t="shared" si="36"/>
        <v>0</v>
      </c>
      <c r="BG146" s="126">
        <f t="shared" si="36"/>
        <v>0</v>
      </c>
      <c r="BH146" s="126">
        <f t="shared" si="36"/>
        <v>0</v>
      </c>
      <c r="BI146" s="126">
        <f t="shared" si="36"/>
        <v>0</v>
      </c>
      <c r="BJ146" s="126">
        <f t="shared" si="36"/>
        <v>0</v>
      </c>
      <c r="BK146" s="126">
        <f t="shared" si="36"/>
        <v>0</v>
      </c>
      <c r="BL146" s="126">
        <f t="shared" si="36"/>
        <v>0</v>
      </c>
      <c r="BM146" s="126">
        <f t="shared" si="36"/>
        <v>0</v>
      </c>
      <c r="BN146" s="126">
        <f t="shared" si="36"/>
        <v>0</v>
      </c>
      <c r="BO146" s="126">
        <f t="shared" si="36"/>
        <v>0</v>
      </c>
      <c r="BP146" s="126">
        <f t="shared" si="36"/>
        <v>0</v>
      </c>
      <c r="BQ146" s="126">
        <f t="shared" si="36"/>
        <v>0</v>
      </c>
      <c r="BR146" s="126">
        <f t="shared" si="36"/>
        <v>0</v>
      </c>
      <c r="BS146" s="126">
        <f t="shared" si="36"/>
        <v>0</v>
      </c>
      <c r="BT146" s="126">
        <f t="shared" si="36"/>
        <v>0</v>
      </c>
      <c r="BU146" s="126">
        <f t="shared" si="36"/>
        <v>0</v>
      </c>
      <c r="BV146" s="126">
        <f t="shared" si="36"/>
        <v>0</v>
      </c>
      <c r="BW146" s="126">
        <f aca="true" t="shared" si="37" ref="BW146:CI146">BW132+BW145</f>
        <v>0</v>
      </c>
      <c r="BX146" s="126">
        <f t="shared" si="37"/>
        <v>0</v>
      </c>
      <c r="BY146" s="126">
        <f t="shared" si="37"/>
        <v>0</v>
      </c>
      <c r="BZ146" s="126">
        <f t="shared" si="37"/>
        <v>0</v>
      </c>
      <c r="CA146" s="126">
        <f t="shared" si="37"/>
        <v>0</v>
      </c>
      <c r="CB146" s="126">
        <f t="shared" si="37"/>
        <v>0</v>
      </c>
      <c r="CC146" s="126">
        <f t="shared" si="37"/>
        <v>0</v>
      </c>
      <c r="CD146" s="126">
        <f t="shared" si="37"/>
        <v>0</v>
      </c>
      <c r="CE146" s="126">
        <f t="shared" si="37"/>
        <v>0</v>
      </c>
      <c r="CF146" s="126">
        <f t="shared" si="37"/>
        <v>0</v>
      </c>
      <c r="CG146" s="126">
        <f t="shared" si="37"/>
        <v>0</v>
      </c>
      <c r="CH146" s="126">
        <f t="shared" si="37"/>
        <v>0</v>
      </c>
      <c r="CI146" s="126">
        <f t="shared" si="37"/>
        <v>0</v>
      </c>
      <c r="CJ146" s="127">
        <f>CJ132+CJ145</f>
        <v>0</v>
      </c>
    </row>
    <row r="147" spans="2:88" ht="15">
      <c r="B147" s="44"/>
      <c r="C147" s="14"/>
      <c r="D147" s="14"/>
      <c r="K147" s="39"/>
      <c r="L147" s="99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</row>
    <row r="148" spans="1:88" ht="18">
      <c r="A148" s="10"/>
      <c r="B148" s="42" t="s">
        <v>66</v>
      </c>
      <c r="D148" s="63"/>
      <c r="E148" s="63"/>
      <c r="F148" s="63"/>
      <c r="G148" s="63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</row>
    <row r="149" spans="2:88" ht="15">
      <c r="B149" s="10"/>
      <c r="L149" s="51"/>
      <c r="M149" s="51"/>
      <c r="N149" s="51"/>
      <c r="O149" s="160"/>
      <c r="P149" s="160"/>
      <c r="Q149" s="159"/>
      <c r="R149" s="159"/>
      <c r="S149" s="159"/>
      <c r="T149" s="159"/>
      <c r="U149" s="159"/>
      <c r="V149" s="159"/>
      <c r="W149" s="159"/>
      <c r="X149" s="15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</row>
    <row r="150" spans="2:88" ht="30">
      <c r="B150" s="10" t="s">
        <v>43</v>
      </c>
      <c r="C150" s="35" t="s">
        <v>67</v>
      </c>
      <c r="D150" s="35" t="s">
        <v>68</v>
      </c>
      <c r="E150" s="35" t="s">
        <v>69</v>
      </c>
      <c r="F150" s="43" t="s">
        <v>70</v>
      </c>
      <c r="G150" s="43" t="s">
        <v>71</v>
      </c>
      <c r="H150" s="35" t="s">
        <v>72</v>
      </c>
      <c r="I150" s="35" t="s">
        <v>73</v>
      </c>
      <c r="L150" s="51"/>
      <c r="M150" s="51"/>
      <c r="N150" s="51"/>
      <c r="O150" s="160"/>
      <c r="P150" s="160"/>
      <c r="Q150" s="159"/>
      <c r="R150" s="159"/>
      <c r="S150" s="159"/>
      <c r="T150" s="159"/>
      <c r="U150" s="159"/>
      <c r="V150" s="159"/>
      <c r="W150" s="159"/>
      <c r="X150" s="15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</row>
    <row r="151" spans="2:88" ht="14.25">
      <c r="B151" s="168">
        <f aca="true" t="shared" si="38" ref="B151:B156">B75</f>
        <v>0</v>
      </c>
      <c r="C151" s="45">
        <f aca="true" t="shared" si="39" ref="C151:C156">E75*C75</f>
        <v>0</v>
      </c>
      <c r="D151" s="131"/>
      <c r="E151" s="46"/>
      <c r="F151" s="169"/>
      <c r="G151" s="170"/>
      <c r="H151" s="171"/>
      <c r="I151" s="132">
        <f aca="true" t="shared" si="40" ref="I151:I156">IF(AND(C151&gt;0,D151&gt;0),((C151*D151)/E151)/(1+H151),IF(F151&gt;0,F151*G151/(1+H151),0))</f>
        <v>0</v>
      </c>
      <c r="J151" s="201"/>
      <c r="K151" s="62"/>
      <c r="L151" s="51"/>
      <c r="M151" s="65">
        <f aca="true" t="shared" si="41" ref="M151:M157">N151+O151</f>
        <v>0</v>
      </c>
      <c r="N151" s="66"/>
      <c r="O151" s="67">
        <f aca="true" t="shared" si="42" ref="O151:O157">SUM(P151:CJ151)</f>
        <v>0</v>
      </c>
      <c r="P151" s="71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3"/>
    </row>
    <row r="152" spans="2:88" ht="14.25">
      <c r="B152" s="168">
        <f t="shared" si="38"/>
        <v>0</v>
      </c>
      <c r="C152" s="45">
        <f t="shared" si="39"/>
        <v>0</v>
      </c>
      <c r="D152" s="131"/>
      <c r="E152" s="46"/>
      <c r="F152" s="169"/>
      <c r="G152" s="170"/>
      <c r="H152" s="171"/>
      <c r="I152" s="132">
        <f t="shared" si="40"/>
        <v>0</v>
      </c>
      <c r="J152" s="201"/>
      <c r="K152" s="62"/>
      <c r="L152" s="51"/>
      <c r="M152" s="65">
        <f t="shared" si="41"/>
        <v>0</v>
      </c>
      <c r="N152" s="66"/>
      <c r="O152" s="67">
        <f t="shared" si="42"/>
        <v>0</v>
      </c>
      <c r="P152" s="86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8"/>
    </row>
    <row r="153" spans="2:88" ht="14.25">
      <c r="B153" s="168">
        <f t="shared" si="38"/>
        <v>0</v>
      </c>
      <c r="C153" s="45">
        <f t="shared" si="39"/>
        <v>0</v>
      </c>
      <c r="D153" s="131"/>
      <c r="E153" s="46"/>
      <c r="F153" s="169"/>
      <c r="G153" s="170"/>
      <c r="H153" s="171"/>
      <c r="I153" s="132">
        <f t="shared" si="40"/>
        <v>0</v>
      </c>
      <c r="J153" s="201"/>
      <c r="K153" s="62"/>
      <c r="L153" s="51"/>
      <c r="M153" s="65">
        <f t="shared" si="41"/>
        <v>0</v>
      </c>
      <c r="N153" s="66"/>
      <c r="O153" s="67">
        <f t="shared" si="42"/>
        <v>0</v>
      </c>
      <c r="P153" s="86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8"/>
    </row>
    <row r="154" spans="2:88" ht="14.25">
      <c r="B154" s="168">
        <f t="shared" si="38"/>
        <v>0</v>
      </c>
      <c r="C154" s="45">
        <f t="shared" si="39"/>
        <v>0</v>
      </c>
      <c r="D154" s="131"/>
      <c r="E154" s="46"/>
      <c r="F154" s="169"/>
      <c r="G154" s="170"/>
      <c r="H154" s="171"/>
      <c r="I154" s="132">
        <f t="shared" si="40"/>
        <v>0</v>
      </c>
      <c r="J154" s="201"/>
      <c r="K154" s="62"/>
      <c r="L154" s="51"/>
      <c r="M154" s="65">
        <f t="shared" si="41"/>
        <v>0</v>
      </c>
      <c r="N154" s="66"/>
      <c r="O154" s="67">
        <f t="shared" si="42"/>
        <v>0</v>
      </c>
      <c r="P154" s="86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8"/>
    </row>
    <row r="155" spans="2:88" ht="14.25">
      <c r="B155" s="168">
        <f t="shared" si="38"/>
        <v>0</v>
      </c>
      <c r="C155" s="45">
        <f t="shared" si="39"/>
        <v>0</v>
      </c>
      <c r="D155" s="131"/>
      <c r="E155" s="46"/>
      <c r="F155" s="169"/>
      <c r="G155" s="170"/>
      <c r="H155" s="171"/>
      <c r="I155" s="132">
        <f t="shared" si="40"/>
        <v>0</v>
      </c>
      <c r="J155" s="201"/>
      <c r="K155" s="62"/>
      <c r="L155" s="51"/>
      <c r="M155" s="65">
        <f t="shared" si="41"/>
        <v>0</v>
      </c>
      <c r="N155" s="66"/>
      <c r="O155" s="67">
        <f t="shared" si="42"/>
        <v>0</v>
      </c>
      <c r="P155" s="86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8"/>
    </row>
    <row r="156" spans="2:88" ht="14.25">
      <c r="B156" s="168">
        <f t="shared" si="38"/>
        <v>0</v>
      </c>
      <c r="C156" s="45">
        <f t="shared" si="39"/>
        <v>0</v>
      </c>
      <c r="D156" s="131"/>
      <c r="E156" s="46"/>
      <c r="F156" s="169"/>
      <c r="G156" s="170"/>
      <c r="H156" s="171"/>
      <c r="I156" s="132">
        <f t="shared" si="40"/>
        <v>0</v>
      </c>
      <c r="J156" s="201"/>
      <c r="K156" s="62"/>
      <c r="L156" s="51"/>
      <c r="M156" s="65">
        <f t="shared" si="41"/>
        <v>0</v>
      </c>
      <c r="N156" s="66"/>
      <c r="O156" s="67">
        <f t="shared" si="42"/>
        <v>0</v>
      </c>
      <c r="P156" s="86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8"/>
    </row>
    <row r="157" spans="2:88" ht="14.25">
      <c r="B157" s="9" t="s">
        <v>10</v>
      </c>
      <c r="C157" s="45">
        <f>SUM(C151:C156)</f>
        <v>0</v>
      </c>
      <c r="D157" s="172"/>
      <c r="E157" s="173"/>
      <c r="F157" s="172"/>
      <c r="G157" s="174">
        <f>SUM(G151:G156)</f>
        <v>0</v>
      </c>
      <c r="I157" s="132">
        <f>SUM(I151:I156)</f>
        <v>0</v>
      </c>
      <c r="J157" s="201"/>
      <c r="K157" s="62"/>
      <c r="L157" s="51"/>
      <c r="M157" s="78">
        <f t="shared" si="41"/>
        <v>0</v>
      </c>
      <c r="N157" s="78">
        <f aca="true" t="shared" si="43" ref="N157:BV157">SUM(N151:N156)</f>
        <v>0</v>
      </c>
      <c r="O157" s="78">
        <f t="shared" si="42"/>
        <v>0</v>
      </c>
      <c r="P157" s="78">
        <f>SUM(P151:P156)</f>
        <v>0</v>
      </c>
      <c r="Q157" s="77">
        <f t="shared" si="43"/>
        <v>0</v>
      </c>
      <c r="R157" s="77">
        <f t="shared" si="43"/>
        <v>0</v>
      </c>
      <c r="S157" s="77">
        <f t="shared" si="43"/>
        <v>0</v>
      </c>
      <c r="T157" s="77">
        <f t="shared" si="43"/>
        <v>0</v>
      </c>
      <c r="U157" s="77">
        <f t="shared" si="43"/>
        <v>0</v>
      </c>
      <c r="V157" s="77">
        <f t="shared" si="43"/>
        <v>0</v>
      </c>
      <c r="W157" s="77">
        <f t="shared" si="43"/>
        <v>0</v>
      </c>
      <c r="X157" s="77">
        <f t="shared" si="43"/>
        <v>0</v>
      </c>
      <c r="Y157" s="77">
        <f t="shared" si="43"/>
        <v>0</v>
      </c>
      <c r="Z157" s="77">
        <f t="shared" si="43"/>
        <v>0</v>
      </c>
      <c r="AA157" s="77">
        <f t="shared" si="43"/>
        <v>0</v>
      </c>
      <c r="AB157" s="77">
        <f t="shared" si="43"/>
        <v>0</v>
      </c>
      <c r="AC157" s="77">
        <f t="shared" si="43"/>
        <v>0</v>
      </c>
      <c r="AD157" s="77">
        <f t="shared" si="43"/>
        <v>0</v>
      </c>
      <c r="AE157" s="77">
        <f t="shared" si="43"/>
        <v>0</v>
      </c>
      <c r="AF157" s="77">
        <f t="shared" si="43"/>
        <v>0</v>
      </c>
      <c r="AG157" s="77">
        <f t="shared" si="43"/>
        <v>0</v>
      </c>
      <c r="AH157" s="77">
        <f t="shared" si="43"/>
        <v>0</v>
      </c>
      <c r="AI157" s="77">
        <f t="shared" si="43"/>
        <v>0</v>
      </c>
      <c r="AJ157" s="77">
        <f t="shared" si="43"/>
        <v>0</v>
      </c>
      <c r="AK157" s="77">
        <f t="shared" si="43"/>
        <v>0</v>
      </c>
      <c r="AL157" s="77">
        <f t="shared" si="43"/>
        <v>0</v>
      </c>
      <c r="AM157" s="77">
        <f t="shared" si="43"/>
        <v>0</v>
      </c>
      <c r="AN157" s="77">
        <f t="shared" si="43"/>
        <v>0</v>
      </c>
      <c r="AO157" s="77">
        <f t="shared" si="43"/>
        <v>0</v>
      </c>
      <c r="AP157" s="77">
        <f t="shared" si="43"/>
        <v>0</v>
      </c>
      <c r="AQ157" s="77">
        <f t="shared" si="43"/>
        <v>0</v>
      </c>
      <c r="AR157" s="77">
        <f t="shared" si="43"/>
        <v>0</v>
      </c>
      <c r="AS157" s="77">
        <f t="shared" si="43"/>
        <v>0</v>
      </c>
      <c r="AT157" s="77">
        <f t="shared" si="43"/>
        <v>0</v>
      </c>
      <c r="AU157" s="77">
        <f t="shared" si="43"/>
        <v>0</v>
      </c>
      <c r="AV157" s="77">
        <f t="shared" si="43"/>
        <v>0</v>
      </c>
      <c r="AW157" s="77">
        <f t="shared" si="43"/>
        <v>0</v>
      </c>
      <c r="AX157" s="77">
        <f t="shared" si="43"/>
        <v>0</v>
      </c>
      <c r="AY157" s="77">
        <f t="shared" si="43"/>
        <v>0</v>
      </c>
      <c r="AZ157" s="77">
        <f t="shared" si="43"/>
        <v>0</v>
      </c>
      <c r="BA157" s="77">
        <f t="shared" si="43"/>
        <v>0</v>
      </c>
      <c r="BB157" s="77">
        <f t="shared" si="43"/>
        <v>0</v>
      </c>
      <c r="BC157" s="77">
        <f t="shared" si="43"/>
        <v>0</v>
      </c>
      <c r="BD157" s="77">
        <f t="shared" si="43"/>
        <v>0</v>
      </c>
      <c r="BE157" s="77">
        <f t="shared" si="43"/>
        <v>0</v>
      </c>
      <c r="BF157" s="77">
        <f t="shared" si="43"/>
        <v>0</v>
      </c>
      <c r="BG157" s="77">
        <f t="shared" si="43"/>
        <v>0</v>
      </c>
      <c r="BH157" s="77">
        <f t="shared" si="43"/>
        <v>0</v>
      </c>
      <c r="BI157" s="77">
        <f t="shared" si="43"/>
        <v>0</v>
      </c>
      <c r="BJ157" s="77">
        <f t="shared" si="43"/>
        <v>0</v>
      </c>
      <c r="BK157" s="77">
        <f t="shared" si="43"/>
        <v>0</v>
      </c>
      <c r="BL157" s="77">
        <f t="shared" si="43"/>
        <v>0</v>
      </c>
      <c r="BM157" s="77">
        <f t="shared" si="43"/>
        <v>0</v>
      </c>
      <c r="BN157" s="77">
        <f t="shared" si="43"/>
        <v>0</v>
      </c>
      <c r="BO157" s="77">
        <f t="shared" si="43"/>
        <v>0</v>
      </c>
      <c r="BP157" s="77">
        <f t="shared" si="43"/>
        <v>0</v>
      </c>
      <c r="BQ157" s="77">
        <f t="shared" si="43"/>
        <v>0</v>
      </c>
      <c r="BR157" s="77">
        <f t="shared" si="43"/>
        <v>0</v>
      </c>
      <c r="BS157" s="77">
        <f t="shared" si="43"/>
        <v>0</v>
      </c>
      <c r="BT157" s="77">
        <f t="shared" si="43"/>
        <v>0</v>
      </c>
      <c r="BU157" s="77">
        <f t="shared" si="43"/>
        <v>0</v>
      </c>
      <c r="BV157" s="77">
        <f t="shared" si="43"/>
        <v>0</v>
      </c>
      <c r="BW157" s="77">
        <f aca="true" t="shared" si="44" ref="BW157:CI157">SUM(BW151:BW156)</f>
        <v>0</v>
      </c>
      <c r="BX157" s="77">
        <f t="shared" si="44"/>
        <v>0</v>
      </c>
      <c r="BY157" s="77">
        <f t="shared" si="44"/>
        <v>0</v>
      </c>
      <c r="BZ157" s="77">
        <f t="shared" si="44"/>
        <v>0</v>
      </c>
      <c r="CA157" s="77">
        <f t="shared" si="44"/>
        <v>0</v>
      </c>
      <c r="CB157" s="77">
        <f t="shared" si="44"/>
        <v>0</v>
      </c>
      <c r="CC157" s="77">
        <f t="shared" si="44"/>
        <v>0</v>
      </c>
      <c r="CD157" s="77">
        <f t="shared" si="44"/>
        <v>0</v>
      </c>
      <c r="CE157" s="77">
        <f t="shared" si="44"/>
        <v>0</v>
      </c>
      <c r="CF157" s="77">
        <f t="shared" si="44"/>
        <v>0</v>
      </c>
      <c r="CG157" s="77">
        <f t="shared" si="44"/>
        <v>0</v>
      </c>
      <c r="CH157" s="77">
        <f t="shared" si="44"/>
        <v>0</v>
      </c>
      <c r="CI157" s="77">
        <f t="shared" si="44"/>
        <v>0</v>
      </c>
      <c r="CJ157" s="67">
        <f>SUM(CJ151:CJ156)</f>
        <v>0</v>
      </c>
    </row>
    <row r="158" spans="2:88" ht="15">
      <c r="B158" s="10"/>
      <c r="J158" s="206"/>
      <c r="L158" s="51"/>
      <c r="M158" s="51"/>
      <c r="N158" s="51"/>
      <c r="O158" s="160"/>
      <c r="P158" s="160"/>
      <c r="Q158" s="159"/>
      <c r="R158" s="159"/>
      <c r="S158" s="159"/>
      <c r="T158" s="159"/>
      <c r="U158" s="159"/>
      <c r="V158" s="159"/>
      <c r="W158" s="159"/>
      <c r="X158" s="159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</row>
    <row r="159" spans="1:88" ht="15">
      <c r="A159" s="10"/>
      <c r="B159" s="10" t="s">
        <v>27</v>
      </c>
      <c r="D159" s="63"/>
      <c r="E159" s="63"/>
      <c r="F159" s="63"/>
      <c r="G159" s="63"/>
      <c r="H159" s="63"/>
      <c r="I159" s="63"/>
      <c r="K159" s="62"/>
      <c r="L159" s="64"/>
      <c r="M159" s="65">
        <f>N159+O159</f>
        <v>0</v>
      </c>
      <c r="N159" s="66"/>
      <c r="O159" s="67">
        <f>SUM(P159:CJ159)</f>
        <v>0</v>
      </c>
      <c r="P159" s="175"/>
      <c r="Q159" s="176"/>
      <c r="R159" s="176"/>
      <c r="S159" s="177"/>
      <c r="T159" s="178"/>
      <c r="U159" s="178"/>
      <c r="V159" s="176"/>
      <c r="W159" s="176"/>
      <c r="X159" s="176"/>
      <c r="Y159" s="176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  <c r="BV159" s="178"/>
      <c r="BW159" s="178"/>
      <c r="BX159" s="178"/>
      <c r="BY159" s="178"/>
      <c r="BZ159" s="178"/>
      <c r="CA159" s="178"/>
      <c r="CB159" s="178"/>
      <c r="CC159" s="178"/>
      <c r="CD159" s="178"/>
      <c r="CE159" s="178"/>
      <c r="CF159" s="178"/>
      <c r="CG159" s="178"/>
      <c r="CH159" s="178"/>
      <c r="CI159" s="178"/>
      <c r="CJ159" s="179"/>
    </row>
    <row r="160" spans="1:88" ht="15">
      <c r="A160" s="10"/>
      <c r="B160" s="10"/>
      <c r="C160" s="39"/>
      <c r="G160" s="63"/>
      <c r="L160" s="51"/>
      <c r="M160" s="51"/>
      <c r="N160" s="51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</row>
    <row r="161" spans="1:88" ht="15">
      <c r="A161" s="10"/>
      <c r="B161" s="10"/>
      <c r="C161" s="35" t="s">
        <v>74</v>
      </c>
      <c r="D161" s="43" t="s">
        <v>75</v>
      </c>
      <c r="E161" s="35" t="s">
        <v>72</v>
      </c>
      <c r="F161" s="35" t="s">
        <v>73</v>
      </c>
      <c r="G161" s="63"/>
      <c r="L161" s="51"/>
      <c r="M161" s="51"/>
      <c r="N161" s="51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</row>
    <row r="162" spans="1:88" ht="15">
      <c r="A162" s="10"/>
      <c r="B162" s="10" t="s">
        <v>26</v>
      </c>
      <c r="C162" s="180"/>
      <c r="D162" s="169"/>
      <c r="E162" s="171"/>
      <c r="F162" s="132">
        <f>D162*C162/(1+E162)</f>
        <v>0</v>
      </c>
      <c r="G162" s="201"/>
      <c r="K162" s="62"/>
      <c r="L162" s="64"/>
      <c r="M162" s="65">
        <f>N162+O162</f>
        <v>0</v>
      </c>
      <c r="N162" s="66"/>
      <c r="O162" s="67">
        <f>SUM(P162:CJ162)</f>
        <v>0</v>
      </c>
      <c r="P162" s="175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9"/>
    </row>
    <row r="163" spans="1:88" ht="15">
      <c r="A163" s="10"/>
      <c r="B163" s="10"/>
      <c r="D163" s="63"/>
      <c r="E163" s="63"/>
      <c r="F163" s="63"/>
      <c r="I163" s="63"/>
      <c r="J163" s="63"/>
      <c r="K163" s="63"/>
      <c r="L163" s="64"/>
      <c r="M163" s="156"/>
      <c r="N163" s="159"/>
      <c r="O163" s="99"/>
      <c r="P163" s="157"/>
      <c r="Q163" s="64"/>
      <c r="R163" s="157"/>
      <c r="S163" s="158"/>
      <c r="T163" s="159"/>
      <c r="U163" s="159"/>
      <c r="V163" s="181"/>
      <c r="W163" s="181"/>
      <c r="X163" s="181"/>
      <c r="Y163" s="181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</row>
    <row r="164" spans="1:88" ht="15">
      <c r="A164" s="10"/>
      <c r="B164" s="10"/>
      <c r="C164" s="35" t="s">
        <v>76</v>
      </c>
      <c r="D164" s="43" t="s">
        <v>77</v>
      </c>
      <c r="E164" s="35" t="s">
        <v>69</v>
      </c>
      <c r="F164" s="35" t="s">
        <v>72</v>
      </c>
      <c r="G164" s="35" t="s">
        <v>73</v>
      </c>
      <c r="L164" s="51"/>
      <c r="M164" s="51"/>
      <c r="N164" s="51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</row>
    <row r="165" spans="1:88" ht="15">
      <c r="A165" s="10"/>
      <c r="B165" s="10" t="s">
        <v>78</v>
      </c>
      <c r="C165" s="180"/>
      <c r="D165" s="131"/>
      <c r="E165" s="46"/>
      <c r="F165" s="171"/>
      <c r="G165" s="132">
        <f>IF(C165&gt;0,((C165*D165)/E165)/(1+F165),0)</f>
        <v>0</v>
      </c>
      <c r="H165" s="201"/>
      <c r="K165" s="62"/>
      <c r="L165" s="64"/>
      <c r="M165" s="65">
        <f>N165+O165</f>
        <v>0</v>
      </c>
      <c r="N165" s="66"/>
      <c r="O165" s="67">
        <f>SUM(P165:CJ165)</f>
        <v>0</v>
      </c>
      <c r="P165" s="175"/>
      <c r="Q165" s="176"/>
      <c r="R165" s="176"/>
      <c r="S165" s="177"/>
      <c r="T165" s="178"/>
      <c r="U165" s="178"/>
      <c r="V165" s="176"/>
      <c r="W165" s="176"/>
      <c r="X165" s="176"/>
      <c r="Y165" s="176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8"/>
      <c r="CJ165" s="179"/>
    </row>
    <row r="166" spans="1:88" ht="15">
      <c r="A166" s="10"/>
      <c r="B166" s="10"/>
      <c r="C166" s="182"/>
      <c r="D166" s="183"/>
      <c r="E166" s="47"/>
      <c r="F166" s="133"/>
      <c r="G166" s="167"/>
      <c r="K166" s="184"/>
      <c r="L166" s="64"/>
      <c r="M166" s="53"/>
      <c r="N166" s="60"/>
      <c r="O166" s="60"/>
      <c r="P166" s="181"/>
      <c r="Q166" s="181"/>
      <c r="R166" s="181"/>
      <c r="S166" s="158"/>
      <c r="T166" s="185"/>
      <c r="U166" s="185"/>
      <c r="V166" s="181"/>
      <c r="W166" s="181"/>
      <c r="X166" s="181"/>
      <c r="Y166" s="181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5"/>
      <c r="BF166" s="185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5"/>
      <c r="BV166" s="185"/>
      <c r="BW166" s="185"/>
      <c r="BX166" s="185"/>
      <c r="BY166" s="185"/>
      <c r="BZ166" s="185"/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</row>
    <row r="167" spans="1:88" ht="15">
      <c r="A167" s="10"/>
      <c r="B167" s="10" t="s">
        <v>11</v>
      </c>
      <c r="C167" s="182"/>
      <c r="D167" s="183"/>
      <c r="E167" s="47"/>
      <c r="F167" s="133"/>
      <c r="G167" s="167"/>
      <c r="K167" s="62"/>
      <c r="L167" s="64"/>
      <c r="M167" s="65">
        <f>N167+O167</f>
        <v>0</v>
      </c>
      <c r="N167" s="66"/>
      <c r="O167" s="67">
        <f>SUM(P167:CJ167)</f>
        <v>0</v>
      </c>
      <c r="P167" s="175"/>
      <c r="Q167" s="176"/>
      <c r="R167" s="176"/>
      <c r="S167" s="177"/>
      <c r="T167" s="178"/>
      <c r="U167" s="178"/>
      <c r="V167" s="176"/>
      <c r="W167" s="176"/>
      <c r="X167" s="176"/>
      <c r="Y167" s="176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78"/>
      <c r="BH167" s="178"/>
      <c r="BI167" s="178"/>
      <c r="BJ167" s="178"/>
      <c r="BK167" s="178"/>
      <c r="BL167" s="178"/>
      <c r="BM167" s="178"/>
      <c r="BN167" s="178"/>
      <c r="BO167" s="178"/>
      <c r="BP167" s="178"/>
      <c r="BQ167" s="178"/>
      <c r="BR167" s="178"/>
      <c r="BS167" s="178"/>
      <c r="BT167" s="178"/>
      <c r="BU167" s="178"/>
      <c r="BV167" s="178"/>
      <c r="BW167" s="178"/>
      <c r="BX167" s="178"/>
      <c r="BY167" s="178"/>
      <c r="BZ167" s="178"/>
      <c r="CA167" s="178"/>
      <c r="CB167" s="178"/>
      <c r="CC167" s="178"/>
      <c r="CD167" s="178"/>
      <c r="CE167" s="178"/>
      <c r="CF167" s="178"/>
      <c r="CG167" s="178"/>
      <c r="CH167" s="178"/>
      <c r="CI167" s="178"/>
      <c r="CJ167" s="179"/>
    </row>
    <row r="168" spans="2:88" ht="15">
      <c r="B168" s="10"/>
      <c r="C168" s="186"/>
      <c r="L168" s="51"/>
      <c r="M168" s="51"/>
      <c r="N168" s="51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</row>
    <row r="169" spans="1:256" s="27" customFormat="1" ht="15">
      <c r="A169" s="9"/>
      <c r="B169" s="10"/>
      <c r="C169" s="186"/>
      <c r="D169" s="9"/>
      <c r="E169" s="9"/>
      <c r="F169" s="9"/>
      <c r="G169" s="9"/>
      <c r="H169" s="9"/>
      <c r="I169" s="9"/>
      <c r="J169" s="9"/>
      <c r="K169" s="9"/>
      <c r="L169" s="51"/>
      <c r="M169" s="51"/>
      <c r="N169" s="51"/>
      <c r="O169" s="160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2:88" ht="15.75" thickBot="1">
      <c r="B170" s="10"/>
      <c r="C170" s="186"/>
      <c r="L170" s="51"/>
      <c r="M170" s="51"/>
      <c r="N170" s="51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</row>
    <row r="171" spans="2:256" s="42" customFormat="1" ht="19.5" thickBot="1" thickTop="1">
      <c r="B171" s="155" t="s">
        <v>168</v>
      </c>
      <c r="K171" s="90"/>
      <c r="L171" s="91"/>
      <c r="M171" s="92">
        <f>N171+O171</f>
        <v>0</v>
      </c>
      <c r="N171" s="92">
        <f>SUM(N165,N162,N159,N157,N146,N167)</f>
        <v>0</v>
      </c>
      <c r="O171" s="149">
        <f>SUM(P171:CJ171)</f>
        <v>0</v>
      </c>
      <c r="P171" s="149">
        <f>SUM(P165,P162,P159,P157,P146,P167)</f>
        <v>0</v>
      </c>
      <c r="Q171" s="150">
        <f aca="true" t="shared" si="45" ref="Q171:BV171">SUM(Q165,Q162,Q159,Q157,Q146,Q167)</f>
        <v>0</v>
      </c>
      <c r="R171" s="150">
        <f t="shared" si="45"/>
        <v>0</v>
      </c>
      <c r="S171" s="150">
        <f t="shared" si="45"/>
        <v>0</v>
      </c>
      <c r="T171" s="150">
        <f t="shared" si="45"/>
        <v>0</v>
      </c>
      <c r="U171" s="150">
        <f t="shared" si="45"/>
        <v>0</v>
      </c>
      <c r="V171" s="150">
        <f t="shared" si="45"/>
        <v>0</v>
      </c>
      <c r="W171" s="150">
        <f t="shared" si="45"/>
        <v>0</v>
      </c>
      <c r="X171" s="150">
        <f t="shared" si="45"/>
        <v>0</v>
      </c>
      <c r="Y171" s="150">
        <f t="shared" si="45"/>
        <v>0</v>
      </c>
      <c r="Z171" s="150">
        <f t="shared" si="45"/>
        <v>0</v>
      </c>
      <c r="AA171" s="150">
        <f t="shared" si="45"/>
        <v>0</v>
      </c>
      <c r="AB171" s="150">
        <f t="shared" si="45"/>
        <v>0</v>
      </c>
      <c r="AC171" s="150">
        <f t="shared" si="45"/>
        <v>0</v>
      </c>
      <c r="AD171" s="150">
        <f t="shared" si="45"/>
        <v>0</v>
      </c>
      <c r="AE171" s="150">
        <f t="shared" si="45"/>
        <v>0</v>
      </c>
      <c r="AF171" s="150">
        <f t="shared" si="45"/>
        <v>0</v>
      </c>
      <c r="AG171" s="150">
        <f t="shared" si="45"/>
        <v>0</v>
      </c>
      <c r="AH171" s="150">
        <f t="shared" si="45"/>
        <v>0</v>
      </c>
      <c r="AI171" s="150">
        <f t="shared" si="45"/>
        <v>0</v>
      </c>
      <c r="AJ171" s="150">
        <f t="shared" si="45"/>
        <v>0</v>
      </c>
      <c r="AK171" s="150">
        <f t="shared" si="45"/>
        <v>0</v>
      </c>
      <c r="AL171" s="150">
        <f t="shared" si="45"/>
        <v>0</v>
      </c>
      <c r="AM171" s="150">
        <f t="shared" si="45"/>
        <v>0</v>
      </c>
      <c r="AN171" s="150">
        <f t="shared" si="45"/>
        <v>0</v>
      </c>
      <c r="AO171" s="150">
        <f t="shared" si="45"/>
        <v>0</v>
      </c>
      <c r="AP171" s="150">
        <f t="shared" si="45"/>
        <v>0</v>
      </c>
      <c r="AQ171" s="150">
        <f t="shared" si="45"/>
        <v>0</v>
      </c>
      <c r="AR171" s="150">
        <f t="shared" si="45"/>
        <v>0</v>
      </c>
      <c r="AS171" s="150">
        <f t="shared" si="45"/>
        <v>0</v>
      </c>
      <c r="AT171" s="150">
        <f t="shared" si="45"/>
        <v>0</v>
      </c>
      <c r="AU171" s="150">
        <f t="shared" si="45"/>
        <v>0</v>
      </c>
      <c r="AV171" s="150">
        <f t="shared" si="45"/>
        <v>0</v>
      </c>
      <c r="AW171" s="150">
        <f t="shared" si="45"/>
        <v>0</v>
      </c>
      <c r="AX171" s="150">
        <f t="shared" si="45"/>
        <v>0</v>
      </c>
      <c r="AY171" s="150">
        <f t="shared" si="45"/>
        <v>0</v>
      </c>
      <c r="AZ171" s="150">
        <f t="shared" si="45"/>
        <v>0</v>
      </c>
      <c r="BA171" s="150">
        <f t="shared" si="45"/>
        <v>0</v>
      </c>
      <c r="BB171" s="150">
        <f t="shared" si="45"/>
        <v>0</v>
      </c>
      <c r="BC171" s="150">
        <f t="shared" si="45"/>
        <v>0</v>
      </c>
      <c r="BD171" s="150">
        <f t="shared" si="45"/>
        <v>0</v>
      </c>
      <c r="BE171" s="150">
        <f t="shared" si="45"/>
        <v>0</v>
      </c>
      <c r="BF171" s="150">
        <f t="shared" si="45"/>
        <v>0</v>
      </c>
      <c r="BG171" s="150">
        <f t="shared" si="45"/>
        <v>0</v>
      </c>
      <c r="BH171" s="150">
        <f t="shared" si="45"/>
        <v>0</v>
      </c>
      <c r="BI171" s="150">
        <f t="shared" si="45"/>
        <v>0</v>
      </c>
      <c r="BJ171" s="150">
        <f t="shared" si="45"/>
        <v>0</v>
      </c>
      <c r="BK171" s="150">
        <f t="shared" si="45"/>
        <v>0</v>
      </c>
      <c r="BL171" s="150">
        <f t="shared" si="45"/>
        <v>0</v>
      </c>
      <c r="BM171" s="150">
        <f t="shared" si="45"/>
        <v>0</v>
      </c>
      <c r="BN171" s="150">
        <f t="shared" si="45"/>
        <v>0</v>
      </c>
      <c r="BO171" s="150">
        <f t="shared" si="45"/>
        <v>0</v>
      </c>
      <c r="BP171" s="150">
        <f t="shared" si="45"/>
        <v>0</v>
      </c>
      <c r="BQ171" s="150">
        <f t="shared" si="45"/>
        <v>0</v>
      </c>
      <c r="BR171" s="150">
        <f t="shared" si="45"/>
        <v>0</v>
      </c>
      <c r="BS171" s="150">
        <f t="shared" si="45"/>
        <v>0</v>
      </c>
      <c r="BT171" s="150">
        <f t="shared" si="45"/>
        <v>0</v>
      </c>
      <c r="BU171" s="150">
        <f t="shared" si="45"/>
        <v>0</v>
      </c>
      <c r="BV171" s="150">
        <f t="shared" si="45"/>
        <v>0</v>
      </c>
      <c r="BW171" s="150">
        <f aca="true" t="shared" si="46" ref="BW171:CI171">SUM(BW165,BW162,BW159,BW157,BW146,BW167)</f>
        <v>0</v>
      </c>
      <c r="BX171" s="150">
        <f t="shared" si="46"/>
        <v>0</v>
      </c>
      <c r="BY171" s="150">
        <f t="shared" si="46"/>
        <v>0</v>
      </c>
      <c r="BZ171" s="150">
        <f t="shared" si="46"/>
        <v>0</v>
      </c>
      <c r="CA171" s="150">
        <f t="shared" si="46"/>
        <v>0</v>
      </c>
      <c r="CB171" s="150">
        <f t="shared" si="46"/>
        <v>0</v>
      </c>
      <c r="CC171" s="150">
        <f t="shared" si="46"/>
        <v>0</v>
      </c>
      <c r="CD171" s="150">
        <f t="shared" si="46"/>
        <v>0</v>
      </c>
      <c r="CE171" s="150">
        <f t="shared" si="46"/>
        <v>0</v>
      </c>
      <c r="CF171" s="150">
        <f t="shared" si="46"/>
        <v>0</v>
      </c>
      <c r="CG171" s="150">
        <f t="shared" si="46"/>
        <v>0</v>
      </c>
      <c r="CH171" s="150">
        <f t="shared" si="46"/>
        <v>0</v>
      </c>
      <c r="CI171" s="150">
        <f t="shared" si="46"/>
        <v>0</v>
      </c>
      <c r="CJ171" s="151">
        <f>SUM(CJ165,CJ162,CJ159,CJ157,CJ146,CJ167)</f>
        <v>0</v>
      </c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2:88" ht="15.75" thickTop="1">
      <c r="B172" s="10"/>
      <c r="C172" s="186"/>
      <c r="L172" s="51"/>
      <c r="M172" s="51"/>
      <c r="N172" s="51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</row>
    <row r="173" spans="4:256" s="48" customFormat="1" ht="12.75"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2:88" ht="15">
      <c r="B174" s="10"/>
      <c r="L174" s="51"/>
      <c r="M174" s="51"/>
      <c r="N174" s="51"/>
      <c r="O174" s="160"/>
      <c r="P174" s="160"/>
      <c r="Q174" s="159"/>
      <c r="R174" s="159"/>
      <c r="S174" s="159"/>
      <c r="T174" s="159"/>
      <c r="U174" s="159"/>
      <c r="V174" s="159"/>
      <c r="W174" s="159"/>
      <c r="X174" s="159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</row>
    <row r="175" spans="2:88" ht="20.25">
      <c r="B175" s="20" t="s">
        <v>79</v>
      </c>
      <c r="L175" s="51"/>
      <c r="M175" s="51"/>
      <c r="N175" s="51"/>
      <c r="O175" s="160"/>
      <c r="P175" s="160"/>
      <c r="Q175" s="159"/>
      <c r="R175" s="159"/>
      <c r="S175" s="159"/>
      <c r="T175" s="159"/>
      <c r="U175" s="159"/>
      <c r="V175" s="159"/>
      <c r="W175" s="159"/>
      <c r="X175" s="159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</row>
    <row r="176" spans="2:88" ht="15">
      <c r="B176" s="10"/>
      <c r="L176" s="51"/>
      <c r="M176" s="51"/>
      <c r="N176" s="51"/>
      <c r="O176" s="160"/>
      <c r="P176" s="160"/>
      <c r="Q176" s="159"/>
      <c r="R176" s="159"/>
      <c r="S176" s="159"/>
      <c r="T176" s="159"/>
      <c r="U176" s="159"/>
      <c r="V176" s="159"/>
      <c r="W176" s="159"/>
      <c r="X176" s="159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</row>
    <row r="177" spans="1:88" ht="15">
      <c r="A177" s="10"/>
      <c r="B177" s="10" t="s">
        <v>169</v>
      </c>
      <c r="E177" s="63"/>
      <c r="F177" s="63"/>
      <c r="G177" s="63"/>
      <c r="H177" s="63"/>
      <c r="I177" s="63"/>
      <c r="J177" s="63"/>
      <c r="K177" s="62"/>
      <c r="L177" s="64"/>
      <c r="M177" s="187">
        <f>M106</f>
        <v>0</v>
      </c>
      <c r="N177" s="187">
        <f>N106</f>
        <v>0</v>
      </c>
      <c r="O177" s="188">
        <f>SUM(P177:CJ177)</f>
        <v>0</v>
      </c>
      <c r="P177" s="189">
        <f aca="true" t="shared" si="47" ref="P177:AU177">P106</f>
        <v>0</v>
      </c>
      <c r="Q177" s="190">
        <f t="shared" si="47"/>
        <v>0</v>
      </c>
      <c r="R177" s="190">
        <f t="shared" si="47"/>
        <v>0</v>
      </c>
      <c r="S177" s="190">
        <f t="shared" si="47"/>
        <v>0</v>
      </c>
      <c r="T177" s="190">
        <f t="shared" si="47"/>
        <v>0</v>
      </c>
      <c r="U177" s="190">
        <f t="shared" si="47"/>
        <v>0</v>
      </c>
      <c r="V177" s="190">
        <f t="shared" si="47"/>
        <v>0</v>
      </c>
      <c r="W177" s="190">
        <f t="shared" si="47"/>
        <v>0</v>
      </c>
      <c r="X177" s="190">
        <f t="shared" si="47"/>
        <v>0</v>
      </c>
      <c r="Y177" s="190">
        <f t="shared" si="47"/>
        <v>0</v>
      </c>
      <c r="Z177" s="190">
        <f t="shared" si="47"/>
        <v>0</v>
      </c>
      <c r="AA177" s="190">
        <f t="shared" si="47"/>
        <v>0</v>
      </c>
      <c r="AB177" s="190">
        <f t="shared" si="47"/>
        <v>0</v>
      </c>
      <c r="AC177" s="190">
        <f t="shared" si="47"/>
        <v>0</v>
      </c>
      <c r="AD177" s="190">
        <f t="shared" si="47"/>
        <v>0</v>
      </c>
      <c r="AE177" s="190">
        <f t="shared" si="47"/>
        <v>0</v>
      </c>
      <c r="AF177" s="190">
        <f t="shared" si="47"/>
        <v>0</v>
      </c>
      <c r="AG177" s="190">
        <f t="shared" si="47"/>
        <v>0</v>
      </c>
      <c r="AH177" s="190">
        <f t="shared" si="47"/>
        <v>0</v>
      </c>
      <c r="AI177" s="190">
        <f t="shared" si="47"/>
        <v>0</v>
      </c>
      <c r="AJ177" s="190">
        <f t="shared" si="47"/>
        <v>0</v>
      </c>
      <c r="AK177" s="190">
        <f t="shared" si="47"/>
        <v>0</v>
      </c>
      <c r="AL177" s="190">
        <f t="shared" si="47"/>
        <v>0</v>
      </c>
      <c r="AM177" s="190">
        <f t="shared" si="47"/>
        <v>0</v>
      </c>
      <c r="AN177" s="190">
        <f t="shared" si="47"/>
        <v>0</v>
      </c>
      <c r="AO177" s="190">
        <f t="shared" si="47"/>
        <v>0</v>
      </c>
      <c r="AP177" s="190">
        <f t="shared" si="47"/>
        <v>0</v>
      </c>
      <c r="AQ177" s="190">
        <f t="shared" si="47"/>
        <v>0</v>
      </c>
      <c r="AR177" s="190">
        <f t="shared" si="47"/>
        <v>0</v>
      </c>
      <c r="AS177" s="190">
        <f t="shared" si="47"/>
        <v>0</v>
      </c>
      <c r="AT177" s="190">
        <f t="shared" si="47"/>
        <v>0</v>
      </c>
      <c r="AU177" s="190">
        <f t="shared" si="47"/>
        <v>0</v>
      </c>
      <c r="AV177" s="190">
        <f aca="true" t="shared" si="48" ref="AV177:CA177">AV106</f>
        <v>0</v>
      </c>
      <c r="AW177" s="190">
        <f t="shared" si="48"/>
        <v>0</v>
      </c>
      <c r="AX177" s="190">
        <f t="shared" si="48"/>
        <v>0</v>
      </c>
      <c r="AY177" s="190">
        <f t="shared" si="48"/>
        <v>0</v>
      </c>
      <c r="AZ177" s="190">
        <f t="shared" si="48"/>
        <v>0</v>
      </c>
      <c r="BA177" s="190">
        <f t="shared" si="48"/>
        <v>0</v>
      </c>
      <c r="BB177" s="190">
        <f t="shared" si="48"/>
        <v>0</v>
      </c>
      <c r="BC177" s="190">
        <f t="shared" si="48"/>
        <v>0</v>
      </c>
      <c r="BD177" s="190">
        <f t="shared" si="48"/>
        <v>0</v>
      </c>
      <c r="BE177" s="190">
        <f t="shared" si="48"/>
        <v>0</v>
      </c>
      <c r="BF177" s="190">
        <f t="shared" si="48"/>
        <v>0</v>
      </c>
      <c r="BG177" s="190">
        <f t="shared" si="48"/>
        <v>0</v>
      </c>
      <c r="BH177" s="190">
        <f t="shared" si="48"/>
        <v>0</v>
      </c>
      <c r="BI177" s="190">
        <f t="shared" si="48"/>
        <v>0</v>
      </c>
      <c r="BJ177" s="190">
        <f t="shared" si="48"/>
        <v>0</v>
      </c>
      <c r="BK177" s="190">
        <f t="shared" si="48"/>
        <v>0</v>
      </c>
      <c r="BL177" s="190">
        <f t="shared" si="48"/>
        <v>0</v>
      </c>
      <c r="BM177" s="190">
        <f t="shared" si="48"/>
        <v>0</v>
      </c>
      <c r="BN177" s="190">
        <f t="shared" si="48"/>
        <v>0</v>
      </c>
      <c r="BO177" s="190">
        <f t="shared" si="48"/>
        <v>0</v>
      </c>
      <c r="BP177" s="190">
        <f t="shared" si="48"/>
        <v>0</v>
      </c>
      <c r="BQ177" s="190">
        <f t="shared" si="48"/>
        <v>0</v>
      </c>
      <c r="BR177" s="190">
        <f t="shared" si="48"/>
        <v>0</v>
      </c>
      <c r="BS177" s="190">
        <f t="shared" si="48"/>
        <v>0</v>
      </c>
      <c r="BT177" s="190">
        <f t="shared" si="48"/>
        <v>0</v>
      </c>
      <c r="BU177" s="190">
        <f t="shared" si="48"/>
        <v>0</v>
      </c>
      <c r="BV177" s="190">
        <f t="shared" si="48"/>
        <v>0</v>
      </c>
      <c r="BW177" s="190">
        <f t="shared" si="48"/>
        <v>0</v>
      </c>
      <c r="BX177" s="190">
        <f t="shared" si="48"/>
        <v>0</v>
      </c>
      <c r="BY177" s="190">
        <f t="shared" si="48"/>
        <v>0</v>
      </c>
      <c r="BZ177" s="190">
        <f t="shared" si="48"/>
        <v>0</v>
      </c>
      <c r="CA177" s="190">
        <f t="shared" si="48"/>
        <v>0</v>
      </c>
      <c r="CB177" s="190">
        <f aca="true" t="shared" si="49" ref="CB177:CJ177">CB106</f>
        <v>0</v>
      </c>
      <c r="CC177" s="190">
        <f t="shared" si="49"/>
        <v>0</v>
      </c>
      <c r="CD177" s="190">
        <f t="shared" si="49"/>
        <v>0</v>
      </c>
      <c r="CE177" s="190">
        <f t="shared" si="49"/>
        <v>0</v>
      </c>
      <c r="CF177" s="190">
        <f t="shared" si="49"/>
        <v>0</v>
      </c>
      <c r="CG177" s="190">
        <f t="shared" si="49"/>
        <v>0</v>
      </c>
      <c r="CH177" s="190">
        <f t="shared" si="49"/>
        <v>0</v>
      </c>
      <c r="CI177" s="190">
        <f t="shared" si="49"/>
        <v>0</v>
      </c>
      <c r="CJ177" s="191">
        <f t="shared" si="49"/>
        <v>0</v>
      </c>
    </row>
    <row r="178" spans="1:88" ht="15">
      <c r="A178" s="10"/>
      <c r="B178" s="10" t="s">
        <v>173</v>
      </c>
      <c r="E178" s="63"/>
      <c r="F178" s="63"/>
      <c r="G178" s="63"/>
      <c r="H178" s="63"/>
      <c r="I178" s="63"/>
      <c r="J178" s="63"/>
      <c r="K178" s="62"/>
      <c r="L178" s="64"/>
      <c r="M178" s="187">
        <f>M171</f>
        <v>0</v>
      </c>
      <c r="N178" s="187">
        <f>N171</f>
        <v>0</v>
      </c>
      <c r="O178" s="188">
        <f>SUM(P178:CJ178)</f>
        <v>0</v>
      </c>
      <c r="P178" s="192">
        <f>P171</f>
        <v>0</v>
      </c>
      <c r="Q178" s="193">
        <f aca="true" t="shared" si="50" ref="Q178:BV178">Q171</f>
        <v>0</v>
      </c>
      <c r="R178" s="193">
        <f t="shared" si="50"/>
        <v>0</v>
      </c>
      <c r="S178" s="193">
        <f t="shared" si="50"/>
        <v>0</v>
      </c>
      <c r="T178" s="193">
        <f t="shared" si="50"/>
        <v>0</v>
      </c>
      <c r="U178" s="193">
        <f t="shared" si="50"/>
        <v>0</v>
      </c>
      <c r="V178" s="193">
        <f t="shared" si="50"/>
        <v>0</v>
      </c>
      <c r="W178" s="193">
        <f t="shared" si="50"/>
        <v>0</v>
      </c>
      <c r="X178" s="193">
        <f t="shared" si="50"/>
        <v>0</v>
      </c>
      <c r="Y178" s="193">
        <f t="shared" si="50"/>
        <v>0</v>
      </c>
      <c r="Z178" s="193">
        <f t="shared" si="50"/>
        <v>0</v>
      </c>
      <c r="AA178" s="193">
        <f t="shared" si="50"/>
        <v>0</v>
      </c>
      <c r="AB178" s="193">
        <f t="shared" si="50"/>
        <v>0</v>
      </c>
      <c r="AC178" s="193">
        <f t="shared" si="50"/>
        <v>0</v>
      </c>
      <c r="AD178" s="193">
        <f t="shared" si="50"/>
        <v>0</v>
      </c>
      <c r="AE178" s="193">
        <f t="shared" si="50"/>
        <v>0</v>
      </c>
      <c r="AF178" s="193">
        <f t="shared" si="50"/>
        <v>0</v>
      </c>
      <c r="AG178" s="193">
        <f t="shared" si="50"/>
        <v>0</v>
      </c>
      <c r="AH178" s="193">
        <f t="shared" si="50"/>
        <v>0</v>
      </c>
      <c r="AI178" s="193">
        <f t="shared" si="50"/>
        <v>0</v>
      </c>
      <c r="AJ178" s="193">
        <f t="shared" si="50"/>
        <v>0</v>
      </c>
      <c r="AK178" s="193">
        <f t="shared" si="50"/>
        <v>0</v>
      </c>
      <c r="AL178" s="193">
        <f t="shared" si="50"/>
        <v>0</v>
      </c>
      <c r="AM178" s="193">
        <f t="shared" si="50"/>
        <v>0</v>
      </c>
      <c r="AN178" s="193">
        <f t="shared" si="50"/>
        <v>0</v>
      </c>
      <c r="AO178" s="193">
        <f t="shared" si="50"/>
        <v>0</v>
      </c>
      <c r="AP178" s="193">
        <f t="shared" si="50"/>
        <v>0</v>
      </c>
      <c r="AQ178" s="193">
        <f t="shared" si="50"/>
        <v>0</v>
      </c>
      <c r="AR178" s="193">
        <f t="shared" si="50"/>
        <v>0</v>
      </c>
      <c r="AS178" s="193">
        <f t="shared" si="50"/>
        <v>0</v>
      </c>
      <c r="AT178" s="193">
        <f t="shared" si="50"/>
        <v>0</v>
      </c>
      <c r="AU178" s="193">
        <f t="shared" si="50"/>
        <v>0</v>
      </c>
      <c r="AV178" s="193">
        <f t="shared" si="50"/>
        <v>0</v>
      </c>
      <c r="AW178" s="193">
        <f t="shared" si="50"/>
        <v>0</v>
      </c>
      <c r="AX178" s="193">
        <f t="shared" si="50"/>
        <v>0</v>
      </c>
      <c r="AY178" s="193">
        <f t="shared" si="50"/>
        <v>0</v>
      </c>
      <c r="AZ178" s="193">
        <f t="shared" si="50"/>
        <v>0</v>
      </c>
      <c r="BA178" s="193">
        <f t="shared" si="50"/>
        <v>0</v>
      </c>
      <c r="BB178" s="193">
        <f t="shared" si="50"/>
        <v>0</v>
      </c>
      <c r="BC178" s="193">
        <f t="shared" si="50"/>
        <v>0</v>
      </c>
      <c r="BD178" s="193">
        <f t="shared" si="50"/>
        <v>0</v>
      </c>
      <c r="BE178" s="193">
        <f t="shared" si="50"/>
        <v>0</v>
      </c>
      <c r="BF178" s="193">
        <f t="shared" si="50"/>
        <v>0</v>
      </c>
      <c r="BG178" s="193">
        <f t="shared" si="50"/>
        <v>0</v>
      </c>
      <c r="BH178" s="193">
        <f t="shared" si="50"/>
        <v>0</v>
      </c>
      <c r="BI178" s="193">
        <f t="shared" si="50"/>
        <v>0</v>
      </c>
      <c r="BJ178" s="193">
        <f t="shared" si="50"/>
        <v>0</v>
      </c>
      <c r="BK178" s="193">
        <f t="shared" si="50"/>
        <v>0</v>
      </c>
      <c r="BL178" s="193">
        <f t="shared" si="50"/>
        <v>0</v>
      </c>
      <c r="BM178" s="193">
        <f t="shared" si="50"/>
        <v>0</v>
      </c>
      <c r="BN178" s="193">
        <f t="shared" si="50"/>
        <v>0</v>
      </c>
      <c r="BO178" s="193">
        <f t="shared" si="50"/>
        <v>0</v>
      </c>
      <c r="BP178" s="193">
        <f t="shared" si="50"/>
        <v>0</v>
      </c>
      <c r="BQ178" s="193">
        <f t="shared" si="50"/>
        <v>0</v>
      </c>
      <c r="BR178" s="193">
        <f t="shared" si="50"/>
        <v>0</v>
      </c>
      <c r="BS178" s="193">
        <f t="shared" si="50"/>
        <v>0</v>
      </c>
      <c r="BT178" s="193">
        <f t="shared" si="50"/>
        <v>0</v>
      </c>
      <c r="BU178" s="193">
        <f t="shared" si="50"/>
        <v>0</v>
      </c>
      <c r="BV178" s="193">
        <f t="shared" si="50"/>
        <v>0</v>
      </c>
      <c r="BW178" s="193">
        <f aca="true" t="shared" si="51" ref="BW178:CI178">BW171</f>
        <v>0</v>
      </c>
      <c r="BX178" s="193">
        <f t="shared" si="51"/>
        <v>0</v>
      </c>
      <c r="BY178" s="193">
        <f t="shared" si="51"/>
        <v>0</v>
      </c>
      <c r="BZ178" s="193">
        <f t="shared" si="51"/>
        <v>0</v>
      </c>
      <c r="CA178" s="193">
        <f t="shared" si="51"/>
        <v>0</v>
      </c>
      <c r="CB178" s="193">
        <f t="shared" si="51"/>
        <v>0</v>
      </c>
      <c r="CC178" s="193">
        <f t="shared" si="51"/>
        <v>0</v>
      </c>
      <c r="CD178" s="193">
        <f t="shared" si="51"/>
        <v>0</v>
      </c>
      <c r="CE178" s="193">
        <f t="shared" si="51"/>
        <v>0</v>
      </c>
      <c r="CF178" s="193">
        <f t="shared" si="51"/>
        <v>0</v>
      </c>
      <c r="CG178" s="193">
        <f t="shared" si="51"/>
        <v>0</v>
      </c>
      <c r="CH178" s="193">
        <f t="shared" si="51"/>
        <v>0</v>
      </c>
      <c r="CI178" s="193">
        <f t="shared" si="51"/>
        <v>0</v>
      </c>
      <c r="CJ178" s="194">
        <f>CJ171</f>
        <v>0</v>
      </c>
    </row>
    <row r="179" spans="1:88" ht="15">
      <c r="A179" s="10"/>
      <c r="B179" s="195" t="s">
        <v>80</v>
      </c>
      <c r="E179" s="63"/>
      <c r="F179" s="63"/>
      <c r="G179" s="63"/>
      <c r="H179" s="63"/>
      <c r="I179" s="63"/>
      <c r="J179" s="63"/>
      <c r="K179" s="62"/>
      <c r="L179" s="64"/>
      <c r="M179" s="65">
        <f>N179+O179</f>
        <v>0</v>
      </c>
      <c r="N179" s="187">
        <f>N178-N177</f>
        <v>0</v>
      </c>
      <c r="O179" s="67">
        <f>SUM(P179:CJ179)</f>
        <v>0</v>
      </c>
      <c r="P179" s="192">
        <f aca="true" t="shared" si="52" ref="P179:BV179">P178-P177</f>
        <v>0</v>
      </c>
      <c r="Q179" s="193">
        <f t="shared" si="52"/>
        <v>0</v>
      </c>
      <c r="R179" s="193">
        <f t="shared" si="52"/>
        <v>0</v>
      </c>
      <c r="S179" s="193">
        <f t="shared" si="52"/>
        <v>0</v>
      </c>
      <c r="T179" s="193">
        <f t="shared" si="52"/>
        <v>0</v>
      </c>
      <c r="U179" s="193">
        <f t="shared" si="52"/>
        <v>0</v>
      </c>
      <c r="V179" s="193">
        <f t="shared" si="52"/>
        <v>0</v>
      </c>
      <c r="W179" s="193">
        <f t="shared" si="52"/>
        <v>0</v>
      </c>
      <c r="X179" s="193">
        <f t="shared" si="52"/>
        <v>0</v>
      </c>
      <c r="Y179" s="193">
        <f t="shared" si="52"/>
        <v>0</v>
      </c>
      <c r="Z179" s="193">
        <f t="shared" si="52"/>
        <v>0</v>
      </c>
      <c r="AA179" s="193">
        <f t="shared" si="52"/>
        <v>0</v>
      </c>
      <c r="AB179" s="193">
        <f t="shared" si="52"/>
        <v>0</v>
      </c>
      <c r="AC179" s="193">
        <f t="shared" si="52"/>
        <v>0</v>
      </c>
      <c r="AD179" s="193">
        <f t="shared" si="52"/>
        <v>0</v>
      </c>
      <c r="AE179" s="193">
        <f t="shared" si="52"/>
        <v>0</v>
      </c>
      <c r="AF179" s="193">
        <f t="shared" si="52"/>
        <v>0</v>
      </c>
      <c r="AG179" s="193">
        <f t="shared" si="52"/>
        <v>0</v>
      </c>
      <c r="AH179" s="193">
        <f t="shared" si="52"/>
        <v>0</v>
      </c>
      <c r="AI179" s="193">
        <f t="shared" si="52"/>
        <v>0</v>
      </c>
      <c r="AJ179" s="193">
        <f t="shared" si="52"/>
        <v>0</v>
      </c>
      <c r="AK179" s="193">
        <f t="shared" si="52"/>
        <v>0</v>
      </c>
      <c r="AL179" s="193">
        <f t="shared" si="52"/>
        <v>0</v>
      </c>
      <c r="AM179" s="193">
        <f t="shared" si="52"/>
        <v>0</v>
      </c>
      <c r="AN179" s="193">
        <f t="shared" si="52"/>
        <v>0</v>
      </c>
      <c r="AO179" s="193">
        <f t="shared" si="52"/>
        <v>0</v>
      </c>
      <c r="AP179" s="193">
        <f t="shared" si="52"/>
        <v>0</v>
      </c>
      <c r="AQ179" s="193">
        <f t="shared" si="52"/>
        <v>0</v>
      </c>
      <c r="AR179" s="193">
        <f t="shared" si="52"/>
        <v>0</v>
      </c>
      <c r="AS179" s="193">
        <f t="shared" si="52"/>
        <v>0</v>
      </c>
      <c r="AT179" s="193">
        <f t="shared" si="52"/>
        <v>0</v>
      </c>
      <c r="AU179" s="193">
        <f t="shared" si="52"/>
        <v>0</v>
      </c>
      <c r="AV179" s="193">
        <f t="shared" si="52"/>
        <v>0</v>
      </c>
      <c r="AW179" s="193">
        <f t="shared" si="52"/>
        <v>0</v>
      </c>
      <c r="AX179" s="193">
        <f t="shared" si="52"/>
        <v>0</v>
      </c>
      <c r="AY179" s="193">
        <f t="shared" si="52"/>
        <v>0</v>
      </c>
      <c r="AZ179" s="193">
        <f t="shared" si="52"/>
        <v>0</v>
      </c>
      <c r="BA179" s="193">
        <f t="shared" si="52"/>
        <v>0</v>
      </c>
      <c r="BB179" s="193">
        <f t="shared" si="52"/>
        <v>0</v>
      </c>
      <c r="BC179" s="193">
        <f t="shared" si="52"/>
        <v>0</v>
      </c>
      <c r="BD179" s="193">
        <f t="shared" si="52"/>
        <v>0</v>
      </c>
      <c r="BE179" s="193">
        <f t="shared" si="52"/>
        <v>0</v>
      </c>
      <c r="BF179" s="193">
        <f t="shared" si="52"/>
        <v>0</v>
      </c>
      <c r="BG179" s="193">
        <f t="shared" si="52"/>
        <v>0</v>
      </c>
      <c r="BH179" s="193">
        <f t="shared" si="52"/>
        <v>0</v>
      </c>
      <c r="BI179" s="193">
        <f t="shared" si="52"/>
        <v>0</v>
      </c>
      <c r="BJ179" s="193">
        <f t="shared" si="52"/>
        <v>0</v>
      </c>
      <c r="BK179" s="193">
        <f t="shared" si="52"/>
        <v>0</v>
      </c>
      <c r="BL179" s="193">
        <f t="shared" si="52"/>
        <v>0</v>
      </c>
      <c r="BM179" s="193">
        <f t="shared" si="52"/>
        <v>0</v>
      </c>
      <c r="BN179" s="193">
        <f t="shared" si="52"/>
        <v>0</v>
      </c>
      <c r="BO179" s="193">
        <f t="shared" si="52"/>
        <v>0</v>
      </c>
      <c r="BP179" s="193">
        <f t="shared" si="52"/>
        <v>0</v>
      </c>
      <c r="BQ179" s="193">
        <f t="shared" si="52"/>
        <v>0</v>
      </c>
      <c r="BR179" s="193">
        <f t="shared" si="52"/>
        <v>0</v>
      </c>
      <c r="BS179" s="193">
        <f t="shared" si="52"/>
        <v>0</v>
      </c>
      <c r="BT179" s="193">
        <f t="shared" si="52"/>
        <v>0</v>
      </c>
      <c r="BU179" s="193">
        <f t="shared" si="52"/>
        <v>0</v>
      </c>
      <c r="BV179" s="193">
        <f t="shared" si="52"/>
        <v>0</v>
      </c>
      <c r="BW179" s="193">
        <f aca="true" t="shared" si="53" ref="BW179:CI179">BW178-BW177</f>
        <v>0</v>
      </c>
      <c r="BX179" s="193">
        <f t="shared" si="53"/>
        <v>0</v>
      </c>
      <c r="BY179" s="193">
        <f t="shared" si="53"/>
        <v>0</v>
      </c>
      <c r="BZ179" s="193">
        <f t="shared" si="53"/>
        <v>0</v>
      </c>
      <c r="CA179" s="193">
        <f t="shared" si="53"/>
        <v>0</v>
      </c>
      <c r="CB179" s="193">
        <f t="shared" si="53"/>
        <v>0</v>
      </c>
      <c r="CC179" s="193">
        <f t="shared" si="53"/>
        <v>0</v>
      </c>
      <c r="CD179" s="193">
        <f t="shared" si="53"/>
        <v>0</v>
      </c>
      <c r="CE179" s="193">
        <f t="shared" si="53"/>
        <v>0</v>
      </c>
      <c r="CF179" s="193">
        <f t="shared" si="53"/>
        <v>0</v>
      </c>
      <c r="CG179" s="193">
        <f t="shared" si="53"/>
        <v>0</v>
      </c>
      <c r="CH179" s="193">
        <f t="shared" si="53"/>
        <v>0</v>
      </c>
      <c r="CI179" s="193">
        <f t="shared" si="53"/>
        <v>0</v>
      </c>
      <c r="CJ179" s="194">
        <f>CJ178-CJ177</f>
        <v>0</v>
      </c>
    </row>
    <row r="180" spans="2:88" ht="15">
      <c r="B180" s="10"/>
      <c r="L180" s="51"/>
      <c r="M180" s="51"/>
      <c r="N180" s="51"/>
      <c r="O180" s="160"/>
      <c r="P180" s="160"/>
      <c r="Q180" s="159"/>
      <c r="R180" s="159"/>
      <c r="S180" s="159"/>
      <c r="T180" s="159"/>
      <c r="U180" s="159"/>
      <c r="V180" s="159"/>
      <c r="W180" s="159"/>
      <c r="X180" s="159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</row>
    <row r="181" spans="2:88" ht="15">
      <c r="B181" s="10"/>
      <c r="L181" s="51"/>
      <c r="M181" s="51"/>
      <c r="N181" s="51"/>
      <c r="O181" s="196" t="s">
        <v>81</v>
      </c>
      <c r="P181" s="160"/>
      <c r="Q181" s="159"/>
      <c r="R181" s="159"/>
      <c r="S181" s="159"/>
      <c r="T181" s="159"/>
      <c r="U181" s="159"/>
      <c r="V181" s="159"/>
      <c r="W181" s="159"/>
      <c r="X181" s="159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</row>
    <row r="182" spans="2:88" ht="15">
      <c r="B182" s="10" t="s">
        <v>82</v>
      </c>
      <c r="L182" s="51"/>
      <c r="M182" s="51"/>
      <c r="N182" s="160"/>
      <c r="O182" s="65">
        <f>N179</f>
        <v>0</v>
      </c>
      <c r="P182" s="188">
        <f aca="true" t="shared" si="54" ref="P182:AU182">P179+O182</f>
        <v>0</v>
      </c>
      <c r="Q182" s="197">
        <f t="shared" si="54"/>
        <v>0</v>
      </c>
      <c r="R182" s="197">
        <f t="shared" si="54"/>
        <v>0</v>
      </c>
      <c r="S182" s="197">
        <f t="shared" si="54"/>
        <v>0</v>
      </c>
      <c r="T182" s="197">
        <f t="shared" si="54"/>
        <v>0</v>
      </c>
      <c r="U182" s="197">
        <f t="shared" si="54"/>
        <v>0</v>
      </c>
      <c r="V182" s="197">
        <f t="shared" si="54"/>
        <v>0</v>
      </c>
      <c r="W182" s="197">
        <f t="shared" si="54"/>
        <v>0</v>
      </c>
      <c r="X182" s="197">
        <f t="shared" si="54"/>
        <v>0</v>
      </c>
      <c r="Y182" s="197">
        <f t="shared" si="54"/>
        <v>0</v>
      </c>
      <c r="Z182" s="197">
        <f t="shared" si="54"/>
        <v>0</v>
      </c>
      <c r="AA182" s="197">
        <f t="shared" si="54"/>
        <v>0</v>
      </c>
      <c r="AB182" s="197">
        <f t="shared" si="54"/>
        <v>0</v>
      </c>
      <c r="AC182" s="197">
        <f t="shared" si="54"/>
        <v>0</v>
      </c>
      <c r="AD182" s="197">
        <f t="shared" si="54"/>
        <v>0</v>
      </c>
      <c r="AE182" s="197">
        <f t="shared" si="54"/>
        <v>0</v>
      </c>
      <c r="AF182" s="197">
        <f t="shared" si="54"/>
        <v>0</v>
      </c>
      <c r="AG182" s="197">
        <f t="shared" si="54"/>
        <v>0</v>
      </c>
      <c r="AH182" s="197">
        <f t="shared" si="54"/>
        <v>0</v>
      </c>
      <c r="AI182" s="197">
        <f t="shared" si="54"/>
        <v>0</v>
      </c>
      <c r="AJ182" s="197">
        <f t="shared" si="54"/>
        <v>0</v>
      </c>
      <c r="AK182" s="197">
        <f t="shared" si="54"/>
        <v>0</v>
      </c>
      <c r="AL182" s="197">
        <f t="shared" si="54"/>
        <v>0</v>
      </c>
      <c r="AM182" s="197">
        <f t="shared" si="54"/>
        <v>0</v>
      </c>
      <c r="AN182" s="197">
        <f t="shared" si="54"/>
        <v>0</v>
      </c>
      <c r="AO182" s="197">
        <f t="shared" si="54"/>
        <v>0</v>
      </c>
      <c r="AP182" s="197">
        <f t="shared" si="54"/>
        <v>0</v>
      </c>
      <c r="AQ182" s="197">
        <f t="shared" si="54"/>
        <v>0</v>
      </c>
      <c r="AR182" s="197">
        <f t="shared" si="54"/>
        <v>0</v>
      </c>
      <c r="AS182" s="197">
        <f t="shared" si="54"/>
        <v>0</v>
      </c>
      <c r="AT182" s="197">
        <f t="shared" si="54"/>
        <v>0</v>
      </c>
      <c r="AU182" s="197">
        <f t="shared" si="54"/>
        <v>0</v>
      </c>
      <c r="AV182" s="197">
        <f aca="true" t="shared" si="55" ref="AV182:CA182">AV179+AU182</f>
        <v>0</v>
      </c>
      <c r="AW182" s="197">
        <f t="shared" si="55"/>
        <v>0</v>
      </c>
      <c r="AX182" s="197">
        <f t="shared" si="55"/>
        <v>0</v>
      </c>
      <c r="AY182" s="197">
        <f t="shared" si="55"/>
        <v>0</v>
      </c>
      <c r="AZ182" s="197">
        <f t="shared" si="55"/>
        <v>0</v>
      </c>
      <c r="BA182" s="197">
        <f t="shared" si="55"/>
        <v>0</v>
      </c>
      <c r="BB182" s="197">
        <f t="shared" si="55"/>
        <v>0</v>
      </c>
      <c r="BC182" s="197">
        <f t="shared" si="55"/>
        <v>0</v>
      </c>
      <c r="BD182" s="197">
        <f t="shared" si="55"/>
        <v>0</v>
      </c>
      <c r="BE182" s="197">
        <f t="shared" si="55"/>
        <v>0</v>
      </c>
      <c r="BF182" s="197">
        <f t="shared" si="55"/>
        <v>0</v>
      </c>
      <c r="BG182" s="197">
        <f t="shared" si="55"/>
        <v>0</v>
      </c>
      <c r="BH182" s="197">
        <f t="shared" si="55"/>
        <v>0</v>
      </c>
      <c r="BI182" s="197">
        <f t="shared" si="55"/>
        <v>0</v>
      </c>
      <c r="BJ182" s="197">
        <f t="shared" si="55"/>
        <v>0</v>
      </c>
      <c r="BK182" s="197">
        <f t="shared" si="55"/>
        <v>0</v>
      </c>
      <c r="BL182" s="197">
        <f t="shared" si="55"/>
        <v>0</v>
      </c>
      <c r="BM182" s="197">
        <f t="shared" si="55"/>
        <v>0</v>
      </c>
      <c r="BN182" s="197">
        <f t="shared" si="55"/>
        <v>0</v>
      </c>
      <c r="BO182" s="197">
        <f t="shared" si="55"/>
        <v>0</v>
      </c>
      <c r="BP182" s="197">
        <f t="shared" si="55"/>
        <v>0</v>
      </c>
      <c r="BQ182" s="197">
        <f t="shared" si="55"/>
        <v>0</v>
      </c>
      <c r="BR182" s="197">
        <f t="shared" si="55"/>
        <v>0</v>
      </c>
      <c r="BS182" s="197">
        <f t="shared" si="55"/>
        <v>0</v>
      </c>
      <c r="BT182" s="197">
        <f t="shared" si="55"/>
        <v>0</v>
      </c>
      <c r="BU182" s="197">
        <f t="shared" si="55"/>
        <v>0</v>
      </c>
      <c r="BV182" s="197">
        <f t="shared" si="55"/>
        <v>0</v>
      </c>
      <c r="BW182" s="197">
        <f t="shared" si="55"/>
        <v>0</v>
      </c>
      <c r="BX182" s="197">
        <f t="shared" si="55"/>
        <v>0</v>
      </c>
      <c r="BY182" s="197">
        <f t="shared" si="55"/>
        <v>0</v>
      </c>
      <c r="BZ182" s="197">
        <f t="shared" si="55"/>
        <v>0</v>
      </c>
      <c r="CA182" s="197">
        <f t="shared" si="55"/>
        <v>0</v>
      </c>
      <c r="CB182" s="197">
        <f aca="true" t="shared" si="56" ref="CB182:CJ182">CB179+CA182</f>
        <v>0</v>
      </c>
      <c r="CC182" s="197">
        <f t="shared" si="56"/>
        <v>0</v>
      </c>
      <c r="CD182" s="197">
        <f t="shared" si="56"/>
        <v>0</v>
      </c>
      <c r="CE182" s="197">
        <f t="shared" si="56"/>
        <v>0</v>
      </c>
      <c r="CF182" s="197">
        <f t="shared" si="56"/>
        <v>0</v>
      </c>
      <c r="CG182" s="197">
        <f t="shared" si="56"/>
        <v>0</v>
      </c>
      <c r="CH182" s="197">
        <f t="shared" si="56"/>
        <v>0</v>
      </c>
      <c r="CI182" s="197">
        <f t="shared" si="56"/>
        <v>0</v>
      </c>
      <c r="CJ182" s="238">
        <f t="shared" si="56"/>
        <v>0</v>
      </c>
    </row>
    <row r="183" spans="2:88" ht="15">
      <c r="B183" s="10" t="s">
        <v>198</v>
      </c>
      <c r="C183" s="65">
        <f>MIN(O182:CJ182)-N179</f>
        <v>0</v>
      </c>
      <c r="L183" s="51"/>
      <c r="M183" s="51"/>
      <c r="N183" s="51"/>
      <c r="O183" s="160"/>
      <c r="P183" s="160"/>
      <c r="Q183" s="159"/>
      <c r="R183" s="159"/>
      <c r="S183" s="159"/>
      <c r="T183" s="159"/>
      <c r="U183" s="159"/>
      <c r="V183" s="159"/>
      <c r="W183" s="159"/>
      <c r="X183" s="159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</row>
    <row r="184" spans="4:256" s="48" customFormat="1" ht="12.75"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s="27" customFormat="1" ht="15">
      <c r="A185" s="39"/>
      <c r="B185" s="40"/>
      <c r="C185" s="40"/>
      <c r="D185" s="40"/>
      <c r="E185" s="39"/>
      <c r="F185" s="39"/>
      <c r="G185" s="39"/>
      <c r="H185" s="39"/>
      <c r="I185" s="39"/>
      <c r="J185" s="39"/>
      <c r="K185" s="39"/>
      <c r="L185" s="99"/>
      <c r="M185" s="99"/>
      <c r="N185" s="9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2:88" ht="20.25">
      <c r="B186" s="20" t="s">
        <v>83</v>
      </c>
      <c r="C186" s="83"/>
      <c r="L186" s="51"/>
      <c r="M186" s="51"/>
      <c r="N186" s="51"/>
      <c r="O186" s="160"/>
      <c r="P186" s="160"/>
      <c r="Q186" s="159"/>
      <c r="R186" s="159"/>
      <c r="S186" s="159"/>
      <c r="T186" s="159"/>
      <c r="U186" s="159"/>
      <c r="V186" s="159"/>
      <c r="W186" s="159"/>
      <c r="X186" s="159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</row>
    <row r="187" spans="2:88" ht="15">
      <c r="B187" s="10"/>
      <c r="C187" s="35"/>
      <c r="D187" s="35"/>
      <c r="E187" s="35"/>
      <c r="F187" s="161"/>
      <c r="G187" s="161"/>
      <c r="H187" s="161"/>
      <c r="I187" s="161"/>
      <c r="J187" s="161"/>
      <c r="K187" s="161"/>
      <c r="L187" s="162"/>
      <c r="M187" s="162"/>
      <c r="N187" s="162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</row>
    <row r="188" spans="2:88" ht="18">
      <c r="B188" s="42" t="s">
        <v>88</v>
      </c>
      <c r="C188" s="35"/>
      <c r="D188" s="35"/>
      <c r="E188" s="35"/>
      <c r="F188" s="161"/>
      <c r="G188" s="161"/>
      <c r="H188" s="161"/>
      <c r="I188" s="161"/>
      <c r="J188" s="161"/>
      <c r="K188" s="161"/>
      <c r="L188" s="162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</row>
    <row r="189" spans="2:88" ht="18">
      <c r="B189" s="42"/>
      <c r="C189" s="35"/>
      <c r="D189" s="35"/>
      <c r="E189" s="35"/>
      <c r="F189" s="161"/>
      <c r="G189" s="161"/>
      <c r="H189" s="161"/>
      <c r="I189" s="161"/>
      <c r="J189" s="161"/>
      <c r="K189" s="161"/>
      <c r="L189" s="162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</row>
    <row r="190" spans="2:88" ht="15">
      <c r="B190" s="9" t="s">
        <v>135</v>
      </c>
      <c r="C190" s="35"/>
      <c r="D190" s="221">
        <v>0.068</v>
      </c>
      <c r="E190" s="207">
        <f>(1+D190)^(1/12)-1</f>
        <v>0.005497367082522908</v>
      </c>
      <c r="L190" s="51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</row>
    <row r="191" spans="8:88" ht="15">
      <c r="H191" s="10" t="s">
        <v>100</v>
      </c>
      <c r="L191" s="51"/>
      <c r="M191" s="162"/>
      <c r="N191" s="162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</row>
    <row r="192" spans="2:88" ht="18">
      <c r="B192" s="42" t="s">
        <v>84</v>
      </c>
      <c r="E192" s="39"/>
      <c r="H192" s="10"/>
      <c r="L192" s="51"/>
      <c r="M192" s="162"/>
      <c r="N192" s="162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</row>
    <row r="193" spans="2:88" ht="15">
      <c r="B193" s="9" t="s">
        <v>92</v>
      </c>
      <c r="E193" s="39"/>
      <c r="H193" s="10"/>
      <c r="K193" s="62"/>
      <c r="L193" s="51"/>
      <c r="M193" s="65"/>
      <c r="N193" s="65"/>
      <c r="O193" s="65"/>
      <c r="P193" s="65">
        <f aca="true" t="shared" si="57" ref="P193:AU193">O197</f>
        <v>0</v>
      </c>
      <c r="Q193" s="65">
        <f t="shared" si="57"/>
        <v>0</v>
      </c>
      <c r="R193" s="65">
        <f t="shared" si="57"/>
        <v>0</v>
      </c>
      <c r="S193" s="65">
        <f t="shared" si="57"/>
        <v>0</v>
      </c>
      <c r="T193" s="65">
        <f t="shared" si="57"/>
        <v>0</v>
      </c>
      <c r="U193" s="65">
        <f t="shared" si="57"/>
        <v>0</v>
      </c>
      <c r="V193" s="65">
        <f t="shared" si="57"/>
        <v>0</v>
      </c>
      <c r="W193" s="65">
        <f t="shared" si="57"/>
        <v>0</v>
      </c>
      <c r="X193" s="65">
        <f t="shared" si="57"/>
        <v>0</v>
      </c>
      <c r="Y193" s="65">
        <f t="shared" si="57"/>
        <v>0</v>
      </c>
      <c r="Z193" s="65">
        <f t="shared" si="57"/>
        <v>0</v>
      </c>
      <c r="AA193" s="65">
        <f t="shared" si="57"/>
        <v>0</v>
      </c>
      <c r="AB193" s="65">
        <f t="shared" si="57"/>
        <v>0</v>
      </c>
      <c r="AC193" s="65">
        <f t="shared" si="57"/>
        <v>0</v>
      </c>
      <c r="AD193" s="65">
        <f t="shared" si="57"/>
        <v>0</v>
      </c>
      <c r="AE193" s="65">
        <f t="shared" si="57"/>
        <v>0</v>
      </c>
      <c r="AF193" s="65">
        <f t="shared" si="57"/>
        <v>0</v>
      </c>
      <c r="AG193" s="65">
        <f t="shared" si="57"/>
        <v>0</v>
      </c>
      <c r="AH193" s="65">
        <f t="shared" si="57"/>
        <v>0</v>
      </c>
      <c r="AI193" s="65">
        <f t="shared" si="57"/>
        <v>0</v>
      </c>
      <c r="AJ193" s="65">
        <f t="shared" si="57"/>
        <v>0</v>
      </c>
      <c r="AK193" s="65">
        <f t="shared" si="57"/>
        <v>0</v>
      </c>
      <c r="AL193" s="65">
        <f t="shared" si="57"/>
        <v>0</v>
      </c>
      <c r="AM193" s="65">
        <f t="shared" si="57"/>
        <v>0</v>
      </c>
      <c r="AN193" s="65">
        <f t="shared" si="57"/>
        <v>0</v>
      </c>
      <c r="AO193" s="65">
        <f t="shared" si="57"/>
        <v>0</v>
      </c>
      <c r="AP193" s="65">
        <f t="shared" si="57"/>
        <v>0</v>
      </c>
      <c r="AQ193" s="65">
        <f t="shared" si="57"/>
        <v>0</v>
      </c>
      <c r="AR193" s="65">
        <f t="shared" si="57"/>
        <v>0</v>
      </c>
      <c r="AS193" s="65">
        <f t="shared" si="57"/>
        <v>0</v>
      </c>
      <c r="AT193" s="65">
        <f t="shared" si="57"/>
        <v>0</v>
      </c>
      <c r="AU193" s="65">
        <f t="shared" si="57"/>
        <v>0</v>
      </c>
      <c r="AV193" s="65">
        <f aca="true" t="shared" si="58" ref="AV193:CA193">AU197</f>
        <v>0</v>
      </c>
      <c r="AW193" s="65">
        <f t="shared" si="58"/>
        <v>0</v>
      </c>
      <c r="AX193" s="65">
        <f t="shared" si="58"/>
        <v>0</v>
      </c>
      <c r="AY193" s="65">
        <f t="shared" si="58"/>
        <v>0</v>
      </c>
      <c r="AZ193" s="65">
        <f t="shared" si="58"/>
        <v>0</v>
      </c>
      <c r="BA193" s="65">
        <f t="shared" si="58"/>
        <v>0</v>
      </c>
      <c r="BB193" s="65">
        <f t="shared" si="58"/>
        <v>0</v>
      </c>
      <c r="BC193" s="65">
        <f t="shared" si="58"/>
        <v>0</v>
      </c>
      <c r="BD193" s="65">
        <f t="shared" si="58"/>
        <v>0</v>
      </c>
      <c r="BE193" s="65">
        <f t="shared" si="58"/>
        <v>0</v>
      </c>
      <c r="BF193" s="65">
        <f t="shared" si="58"/>
        <v>0</v>
      </c>
      <c r="BG193" s="65">
        <f t="shared" si="58"/>
        <v>0</v>
      </c>
      <c r="BH193" s="65">
        <f t="shared" si="58"/>
        <v>0</v>
      </c>
      <c r="BI193" s="65">
        <f t="shared" si="58"/>
        <v>0</v>
      </c>
      <c r="BJ193" s="65">
        <f t="shared" si="58"/>
        <v>0</v>
      </c>
      <c r="BK193" s="65">
        <f t="shared" si="58"/>
        <v>0</v>
      </c>
      <c r="BL193" s="65">
        <f t="shared" si="58"/>
        <v>0</v>
      </c>
      <c r="BM193" s="65">
        <f t="shared" si="58"/>
        <v>0</v>
      </c>
      <c r="BN193" s="65">
        <f t="shared" si="58"/>
        <v>0</v>
      </c>
      <c r="BO193" s="65">
        <f t="shared" si="58"/>
        <v>0</v>
      </c>
      <c r="BP193" s="65">
        <f t="shared" si="58"/>
        <v>0</v>
      </c>
      <c r="BQ193" s="65">
        <f t="shared" si="58"/>
        <v>0</v>
      </c>
      <c r="BR193" s="65">
        <f t="shared" si="58"/>
        <v>0</v>
      </c>
      <c r="BS193" s="65">
        <f t="shared" si="58"/>
        <v>0</v>
      </c>
      <c r="BT193" s="65">
        <f t="shared" si="58"/>
        <v>0</v>
      </c>
      <c r="BU193" s="65">
        <f t="shared" si="58"/>
        <v>0</v>
      </c>
      <c r="BV193" s="65">
        <f t="shared" si="58"/>
        <v>0</v>
      </c>
      <c r="BW193" s="65">
        <f t="shared" si="58"/>
        <v>0</v>
      </c>
      <c r="BX193" s="65">
        <f t="shared" si="58"/>
        <v>0</v>
      </c>
      <c r="BY193" s="65">
        <f t="shared" si="58"/>
        <v>0</v>
      </c>
      <c r="BZ193" s="65">
        <f t="shared" si="58"/>
        <v>0</v>
      </c>
      <c r="CA193" s="65">
        <f t="shared" si="58"/>
        <v>0</v>
      </c>
      <c r="CB193" s="65">
        <f aca="true" t="shared" si="59" ref="CB193:CJ193">CA197</f>
        <v>0</v>
      </c>
      <c r="CC193" s="65">
        <f t="shared" si="59"/>
        <v>0</v>
      </c>
      <c r="CD193" s="65">
        <f t="shared" si="59"/>
        <v>0</v>
      </c>
      <c r="CE193" s="65">
        <f t="shared" si="59"/>
        <v>0</v>
      </c>
      <c r="CF193" s="65">
        <f t="shared" si="59"/>
        <v>0</v>
      </c>
      <c r="CG193" s="65">
        <f t="shared" si="59"/>
        <v>0</v>
      </c>
      <c r="CH193" s="65">
        <f t="shared" si="59"/>
        <v>0</v>
      </c>
      <c r="CI193" s="65">
        <f t="shared" si="59"/>
        <v>0</v>
      </c>
      <c r="CJ193" s="65">
        <f t="shared" si="59"/>
        <v>0</v>
      </c>
    </row>
    <row r="194" spans="2:256" s="29" customFormat="1" ht="15">
      <c r="B194" s="9" t="s">
        <v>86</v>
      </c>
      <c r="C194" s="9"/>
      <c r="E194" s="41"/>
      <c r="H194" s="12" t="s">
        <v>101</v>
      </c>
      <c r="K194" s="288"/>
      <c r="L194" s="52"/>
      <c r="M194" s="65">
        <f>N194+O194</f>
        <v>0</v>
      </c>
      <c r="N194" s="66"/>
      <c r="O194" s="65">
        <f>SUM(P194:CJ194)</f>
        <v>0</v>
      </c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2:256" s="29" customFormat="1" ht="15">
      <c r="B195" s="9" t="s">
        <v>98</v>
      </c>
      <c r="C195" s="222" t="s">
        <v>99</v>
      </c>
      <c r="H195" s="10" t="s">
        <v>103</v>
      </c>
      <c r="K195" s="62"/>
      <c r="L195" s="52"/>
      <c r="M195" s="65">
        <f>N195+O195</f>
        <v>0</v>
      </c>
      <c r="N195" s="66"/>
      <c r="O195" s="65">
        <f>SUM(P195:CJ195)</f>
        <v>0</v>
      </c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2:256" s="29" customFormat="1" ht="15">
      <c r="B196" s="9" t="s">
        <v>91</v>
      </c>
      <c r="C196" s="9"/>
      <c r="E196" s="41"/>
      <c r="H196" s="12" t="s">
        <v>102</v>
      </c>
      <c r="K196" s="62"/>
      <c r="L196" s="52"/>
      <c r="M196" s="65">
        <f>N196+O196</f>
        <v>0</v>
      </c>
      <c r="N196" s="66"/>
      <c r="O196" s="65">
        <f>SUM(P196:CJ196)</f>
        <v>0</v>
      </c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88" s="27" customFormat="1" ht="15">
      <c r="A197" s="39"/>
      <c r="B197" s="39" t="s">
        <v>93</v>
      </c>
      <c r="C197" s="39"/>
      <c r="D197" s="39"/>
      <c r="E197" s="39"/>
      <c r="F197" s="39"/>
      <c r="G197" s="39"/>
      <c r="H197" s="79"/>
      <c r="I197" s="39"/>
      <c r="J197" s="39"/>
      <c r="K197" s="62"/>
      <c r="L197" s="53"/>
      <c r="M197" s="65"/>
      <c r="N197" s="65">
        <f>IF(C195="CAPITALISED",SUM(N194:N196),SUM(N194,N196))</f>
        <v>0</v>
      </c>
      <c r="O197" s="65">
        <f>N197</f>
        <v>0</v>
      </c>
      <c r="P197" s="65">
        <f aca="true" t="shared" si="60" ref="P197:AU197">IF($C$195="CAPITALISED",SUM(P193:P196),SUM(P193,P194,P196))</f>
        <v>0</v>
      </c>
      <c r="Q197" s="65">
        <f t="shared" si="60"/>
        <v>0</v>
      </c>
      <c r="R197" s="65">
        <f t="shared" si="60"/>
        <v>0</v>
      </c>
      <c r="S197" s="65">
        <f t="shared" si="60"/>
        <v>0</v>
      </c>
      <c r="T197" s="65">
        <f t="shared" si="60"/>
        <v>0</v>
      </c>
      <c r="U197" s="65">
        <f t="shared" si="60"/>
        <v>0</v>
      </c>
      <c r="V197" s="65">
        <f t="shared" si="60"/>
        <v>0</v>
      </c>
      <c r="W197" s="65">
        <f t="shared" si="60"/>
        <v>0</v>
      </c>
      <c r="X197" s="65">
        <f t="shared" si="60"/>
        <v>0</v>
      </c>
      <c r="Y197" s="65">
        <f t="shared" si="60"/>
        <v>0</v>
      </c>
      <c r="Z197" s="65">
        <f t="shared" si="60"/>
        <v>0</v>
      </c>
      <c r="AA197" s="65">
        <f t="shared" si="60"/>
        <v>0</v>
      </c>
      <c r="AB197" s="65">
        <f t="shared" si="60"/>
        <v>0</v>
      </c>
      <c r="AC197" s="65">
        <f t="shared" si="60"/>
        <v>0</v>
      </c>
      <c r="AD197" s="65">
        <f t="shared" si="60"/>
        <v>0</v>
      </c>
      <c r="AE197" s="65">
        <f t="shared" si="60"/>
        <v>0</v>
      </c>
      <c r="AF197" s="65">
        <f t="shared" si="60"/>
        <v>0</v>
      </c>
      <c r="AG197" s="65">
        <f t="shared" si="60"/>
        <v>0</v>
      </c>
      <c r="AH197" s="65">
        <f t="shared" si="60"/>
        <v>0</v>
      </c>
      <c r="AI197" s="65">
        <f t="shared" si="60"/>
        <v>0</v>
      </c>
      <c r="AJ197" s="65">
        <f t="shared" si="60"/>
        <v>0</v>
      </c>
      <c r="AK197" s="65">
        <f t="shared" si="60"/>
        <v>0</v>
      </c>
      <c r="AL197" s="65">
        <f t="shared" si="60"/>
        <v>0</v>
      </c>
      <c r="AM197" s="65">
        <f t="shared" si="60"/>
        <v>0</v>
      </c>
      <c r="AN197" s="65">
        <f t="shared" si="60"/>
        <v>0</v>
      </c>
      <c r="AO197" s="65">
        <f t="shared" si="60"/>
        <v>0</v>
      </c>
      <c r="AP197" s="65">
        <f t="shared" si="60"/>
        <v>0</v>
      </c>
      <c r="AQ197" s="65">
        <f t="shared" si="60"/>
        <v>0</v>
      </c>
      <c r="AR197" s="65">
        <f t="shared" si="60"/>
        <v>0</v>
      </c>
      <c r="AS197" s="65">
        <f t="shared" si="60"/>
        <v>0</v>
      </c>
      <c r="AT197" s="65">
        <f t="shared" si="60"/>
        <v>0</v>
      </c>
      <c r="AU197" s="65">
        <f t="shared" si="60"/>
        <v>0</v>
      </c>
      <c r="AV197" s="65">
        <f aca="true" t="shared" si="61" ref="AV197:CA197">IF($C$195="CAPITALISED",SUM(AV193:AV196),SUM(AV193,AV194,AV196))</f>
        <v>0</v>
      </c>
      <c r="AW197" s="65">
        <f t="shared" si="61"/>
        <v>0</v>
      </c>
      <c r="AX197" s="65">
        <f t="shared" si="61"/>
        <v>0</v>
      </c>
      <c r="AY197" s="65">
        <f t="shared" si="61"/>
        <v>0</v>
      </c>
      <c r="AZ197" s="65">
        <f t="shared" si="61"/>
        <v>0</v>
      </c>
      <c r="BA197" s="65">
        <f t="shared" si="61"/>
        <v>0</v>
      </c>
      <c r="BB197" s="65">
        <f t="shared" si="61"/>
        <v>0</v>
      </c>
      <c r="BC197" s="65">
        <f t="shared" si="61"/>
        <v>0</v>
      </c>
      <c r="BD197" s="65">
        <f t="shared" si="61"/>
        <v>0</v>
      </c>
      <c r="BE197" s="65">
        <f t="shared" si="61"/>
        <v>0</v>
      </c>
      <c r="BF197" s="65">
        <f t="shared" si="61"/>
        <v>0</v>
      </c>
      <c r="BG197" s="65">
        <f t="shared" si="61"/>
        <v>0</v>
      </c>
      <c r="BH197" s="65">
        <f t="shared" si="61"/>
        <v>0</v>
      </c>
      <c r="BI197" s="65">
        <f t="shared" si="61"/>
        <v>0</v>
      </c>
      <c r="BJ197" s="65">
        <f t="shared" si="61"/>
        <v>0</v>
      </c>
      <c r="BK197" s="65">
        <f t="shared" si="61"/>
        <v>0</v>
      </c>
      <c r="BL197" s="65">
        <f t="shared" si="61"/>
        <v>0</v>
      </c>
      <c r="BM197" s="65">
        <f t="shared" si="61"/>
        <v>0</v>
      </c>
      <c r="BN197" s="65">
        <f t="shared" si="61"/>
        <v>0</v>
      </c>
      <c r="BO197" s="65">
        <f t="shared" si="61"/>
        <v>0</v>
      </c>
      <c r="BP197" s="65">
        <f t="shared" si="61"/>
        <v>0</v>
      </c>
      <c r="BQ197" s="65">
        <f t="shared" si="61"/>
        <v>0</v>
      </c>
      <c r="BR197" s="65">
        <f t="shared" si="61"/>
        <v>0</v>
      </c>
      <c r="BS197" s="65">
        <f t="shared" si="61"/>
        <v>0</v>
      </c>
      <c r="BT197" s="65">
        <f t="shared" si="61"/>
        <v>0</v>
      </c>
      <c r="BU197" s="65">
        <f t="shared" si="61"/>
        <v>0</v>
      </c>
      <c r="BV197" s="65">
        <f t="shared" si="61"/>
        <v>0</v>
      </c>
      <c r="BW197" s="65">
        <f t="shared" si="61"/>
        <v>0</v>
      </c>
      <c r="BX197" s="65">
        <f t="shared" si="61"/>
        <v>0</v>
      </c>
      <c r="BY197" s="65">
        <f t="shared" si="61"/>
        <v>0</v>
      </c>
      <c r="BZ197" s="65">
        <f t="shared" si="61"/>
        <v>0</v>
      </c>
      <c r="CA197" s="65">
        <f t="shared" si="61"/>
        <v>0</v>
      </c>
      <c r="CB197" s="65">
        <f aca="true" t="shared" si="62" ref="CB197:CJ197">IF($C$195="CAPITALISED",SUM(CB193:CB196),SUM(CB193,CB194,CB196))</f>
        <v>0</v>
      </c>
      <c r="CC197" s="65">
        <f t="shared" si="62"/>
        <v>0</v>
      </c>
      <c r="CD197" s="65">
        <f t="shared" si="62"/>
        <v>0</v>
      </c>
      <c r="CE197" s="65">
        <f t="shared" si="62"/>
        <v>0</v>
      </c>
      <c r="CF197" s="65">
        <f t="shared" si="62"/>
        <v>0</v>
      </c>
      <c r="CG197" s="65">
        <f t="shared" si="62"/>
        <v>0</v>
      </c>
      <c r="CH197" s="65">
        <f t="shared" si="62"/>
        <v>0</v>
      </c>
      <c r="CI197" s="65">
        <f t="shared" si="62"/>
        <v>0</v>
      </c>
      <c r="CJ197" s="65">
        <f t="shared" si="62"/>
        <v>0</v>
      </c>
    </row>
    <row r="198" spans="5:88" ht="15">
      <c r="E198" s="39"/>
      <c r="H198" s="10"/>
      <c r="L198" s="51"/>
      <c r="M198" s="51"/>
      <c r="N198" s="51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</row>
    <row r="199" spans="2:88" ht="20.25">
      <c r="B199" s="20" t="s">
        <v>85</v>
      </c>
      <c r="D199" s="35"/>
      <c r="E199" s="39"/>
      <c r="H199" s="10"/>
      <c r="L199" s="51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</row>
    <row r="200" spans="2:88" ht="15">
      <c r="B200" s="10"/>
      <c r="D200" s="35"/>
      <c r="H200" s="10"/>
      <c r="K200" s="163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</row>
    <row r="201" spans="2:88" ht="15">
      <c r="B201" s="9" t="s">
        <v>94</v>
      </c>
      <c r="C201" s="35"/>
      <c r="D201" s="35"/>
      <c r="H201" s="10"/>
      <c r="K201" s="62"/>
      <c r="L201" s="51"/>
      <c r="M201" s="65"/>
      <c r="N201" s="65"/>
      <c r="O201" s="65"/>
      <c r="P201" s="65">
        <f aca="true" t="shared" si="63" ref="P201:AU201">O204</f>
        <v>0</v>
      </c>
      <c r="Q201" s="65">
        <f t="shared" si="63"/>
        <v>0</v>
      </c>
      <c r="R201" s="65">
        <f t="shared" si="63"/>
        <v>0</v>
      </c>
      <c r="S201" s="65">
        <f t="shared" si="63"/>
        <v>0</v>
      </c>
      <c r="T201" s="65">
        <f t="shared" si="63"/>
        <v>0</v>
      </c>
      <c r="U201" s="65">
        <f t="shared" si="63"/>
        <v>0</v>
      </c>
      <c r="V201" s="65">
        <f t="shared" si="63"/>
        <v>0</v>
      </c>
      <c r="W201" s="65">
        <f t="shared" si="63"/>
        <v>0</v>
      </c>
      <c r="X201" s="65">
        <f t="shared" si="63"/>
        <v>0</v>
      </c>
      <c r="Y201" s="65">
        <f t="shared" si="63"/>
        <v>0</v>
      </c>
      <c r="Z201" s="65">
        <f t="shared" si="63"/>
        <v>0</v>
      </c>
      <c r="AA201" s="65">
        <f t="shared" si="63"/>
        <v>0</v>
      </c>
      <c r="AB201" s="65">
        <f t="shared" si="63"/>
        <v>0</v>
      </c>
      <c r="AC201" s="65">
        <f t="shared" si="63"/>
        <v>0</v>
      </c>
      <c r="AD201" s="65">
        <f t="shared" si="63"/>
        <v>0</v>
      </c>
      <c r="AE201" s="65">
        <f t="shared" si="63"/>
        <v>0</v>
      </c>
      <c r="AF201" s="65">
        <f t="shared" si="63"/>
        <v>0</v>
      </c>
      <c r="AG201" s="65">
        <f t="shared" si="63"/>
        <v>0</v>
      </c>
      <c r="AH201" s="65">
        <f t="shared" si="63"/>
        <v>0</v>
      </c>
      <c r="AI201" s="65">
        <f t="shared" si="63"/>
        <v>0</v>
      </c>
      <c r="AJ201" s="65">
        <f t="shared" si="63"/>
        <v>0</v>
      </c>
      <c r="AK201" s="65">
        <f t="shared" si="63"/>
        <v>0</v>
      </c>
      <c r="AL201" s="65">
        <f t="shared" si="63"/>
        <v>0</v>
      </c>
      <c r="AM201" s="65">
        <f t="shared" si="63"/>
        <v>0</v>
      </c>
      <c r="AN201" s="65">
        <f t="shared" si="63"/>
        <v>0</v>
      </c>
      <c r="AO201" s="65">
        <f t="shared" si="63"/>
        <v>0</v>
      </c>
      <c r="AP201" s="65">
        <f t="shared" si="63"/>
        <v>0</v>
      </c>
      <c r="AQ201" s="65">
        <f t="shared" si="63"/>
        <v>0</v>
      </c>
      <c r="AR201" s="65">
        <f t="shared" si="63"/>
        <v>0</v>
      </c>
      <c r="AS201" s="65">
        <f t="shared" si="63"/>
        <v>0</v>
      </c>
      <c r="AT201" s="65">
        <f t="shared" si="63"/>
        <v>0</v>
      </c>
      <c r="AU201" s="65">
        <f t="shared" si="63"/>
        <v>0</v>
      </c>
      <c r="AV201" s="65">
        <f aca="true" t="shared" si="64" ref="AV201:CA201">AU204</f>
        <v>0</v>
      </c>
      <c r="AW201" s="65">
        <f t="shared" si="64"/>
        <v>0</v>
      </c>
      <c r="AX201" s="65">
        <f t="shared" si="64"/>
        <v>0</v>
      </c>
      <c r="AY201" s="65">
        <f t="shared" si="64"/>
        <v>0</v>
      </c>
      <c r="AZ201" s="65">
        <f t="shared" si="64"/>
        <v>0</v>
      </c>
      <c r="BA201" s="65">
        <f t="shared" si="64"/>
        <v>0</v>
      </c>
      <c r="BB201" s="65">
        <f t="shared" si="64"/>
        <v>0</v>
      </c>
      <c r="BC201" s="65">
        <f t="shared" si="64"/>
        <v>0</v>
      </c>
      <c r="BD201" s="65">
        <f t="shared" si="64"/>
        <v>0</v>
      </c>
      <c r="BE201" s="65">
        <f t="shared" si="64"/>
        <v>0</v>
      </c>
      <c r="BF201" s="65">
        <f t="shared" si="64"/>
        <v>0</v>
      </c>
      <c r="BG201" s="65">
        <f t="shared" si="64"/>
        <v>0</v>
      </c>
      <c r="BH201" s="65">
        <f t="shared" si="64"/>
        <v>0</v>
      </c>
      <c r="BI201" s="65">
        <f t="shared" si="64"/>
        <v>0</v>
      </c>
      <c r="BJ201" s="65">
        <f t="shared" si="64"/>
        <v>0</v>
      </c>
      <c r="BK201" s="65">
        <f t="shared" si="64"/>
        <v>0</v>
      </c>
      <c r="BL201" s="65">
        <f t="shared" si="64"/>
        <v>0</v>
      </c>
      <c r="BM201" s="65">
        <f t="shared" si="64"/>
        <v>0</v>
      </c>
      <c r="BN201" s="65">
        <f t="shared" si="64"/>
        <v>0</v>
      </c>
      <c r="BO201" s="65">
        <f t="shared" si="64"/>
        <v>0</v>
      </c>
      <c r="BP201" s="65">
        <f t="shared" si="64"/>
        <v>0</v>
      </c>
      <c r="BQ201" s="65">
        <f t="shared" si="64"/>
        <v>0</v>
      </c>
      <c r="BR201" s="65">
        <f t="shared" si="64"/>
        <v>0</v>
      </c>
      <c r="BS201" s="65">
        <f t="shared" si="64"/>
        <v>0</v>
      </c>
      <c r="BT201" s="65">
        <f t="shared" si="64"/>
        <v>0</v>
      </c>
      <c r="BU201" s="65">
        <f t="shared" si="64"/>
        <v>0</v>
      </c>
      <c r="BV201" s="65">
        <f t="shared" si="64"/>
        <v>0</v>
      </c>
      <c r="BW201" s="65">
        <f t="shared" si="64"/>
        <v>0</v>
      </c>
      <c r="BX201" s="65">
        <f t="shared" si="64"/>
        <v>0</v>
      </c>
      <c r="BY201" s="65">
        <f t="shared" si="64"/>
        <v>0</v>
      </c>
      <c r="BZ201" s="65">
        <f t="shared" si="64"/>
        <v>0</v>
      </c>
      <c r="CA201" s="65">
        <f t="shared" si="64"/>
        <v>0</v>
      </c>
      <c r="CB201" s="65">
        <f aca="true" t="shared" si="65" ref="CB201:CJ201">CA204</f>
        <v>0</v>
      </c>
      <c r="CC201" s="65">
        <f t="shared" si="65"/>
        <v>0</v>
      </c>
      <c r="CD201" s="65">
        <f t="shared" si="65"/>
        <v>0</v>
      </c>
      <c r="CE201" s="65">
        <f t="shared" si="65"/>
        <v>0</v>
      </c>
      <c r="CF201" s="65">
        <f t="shared" si="65"/>
        <v>0</v>
      </c>
      <c r="CG201" s="65">
        <f t="shared" si="65"/>
        <v>0</v>
      </c>
      <c r="CH201" s="65">
        <f t="shared" si="65"/>
        <v>0</v>
      </c>
      <c r="CI201" s="65">
        <f t="shared" si="65"/>
        <v>0</v>
      </c>
      <c r="CJ201" s="65">
        <f t="shared" si="65"/>
        <v>0</v>
      </c>
    </row>
    <row r="202" spans="2:88" ht="15">
      <c r="B202" s="9" t="s">
        <v>90</v>
      </c>
      <c r="C202" s="35"/>
      <c r="D202" s="35"/>
      <c r="H202" s="10" t="s">
        <v>101</v>
      </c>
      <c r="K202" s="288"/>
      <c r="L202" s="51"/>
      <c r="M202" s="65">
        <f>N202+O202</f>
        <v>0</v>
      </c>
      <c r="N202" s="66"/>
      <c r="O202" s="65">
        <f>SUM(P202:CJ202)</f>
        <v>0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</row>
    <row r="203" spans="2:88" ht="15">
      <c r="B203" s="9" t="s">
        <v>95</v>
      </c>
      <c r="H203" s="10" t="s">
        <v>102</v>
      </c>
      <c r="K203" s="62"/>
      <c r="L203" s="51"/>
      <c r="M203" s="65">
        <f>N203+O203</f>
        <v>0</v>
      </c>
      <c r="N203" s="66"/>
      <c r="O203" s="65">
        <f>SUM(P203:CJ203)</f>
        <v>0</v>
      </c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</row>
    <row r="204" spans="1:256" s="199" customFormat="1" ht="15.75" thickBot="1">
      <c r="A204" s="198"/>
      <c r="B204" s="198" t="s">
        <v>96</v>
      </c>
      <c r="C204" s="200"/>
      <c r="D204" s="200"/>
      <c r="E204" s="198"/>
      <c r="F204" s="198"/>
      <c r="G204" s="198"/>
      <c r="H204" s="210"/>
      <c r="I204" s="198"/>
      <c r="J204" s="198"/>
      <c r="K204" s="62"/>
      <c r="L204" s="51"/>
      <c r="M204" s="65"/>
      <c r="N204" s="65">
        <f>SUM(N202:N203)</f>
        <v>0</v>
      </c>
      <c r="O204" s="65">
        <f>N204</f>
        <v>0</v>
      </c>
      <c r="P204" s="65">
        <f>SUM(P201:P203)</f>
        <v>0</v>
      </c>
      <c r="Q204" s="65">
        <f aca="true" t="shared" si="66" ref="Q204:CB204">SUM(Q201:Q203)</f>
        <v>0</v>
      </c>
      <c r="R204" s="65">
        <f t="shared" si="66"/>
        <v>0</v>
      </c>
      <c r="S204" s="65">
        <f t="shared" si="66"/>
        <v>0</v>
      </c>
      <c r="T204" s="65">
        <f t="shared" si="66"/>
        <v>0</v>
      </c>
      <c r="U204" s="65">
        <f t="shared" si="66"/>
        <v>0</v>
      </c>
      <c r="V204" s="65">
        <f t="shared" si="66"/>
        <v>0</v>
      </c>
      <c r="W204" s="65">
        <f t="shared" si="66"/>
        <v>0</v>
      </c>
      <c r="X204" s="65">
        <f t="shared" si="66"/>
        <v>0</v>
      </c>
      <c r="Y204" s="65">
        <f t="shared" si="66"/>
        <v>0</v>
      </c>
      <c r="Z204" s="65">
        <f t="shared" si="66"/>
        <v>0</v>
      </c>
      <c r="AA204" s="65">
        <f t="shared" si="66"/>
        <v>0</v>
      </c>
      <c r="AB204" s="65">
        <f t="shared" si="66"/>
        <v>0</v>
      </c>
      <c r="AC204" s="65">
        <f t="shared" si="66"/>
        <v>0</v>
      </c>
      <c r="AD204" s="65">
        <f t="shared" si="66"/>
        <v>0</v>
      </c>
      <c r="AE204" s="65">
        <f t="shared" si="66"/>
        <v>0</v>
      </c>
      <c r="AF204" s="65">
        <f t="shared" si="66"/>
        <v>0</v>
      </c>
      <c r="AG204" s="65">
        <f t="shared" si="66"/>
        <v>0</v>
      </c>
      <c r="AH204" s="65">
        <f t="shared" si="66"/>
        <v>0</v>
      </c>
      <c r="AI204" s="65">
        <f t="shared" si="66"/>
        <v>0</v>
      </c>
      <c r="AJ204" s="65">
        <f t="shared" si="66"/>
        <v>0</v>
      </c>
      <c r="AK204" s="65">
        <f t="shared" si="66"/>
        <v>0</v>
      </c>
      <c r="AL204" s="65">
        <f t="shared" si="66"/>
        <v>0</v>
      </c>
      <c r="AM204" s="65">
        <f t="shared" si="66"/>
        <v>0</v>
      </c>
      <c r="AN204" s="65">
        <f t="shared" si="66"/>
        <v>0</v>
      </c>
      <c r="AO204" s="65">
        <f t="shared" si="66"/>
        <v>0</v>
      </c>
      <c r="AP204" s="65">
        <f t="shared" si="66"/>
        <v>0</v>
      </c>
      <c r="AQ204" s="65">
        <f t="shared" si="66"/>
        <v>0</v>
      </c>
      <c r="AR204" s="65">
        <f t="shared" si="66"/>
        <v>0</v>
      </c>
      <c r="AS204" s="65">
        <f t="shared" si="66"/>
        <v>0</v>
      </c>
      <c r="AT204" s="65">
        <f t="shared" si="66"/>
        <v>0</v>
      </c>
      <c r="AU204" s="65">
        <f t="shared" si="66"/>
        <v>0</v>
      </c>
      <c r="AV204" s="65">
        <f t="shared" si="66"/>
        <v>0</v>
      </c>
      <c r="AW204" s="65">
        <f t="shared" si="66"/>
        <v>0</v>
      </c>
      <c r="AX204" s="65">
        <f t="shared" si="66"/>
        <v>0</v>
      </c>
      <c r="AY204" s="65">
        <f t="shared" si="66"/>
        <v>0</v>
      </c>
      <c r="AZ204" s="65">
        <f t="shared" si="66"/>
        <v>0</v>
      </c>
      <c r="BA204" s="65">
        <f t="shared" si="66"/>
        <v>0</v>
      </c>
      <c r="BB204" s="65">
        <f t="shared" si="66"/>
        <v>0</v>
      </c>
      <c r="BC204" s="65">
        <f t="shared" si="66"/>
        <v>0</v>
      </c>
      <c r="BD204" s="65">
        <f t="shared" si="66"/>
        <v>0</v>
      </c>
      <c r="BE204" s="65">
        <f t="shared" si="66"/>
        <v>0</v>
      </c>
      <c r="BF204" s="65">
        <f t="shared" si="66"/>
        <v>0</v>
      </c>
      <c r="BG204" s="65">
        <f t="shared" si="66"/>
        <v>0</v>
      </c>
      <c r="BH204" s="65">
        <f t="shared" si="66"/>
        <v>0</v>
      </c>
      <c r="BI204" s="65">
        <f t="shared" si="66"/>
        <v>0</v>
      </c>
      <c r="BJ204" s="65">
        <f t="shared" si="66"/>
        <v>0</v>
      </c>
      <c r="BK204" s="65">
        <f t="shared" si="66"/>
        <v>0</v>
      </c>
      <c r="BL204" s="65">
        <f t="shared" si="66"/>
        <v>0</v>
      </c>
      <c r="BM204" s="65">
        <f t="shared" si="66"/>
        <v>0</v>
      </c>
      <c r="BN204" s="65">
        <f t="shared" si="66"/>
        <v>0</v>
      </c>
      <c r="BO204" s="65">
        <f t="shared" si="66"/>
        <v>0</v>
      </c>
      <c r="BP204" s="65">
        <f t="shared" si="66"/>
        <v>0</v>
      </c>
      <c r="BQ204" s="65">
        <f t="shared" si="66"/>
        <v>0</v>
      </c>
      <c r="BR204" s="65">
        <f t="shared" si="66"/>
        <v>0</v>
      </c>
      <c r="BS204" s="65">
        <f t="shared" si="66"/>
        <v>0</v>
      </c>
      <c r="BT204" s="65">
        <f t="shared" si="66"/>
        <v>0</v>
      </c>
      <c r="BU204" s="65">
        <f t="shared" si="66"/>
        <v>0</v>
      </c>
      <c r="BV204" s="65">
        <f t="shared" si="66"/>
        <v>0</v>
      </c>
      <c r="BW204" s="65">
        <f t="shared" si="66"/>
        <v>0</v>
      </c>
      <c r="BX204" s="65">
        <f t="shared" si="66"/>
        <v>0</v>
      </c>
      <c r="BY204" s="65">
        <f t="shared" si="66"/>
        <v>0</v>
      </c>
      <c r="BZ204" s="65">
        <f t="shared" si="66"/>
        <v>0</v>
      </c>
      <c r="CA204" s="65">
        <f t="shared" si="66"/>
        <v>0</v>
      </c>
      <c r="CB204" s="65">
        <f t="shared" si="66"/>
        <v>0</v>
      </c>
      <c r="CC204" s="65">
        <f aca="true" t="shared" si="67" ref="CC204:CJ204">SUM(CC201:CC203)</f>
        <v>0</v>
      </c>
      <c r="CD204" s="65">
        <f t="shared" si="67"/>
        <v>0</v>
      </c>
      <c r="CE204" s="65">
        <f t="shared" si="67"/>
        <v>0</v>
      </c>
      <c r="CF204" s="65">
        <f t="shared" si="67"/>
        <v>0</v>
      </c>
      <c r="CG204" s="65">
        <f t="shared" si="67"/>
        <v>0</v>
      </c>
      <c r="CH204" s="65">
        <f t="shared" si="67"/>
        <v>0</v>
      </c>
      <c r="CI204" s="65">
        <f t="shared" si="67"/>
        <v>0</v>
      </c>
      <c r="CJ204" s="65">
        <f t="shared" si="67"/>
        <v>0</v>
      </c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4:256" s="48" customFormat="1" ht="12.75">
      <c r="D205" s="49"/>
      <c r="E205" s="49"/>
      <c r="F205" s="49"/>
      <c r="G205" s="49"/>
      <c r="H205" s="211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8:88" ht="15">
      <c r="H206" s="10"/>
      <c r="L206" s="51"/>
      <c r="M206" s="51"/>
      <c r="N206" s="51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</row>
    <row r="207" spans="2:88" ht="20.25">
      <c r="B207" s="20" t="s">
        <v>87</v>
      </c>
      <c r="H207" s="10"/>
      <c r="L207" s="51"/>
      <c r="M207" s="51"/>
      <c r="N207" s="51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</row>
    <row r="208" spans="2:88" ht="15">
      <c r="B208" s="10"/>
      <c r="C208" s="14"/>
      <c r="D208" s="35"/>
      <c r="H208" s="10"/>
      <c r="L208" s="51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</row>
    <row r="209" spans="2:88" ht="15">
      <c r="B209" s="10"/>
      <c r="C209" s="14"/>
      <c r="D209" s="35"/>
      <c r="H209" s="10" t="s">
        <v>100</v>
      </c>
      <c r="L209" s="51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</row>
    <row r="210" spans="2:88" ht="18">
      <c r="B210" s="42" t="s">
        <v>97</v>
      </c>
      <c r="H210" s="10"/>
      <c r="L210" s="51"/>
      <c r="M210" s="162"/>
      <c r="N210" s="162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</row>
    <row r="211" spans="2:88" ht="15">
      <c r="B211" s="9" t="s">
        <v>92</v>
      </c>
      <c r="H211" s="10"/>
      <c r="K211" s="62"/>
      <c r="L211" s="51"/>
      <c r="M211" s="65"/>
      <c r="N211" s="65"/>
      <c r="O211" s="65"/>
      <c r="P211" s="65">
        <f aca="true" t="shared" si="68" ref="P211:AU211">O215</f>
        <v>0</v>
      </c>
      <c r="Q211" s="65">
        <f t="shared" si="68"/>
        <v>0</v>
      </c>
      <c r="R211" s="65">
        <f t="shared" si="68"/>
        <v>0</v>
      </c>
      <c r="S211" s="65">
        <f t="shared" si="68"/>
        <v>0</v>
      </c>
      <c r="T211" s="65">
        <f t="shared" si="68"/>
        <v>0</v>
      </c>
      <c r="U211" s="65">
        <f t="shared" si="68"/>
        <v>0</v>
      </c>
      <c r="V211" s="65">
        <f t="shared" si="68"/>
        <v>0</v>
      </c>
      <c r="W211" s="65">
        <f t="shared" si="68"/>
        <v>0</v>
      </c>
      <c r="X211" s="65">
        <f t="shared" si="68"/>
        <v>0</v>
      </c>
      <c r="Y211" s="65">
        <f t="shared" si="68"/>
        <v>0</v>
      </c>
      <c r="Z211" s="65">
        <f t="shared" si="68"/>
        <v>0</v>
      </c>
      <c r="AA211" s="65">
        <f t="shared" si="68"/>
        <v>0</v>
      </c>
      <c r="AB211" s="65">
        <f t="shared" si="68"/>
        <v>0</v>
      </c>
      <c r="AC211" s="65">
        <f t="shared" si="68"/>
        <v>0</v>
      </c>
      <c r="AD211" s="65">
        <f t="shared" si="68"/>
        <v>0</v>
      </c>
      <c r="AE211" s="65">
        <f t="shared" si="68"/>
        <v>0</v>
      </c>
      <c r="AF211" s="65">
        <f t="shared" si="68"/>
        <v>0</v>
      </c>
      <c r="AG211" s="65">
        <f t="shared" si="68"/>
        <v>0</v>
      </c>
      <c r="AH211" s="65">
        <f t="shared" si="68"/>
        <v>0</v>
      </c>
      <c r="AI211" s="65">
        <f t="shared" si="68"/>
        <v>0</v>
      </c>
      <c r="AJ211" s="65">
        <f t="shared" si="68"/>
        <v>0</v>
      </c>
      <c r="AK211" s="65">
        <f t="shared" si="68"/>
        <v>0</v>
      </c>
      <c r="AL211" s="65">
        <f t="shared" si="68"/>
        <v>0</v>
      </c>
      <c r="AM211" s="65">
        <f t="shared" si="68"/>
        <v>0</v>
      </c>
      <c r="AN211" s="65">
        <f t="shared" si="68"/>
        <v>0</v>
      </c>
      <c r="AO211" s="65">
        <f t="shared" si="68"/>
        <v>0</v>
      </c>
      <c r="AP211" s="65">
        <f t="shared" si="68"/>
        <v>0</v>
      </c>
      <c r="AQ211" s="65">
        <f t="shared" si="68"/>
        <v>0</v>
      </c>
      <c r="AR211" s="65">
        <f t="shared" si="68"/>
        <v>0</v>
      </c>
      <c r="AS211" s="65">
        <f t="shared" si="68"/>
        <v>0</v>
      </c>
      <c r="AT211" s="65">
        <f t="shared" si="68"/>
        <v>0</v>
      </c>
      <c r="AU211" s="65">
        <f t="shared" si="68"/>
        <v>0</v>
      </c>
      <c r="AV211" s="65">
        <f aca="true" t="shared" si="69" ref="AV211:CA211">AU215</f>
        <v>0</v>
      </c>
      <c r="AW211" s="65">
        <f t="shared" si="69"/>
        <v>0</v>
      </c>
      <c r="AX211" s="65">
        <f t="shared" si="69"/>
        <v>0</v>
      </c>
      <c r="AY211" s="65">
        <f t="shared" si="69"/>
        <v>0</v>
      </c>
      <c r="AZ211" s="65">
        <f t="shared" si="69"/>
        <v>0</v>
      </c>
      <c r="BA211" s="65">
        <f t="shared" si="69"/>
        <v>0</v>
      </c>
      <c r="BB211" s="65">
        <f t="shared" si="69"/>
        <v>0</v>
      </c>
      <c r="BC211" s="65">
        <f t="shared" si="69"/>
        <v>0</v>
      </c>
      <c r="BD211" s="65">
        <f t="shared" si="69"/>
        <v>0</v>
      </c>
      <c r="BE211" s="65">
        <f t="shared" si="69"/>
        <v>0</v>
      </c>
      <c r="BF211" s="65">
        <f t="shared" si="69"/>
        <v>0</v>
      </c>
      <c r="BG211" s="65">
        <f t="shared" si="69"/>
        <v>0</v>
      </c>
      <c r="BH211" s="65">
        <f t="shared" si="69"/>
        <v>0</v>
      </c>
      <c r="BI211" s="65">
        <f t="shared" si="69"/>
        <v>0</v>
      </c>
      <c r="BJ211" s="65">
        <f t="shared" si="69"/>
        <v>0</v>
      </c>
      <c r="BK211" s="65">
        <f t="shared" si="69"/>
        <v>0</v>
      </c>
      <c r="BL211" s="65">
        <f t="shared" si="69"/>
        <v>0</v>
      </c>
      <c r="BM211" s="65">
        <f t="shared" si="69"/>
        <v>0</v>
      </c>
      <c r="BN211" s="65">
        <f t="shared" si="69"/>
        <v>0</v>
      </c>
      <c r="BO211" s="65">
        <f t="shared" si="69"/>
        <v>0</v>
      </c>
      <c r="BP211" s="65">
        <f t="shared" si="69"/>
        <v>0</v>
      </c>
      <c r="BQ211" s="65">
        <f t="shared" si="69"/>
        <v>0</v>
      </c>
      <c r="BR211" s="65">
        <f t="shared" si="69"/>
        <v>0</v>
      </c>
      <c r="BS211" s="65">
        <f t="shared" si="69"/>
        <v>0</v>
      </c>
      <c r="BT211" s="65">
        <f t="shared" si="69"/>
        <v>0</v>
      </c>
      <c r="BU211" s="65">
        <f t="shared" si="69"/>
        <v>0</v>
      </c>
      <c r="BV211" s="65">
        <f t="shared" si="69"/>
        <v>0</v>
      </c>
      <c r="BW211" s="65">
        <f t="shared" si="69"/>
        <v>0</v>
      </c>
      <c r="BX211" s="65">
        <f t="shared" si="69"/>
        <v>0</v>
      </c>
      <c r="BY211" s="65">
        <f t="shared" si="69"/>
        <v>0</v>
      </c>
      <c r="BZ211" s="65">
        <f t="shared" si="69"/>
        <v>0</v>
      </c>
      <c r="CA211" s="65">
        <f t="shared" si="69"/>
        <v>0</v>
      </c>
      <c r="CB211" s="65">
        <f aca="true" t="shared" si="70" ref="CB211:CJ211">CA215</f>
        <v>0</v>
      </c>
      <c r="CC211" s="65">
        <f t="shared" si="70"/>
        <v>0</v>
      </c>
      <c r="CD211" s="65">
        <f t="shared" si="70"/>
        <v>0</v>
      </c>
      <c r="CE211" s="65">
        <f t="shared" si="70"/>
        <v>0</v>
      </c>
      <c r="CF211" s="65">
        <f t="shared" si="70"/>
        <v>0</v>
      </c>
      <c r="CG211" s="65">
        <f t="shared" si="70"/>
        <v>0</v>
      </c>
      <c r="CH211" s="65">
        <f t="shared" si="70"/>
        <v>0</v>
      </c>
      <c r="CI211" s="65">
        <f t="shared" si="70"/>
        <v>0</v>
      </c>
      <c r="CJ211" s="65">
        <f t="shared" si="70"/>
        <v>0</v>
      </c>
    </row>
    <row r="212" spans="2:256" s="29" customFormat="1" ht="15">
      <c r="B212" s="9" t="s">
        <v>86</v>
      </c>
      <c r="H212" s="12" t="s">
        <v>101</v>
      </c>
      <c r="K212" s="289"/>
      <c r="L212" s="52"/>
      <c r="M212" s="65">
        <f>N212+O212</f>
        <v>0</v>
      </c>
      <c r="N212" s="66"/>
      <c r="O212" s="65">
        <f>SUM(P212:CJ212)</f>
        <v>0</v>
      </c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239"/>
      <c r="AO212" s="239"/>
      <c r="AP212" s="239"/>
      <c r="AQ212" s="239"/>
      <c r="AR212" s="239"/>
      <c r="AS212" s="239"/>
      <c r="AT212" s="239"/>
      <c r="AU212" s="239"/>
      <c r="AV212" s="239"/>
      <c r="AW212" s="239"/>
      <c r="AX212" s="239"/>
      <c r="AY212" s="239"/>
      <c r="AZ212" s="239"/>
      <c r="BA212" s="239"/>
      <c r="BB212" s="239"/>
      <c r="BC212" s="239"/>
      <c r="BD212" s="239"/>
      <c r="BE212" s="239"/>
      <c r="BF212" s="239"/>
      <c r="BG212" s="239"/>
      <c r="BH212" s="239"/>
      <c r="BI212" s="239"/>
      <c r="BJ212" s="239"/>
      <c r="BK212" s="239"/>
      <c r="BL212" s="239"/>
      <c r="BM212" s="239"/>
      <c r="BN212" s="239"/>
      <c r="BO212" s="239"/>
      <c r="BP212" s="239"/>
      <c r="BQ212" s="239"/>
      <c r="BR212" s="239"/>
      <c r="BS212" s="239"/>
      <c r="BT212" s="239"/>
      <c r="BU212" s="239"/>
      <c r="BV212" s="239"/>
      <c r="BW212" s="239"/>
      <c r="BX212" s="239"/>
      <c r="BY212" s="239"/>
      <c r="BZ212" s="239"/>
      <c r="CA212" s="239"/>
      <c r="CB212" s="239"/>
      <c r="CC212" s="239"/>
      <c r="CD212" s="239"/>
      <c r="CE212" s="239"/>
      <c r="CF212" s="239"/>
      <c r="CG212" s="239"/>
      <c r="CH212" s="239"/>
      <c r="CI212" s="239"/>
      <c r="CJ212" s="239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2:256" s="29" customFormat="1" ht="15">
      <c r="B213" s="9" t="s">
        <v>89</v>
      </c>
      <c r="H213" s="12" t="s">
        <v>101</v>
      </c>
      <c r="K213" s="62"/>
      <c r="L213" s="52"/>
      <c r="M213" s="65">
        <f>N213+O213</f>
        <v>0</v>
      </c>
      <c r="N213" s="66"/>
      <c r="O213" s="65">
        <f>SUM(P213:CJ213)</f>
        <v>0</v>
      </c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2:256" s="29" customFormat="1" ht="15">
      <c r="B214" s="9" t="s">
        <v>91</v>
      </c>
      <c r="H214" s="12" t="s">
        <v>102</v>
      </c>
      <c r="K214" s="62"/>
      <c r="L214" s="52"/>
      <c r="M214" s="65">
        <f>N214+O214</f>
        <v>0</v>
      </c>
      <c r="N214" s="66"/>
      <c r="O214" s="65">
        <f>SUM(P214:CJ214)</f>
        <v>0</v>
      </c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s="27" customFormat="1" ht="15">
      <c r="A215" s="39"/>
      <c r="B215" s="39" t="s">
        <v>93</v>
      </c>
      <c r="C215" s="39"/>
      <c r="D215" s="39"/>
      <c r="E215" s="39"/>
      <c r="F215" s="39"/>
      <c r="G215" s="39"/>
      <c r="H215" s="79"/>
      <c r="I215" s="39"/>
      <c r="J215" s="39"/>
      <c r="K215" s="62"/>
      <c r="L215" s="53"/>
      <c r="M215" s="65"/>
      <c r="N215" s="65"/>
      <c r="O215" s="65">
        <v>0</v>
      </c>
      <c r="P215" s="65">
        <f>SUM(P211:P214)</f>
        <v>0</v>
      </c>
      <c r="Q215" s="65">
        <f aca="true" t="shared" si="71" ref="Q215:CB215">SUM(Q211:Q214)</f>
        <v>0</v>
      </c>
      <c r="R215" s="65">
        <f t="shared" si="71"/>
        <v>0</v>
      </c>
      <c r="S215" s="65">
        <f t="shared" si="71"/>
        <v>0</v>
      </c>
      <c r="T215" s="65">
        <f t="shared" si="71"/>
        <v>0</v>
      </c>
      <c r="U215" s="65">
        <f t="shared" si="71"/>
        <v>0</v>
      </c>
      <c r="V215" s="65">
        <f t="shared" si="71"/>
        <v>0</v>
      </c>
      <c r="W215" s="65">
        <f t="shared" si="71"/>
        <v>0</v>
      </c>
      <c r="X215" s="65">
        <f t="shared" si="71"/>
        <v>0</v>
      </c>
      <c r="Y215" s="65">
        <f t="shared" si="71"/>
        <v>0</v>
      </c>
      <c r="Z215" s="65">
        <f t="shared" si="71"/>
        <v>0</v>
      </c>
      <c r="AA215" s="65">
        <f t="shared" si="71"/>
        <v>0</v>
      </c>
      <c r="AB215" s="65">
        <f t="shared" si="71"/>
        <v>0</v>
      </c>
      <c r="AC215" s="65">
        <f t="shared" si="71"/>
        <v>0</v>
      </c>
      <c r="AD215" s="65">
        <f t="shared" si="71"/>
        <v>0</v>
      </c>
      <c r="AE215" s="65">
        <f t="shared" si="71"/>
        <v>0</v>
      </c>
      <c r="AF215" s="65">
        <f t="shared" si="71"/>
        <v>0</v>
      </c>
      <c r="AG215" s="65">
        <f t="shared" si="71"/>
        <v>0</v>
      </c>
      <c r="AH215" s="65">
        <f t="shared" si="71"/>
        <v>0</v>
      </c>
      <c r="AI215" s="65">
        <f t="shared" si="71"/>
        <v>0</v>
      </c>
      <c r="AJ215" s="65">
        <f t="shared" si="71"/>
        <v>0</v>
      </c>
      <c r="AK215" s="65">
        <f t="shared" si="71"/>
        <v>0</v>
      </c>
      <c r="AL215" s="65">
        <f t="shared" si="71"/>
        <v>0</v>
      </c>
      <c r="AM215" s="65">
        <f t="shared" si="71"/>
        <v>0</v>
      </c>
      <c r="AN215" s="65">
        <f t="shared" si="71"/>
        <v>0</v>
      </c>
      <c r="AO215" s="65">
        <f t="shared" si="71"/>
        <v>0</v>
      </c>
      <c r="AP215" s="65">
        <f t="shared" si="71"/>
        <v>0</v>
      </c>
      <c r="AQ215" s="65">
        <f t="shared" si="71"/>
        <v>0</v>
      </c>
      <c r="AR215" s="65">
        <f t="shared" si="71"/>
        <v>0</v>
      </c>
      <c r="AS215" s="65">
        <f t="shared" si="71"/>
        <v>0</v>
      </c>
      <c r="AT215" s="65">
        <f t="shared" si="71"/>
        <v>0</v>
      </c>
      <c r="AU215" s="65">
        <f t="shared" si="71"/>
        <v>0</v>
      </c>
      <c r="AV215" s="65">
        <f t="shared" si="71"/>
        <v>0</v>
      </c>
      <c r="AW215" s="65">
        <f t="shared" si="71"/>
        <v>0</v>
      </c>
      <c r="AX215" s="65">
        <f t="shared" si="71"/>
        <v>0</v>
      </c>
      <c r="AY215" s="65">
        <f t="shared" si="71"/>
        <v>0</v>
      </c>
      <c r="AZ215" s="65">
        <f t="shared" si="71"/>
        <v>0</v>
      </c>
      <c r="BA215" s="65">
        <f t="shared" si="71"/>
        <v>0</v>
      </c>
      <c r="BB215" s="65">
        <f t="shared" si="71"/>
        <v>0</v>
      </c>
      <c r="BC215" s="65">
        <f t="shared" si="71"/>
        <v>0</v>
      </c>
      <c r="BD215" s="65">
        <f t="shared" si="71"/>
        <v>0</v>
      </c>
      <c r="BE215" s="65">
        <f t="shared" si="71"/>
        <v>0</v>
      </c>
      <c r="BF215" s="65">
        <f t="shared" si="71"/>
        <v>0</v>
      </c>
      <c r="BG215" s="65">
        <f t="shared" si="71"/>
        <v>0</v>
      </c>
      <c r="BH215" s="65">
        <f t="shared" si="71"/>
        <v>0</v>
      </c>
      <c r="BI215" s="65">
        <f t="shared" si="71"/>
        <v>0</v>
      </c>
      <c r="BJ215" s="65">
        <f t="shared" si="71"/>
        <v>0</v>
      </c>
      <c r="BK215" s="65">
        <f t="shared" si="71"/>
        <v>0</v>
      </c>
      <c r="BL215" s="65">
        <f t="shared" si="71"/>
        <v>0</v>
      </c>
      <c r="BM215" s="65">
        <f t="shared" si="71"/>
        <v>0</v>
      </c>
      <c r="BN215" s="65">
        <f t="shared" si="71"/>
        <v>0</v>
      </c>
      <c r="BO215" s="65">
        <f t="shared" si="71"/>
        <v>0</v>
      </c>
      <c r="BP215" s="65">
        <f t="shared" si="71"/>
        <v>0</v>
      </c>
      <c r="BQ215" s="65">
        <f t="shared" si="71"/>
        <v>0</v>
      </c>
      <c r="BR215" s="65">
        <f t="shared" si="71"/>
        <v>0</v>
      </c>
      <c r="BS215" s="65">
        <f t="shared" si="71"/>
        <v>0</v>
      </c>
      <c r="BT215" s="65">
        <f t="shared" si="71"/>
        <v>0</v>
      </c>
      <c r="BU215" s="65">
        <f t="shared" si="71"/>
        <v>0</v>
      </c>
      <c r="BV215" s="65">
        <f t="shared" si="71"/>
        <v>0</v>
      </c>
      <c r="BW215" s="65">
        <f t="shared" si="71"/>
        <v>0</v>
      </c>
      <c r="BX215" s="65">
        <f t="shared" si="71"/>
        <v>0</v>
      </c>
      <c r="BY215" s="65">
        <f t="shared" si="71"/>
        <v>0</v>
      </c>
      <c r="BZ215" s="65">
        <f t="shared" si="71"/>
        <v>0</v>
      </c>
      <c r="CA215" s="65">
        <f t="shared" si="71"/>
        <v>0</v>
      </c>
      <c r="CB215" s="65">
        <f t="shared" si="71"/>
        <v>0</v>
      </c>
      <c r="CC215" s="65">
        <f aca="true" t="shared" si="72" ref="CC215:CJ215">SUM(CC211:CC214)</f>
        <v>0</v>
      </c>
      <c r="CD215" s="65">
        <f t="shared" si="72"/>
        <v>0</v>
      </c>
      <c r="CE215" s="65">
        <f t="shared" si="72"/>
        <v>0</v>
      </c>
      <c r="CF215" s="65">
        <f t="shared" si="72"/>
        <v>0</v>
      </c>
      <c r="CG215" s="65">
        <f t="shared" si="72"/>
        <v>0</v>
      </c>
      <c r="CH215" s="65">
        <f t="shared" si="72"/>
        <v>0</v>
      </c>
      <c r="CI215" s="65">
        <f t="shared" si="72"/>
        <v>0</v>
      </c>
      <c r="CJ215" s="65">
        <f t="shared" si="72"/>
        <v>0</v>
      </c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s="27" customFormat="1" ht="15">
      <c r="A216" s="39"/>
      <c r="B216" s="39"/>
      <c r="C216" s="39"/>
      <c r="D216" s="39"/>
      <c r="E216" s="39"/>
      <c r="F216" s="39"/>
      <c r="G216" s="39"/>
      <c r="H216" s="79"/>
      <c r="I216" s="39"/>
      <c r="J216" s="39"/>
      <c r="K216" s="39"/>
      <c r="L216" s="53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s="27" customFormat="1" ht="15">
      <c r="A217" s="39"/>
      <c r="B217" s="39"/>
      <c r="C217" s="39"/>
      <c r="D217" s="39"/>
      <c r="E217" s="39"/>
      <c r="F217" s="39"/>
      <c r="G217" s="39"/>
      <c r="H217" s="79"/>
      <c r="I217" s="39"/>
      <c r="J217" s="39"/>
      <c r="K217" s="79" t="s">
        <v>104</v>
      </c>
      <c r="L217" s="39"/>
      <c r="M217" s="39"/>
      <c r="N217" s="39"/>
      <c r="O217" s="39"/>
      <c r="P217" s="39" t="b">
        <f>(P215+P197)&lt;5</f>
        <v>1</v>
      </c>
      <c r="Q217" s="39" t="b">
        <f aca="true" t="shared" si="73" ref="Q217:BV217">(Q215+Q197)&lt;5</f>
        <v>1</v>
      </c>
      <c r="R217" s="39" t="b">
        <f t="shared" si="73"/>
        <v>1</v>
      </c>
      <c r="S217" s="39" t="b">
        <f t="shared" si="73"/>
        <v>1</v>
      </c>
      <c r="T217" s="39" t="b">
        <f t="shared" si="73"/>
        <v>1</v>
      </c>
      <c r="U217" s="39" t="b">
        <f t="shared" si="73"/>
        <v>1</v>
      </c>
      <c r="V217" s="39" t="b">
        <f t="shared" si="73"/>
        <v>1</v>
      </c>
      <c r="W217" s="39" t="b">
        <f t="shared" si="73"/>
        <v>1</v>
      </c>
      <c r="X217" s="39" t="b">
        <f t="shared" si="73"/>
        <v>1</v>
      </c>
      <c r="Y217" s="39" t="b">
        <f t="shared" si="73"/>
        <v>1</v>
      </c>
      <c r="Z217" s="39" t="b">
        <f t="shared" si="73"/>
        <v>1</v>
      </c>
      <c r="AA217" s="39" t="b">
        <f t="shared" si="73"/>
        <v>1</v>
      </c>
      <c r="AB217" s="39" t="b">
        <f t="shared" si="73"/>
        <v>1</v>
      </c>
      <c r="AC217" s="39" t="b">
        <f t="shared" si="73"/>
        <v>1</v>
      </c>
      <c r="AD217" s="39" t="b">
        <f t="shared" si="73"/>
        <v>1</v>
      </c>
      <c r="AE217" s="39" t="b">
        <f t="shared" si="73"/>
        <v>1</v>
      </c>
      <c r="AF217" s="39" t="b">
        <f t="shared" si="73"/>
        <v>1</v>
      </c>
      <c r="AG217" s="39" t="b">
        <f t="shared" si="73"/>
        <v>1</v>
      </c>
      <c r="AH217" s="39" t="b">
        <f t="shared" si="73"/>
        <v>1</v>
      </c>
      <c r="AI217" s="39" t="b">
        <f t="shared" si="73"/>
        <v>1</v>
      </c>
      <c r="AJ217" s="39" t="b">
        <f t="shared" si="73"/>
        <v>1</v>
      </c>
      <c r="AK217" s="39" t="b">
        <f t="shared" si="73"/>
        <v>1</v>
      </c>
      <c r="AL217" s="39" t="b">
        <f t="shared" si="73"/>
        <v>1</v>
      </c>
      <c r="AM217" s="39" t="b">
        <f t="shared" si="73"/>
        <v>1</v>
      </c>
      <c r="AN217" s="39" t="b">
        <f t="shared" si="73"/>
        <v>1</v>
      </c>
      <c r="AO217" s="39" t="b">
        <f t="shared" si="73"/>
        <v>1</v>
      </c>
      <c r="AP217" s="39" t="b">
        <f t="shared" si="73"/>
        <v>1</v>
      </c>
      <c r="AQ217" s="39" t="b">
        <f t="shared" si="73"/>
        <v>1</v>
      </c>
      <c r="AR217" s="39" t="b">
        <f t="shared" si="73"/>
        <v>1</v>
      </c>
      <c r="AS217" s="39" t="b">
        <f t="shared" si="73"/>
        <v>1</v>
      </c>
      <c r="AT217" s="39" t="b">
        <f t="shared" si="73"/>
        <v>1</v>
      </c>
      <c r="AU217" s="39" t="b">
        <f t="shared" si="73"/>
        <v>1</v>
      </c>
      <c r="AV217" s="39" t="b">
        <f t="shared" si="73"/>
        <v>1</v>
      </c>
      <c r="AW217" s="39" t="b">
        <f t="shared" si="73"/>
        <v>1</v>
      </c>
      <c r="AX217" s="39" t="b">
        <f t="shared" si="73"/>
        <v>1</v>
      </c>
      <c r="AY217" s="39" t="b">
        <f t="shared" si="73"/>
        <v>1</v>
      </c>
      <c r="AZ217" s="39" t="b">
        <f t="shared" si="73"/>
        <v>1</v>
      </c>
      <c r="BA217" s="39" t="b">
        <f t="shared" si="73"/>
        <v>1</v>
      </c>
      <c r="BB217" s="39" t="b">
        <f t="shared" si="73"/>
        <v>1</v>
      </c>
      <c r="BC217" s="39" t="b">
        <f t="shared" si="73"/>
        <v>1</v>
      </c>
      <c r="BD217" s="39" t="b">
        <f t="shared" si="73"/>
        <v>1</v>
      </c>
      <c r="BE217" s="39" t="b">
        <f t="shared" si="73"/>
        <v>1</v>
      </c>
      <c r="BF217" s="39" t="b">
        <f t="shared" si="73"/>
        <v>1</v>
      </c>
      <c r="BG217" s="39" t="b">
        <f t="shared" si="73"/>
        <v>1</v>
      </c>
      <c r="BH217" s="39" t="b">
        <f t="shared" si="73"/>
        <v>1</v>
      </c>
      <c r="BI217" s="39" t="b">
        <f t="shared" si="73"/>
        <v>1</v>
      </c>
      <c r="BJ217" s="39" t="b">
        <f t="shared" si="73"/>
        <v>1</v>
      </c>
      <c r="BK217" s="39" t="b">
        <f t="shared" si="73"/>
        <v>1</v>
      </c>
      <c r="BL217" s="39" t="b">
        <f t="shared" si="73"/>
        <v>1</v>
      </c>
      <c r="BM217" s="39" t="b">
        <f t="shared" si="73"/>
        <v>1</v>
      </c>
      <c r="BN217" s="39" t="b">
        <f t="shared" si="73"/>
        <v>1</v>
      </c>
      <c r="BO217" s="39" t="b">
        <f t="shared" si="73"/>
        <v>1</v>
      </c>
      <c r="BP217" s="39" t="b">
        <f t="shared" si="73"/>
        <v>1</v>
      </c>
      <c r="BQ217" s="39" t="b">
        <f t="shared" si="73"/>
        <v>1</v>
      </c>
      <c r="BR217" s="39" t="b">
        <f t="shared" si="73"/>
        <v>1</v>
      </c>
      <c r="BS217" s="39" t="b">
        <f t="shared" si="73"/>
        <v>1</v>
      </c>
      <c r="BT217" s="39" t="b">
        <f t="shared" si="73"/>
        <v>1</v>
      </c>
      <c r="BU217" s="39" t="b">
        <f t="shared" si="73"/>
        <v>1</v>
      </c>
      <c r="BV217" s="39" t="b">
        <f t="shared" si="73"/>
        <v>1</v>
      </c>
      <c r="BW217" s="39" t="b">
        <f aca="true" t="shared" si="74" ref="BW217:CI217">(BW215+BW197)&lt;5</f>
        <v>1</v>
      </c>
      <c r="BX217" s="39" t="b">
        <f t="shared" si="74"/>
        <v>1</v>
      </c>
      <c r="BY217" s="39" t="b">
        <f t="shared" si="74"/>
        <v>1</v>
      </c>
      <c r="BZ217" s="39" t="b">
        <f t="shared" si="74"/>
        <v>1</v>
      </c>
      <c r="CA217" s="39" t="b">
        <f t="shared" si="74"/>
        <v>1</v>
      </c>
      <c r="CB217" s="39" t="b">
        <f t="shared" si="74"/>
        <v>1</v>
      </c>
      <c r="CC217" s="39" t="b">
        <f t="shared" si="74"/>
        <v>1</v>
      </c>
      <c r="CD217" s="39" t="b">
        <f t="shared" si="74"/>
        <v>1</v>
      </c>
      <c r="CE217" s="39" t="b">
        <f t="shared" si="74"/>
        <v>1</v>
      </c>
      <c r="CF217" s="39" t="b">
        <f t="shared" si="74"/>
        <v>1</v>
      </c>
      <c r="CG217" s="39" t="b">
        <f t="shared" si="74"/>
        <v>1</v>
      </c>
      <c r="CH217" s="39" t="b">
        <f t="shared" si="74"/>
        <v>1</v>
      </c>
      <c r="CI217" s="39" t="b">
        <f t="shared" si="74"/>
        <v>1</v>
      </c>
      <c r="CJ217" s="39" t="b">
        <f>(CJ215+CJ197)&lt;5</f>
        <v>1</v>
      </c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s="27" customFormat="1" ht="18">
      <c r="A218" s="39"/>
      <c r="B218" s="42" t="s">
        <v>183</v>
      </c>
      <c r="C218" s="39"/>
      <c r="D218" s="39"/>
      <c r="E218" s="39"/>
      <c r="F218" s="39"/>
      <c r="G218" s="39"/>
      <c r="H218" s="79"/>
      <c r="I218" s="39"/>
      <c r="J218" s="39"/>
      <c r="K218" s="209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s="203" customFormat="1" ht="15">
      <c r="A219" s="9"/>
      <c r="B219" s="9" t="s">
        <v>94</v>
      </c>
      <c r="C219" s="35"/>
      <c r="D219" s="39"/>
      <c r="E219" s="9"/>
      <c r="F219" s="9"/>
      <c r="G219" s="9"/>
      <c r="H219" s="10"/>
      <c r="I219" s="9"/>
      <c r="J219" s="9"/>
      <c r="K219" s="62"/>
      <c r="L219" s="51"/>
      <c r="M219" s="65"/>
      <c r="N219" s="65"/>
      <c r="O219" s="65"/>
      <c r="P219" s="65">
        <f aca="true" t="shared" si="75" ref="P219:AU219">O222</f>
        <v>0</v>
      </c>
      <c r="Q219" s="65">
        <f t="shared" si="75"/>
        <v>0</v>
      </c>
      <c r="R219" s="65">
        <f t="shared" si="75"/>
        <v>0</v>
      </c>
      <c r="S219" s="65">
        <f t="shared" si="75"/>
        <v>0</v>
      </c>
      <c r="T219" s="65">
        <f t="shared" si="75"/>
        <v>0</v>
      </c>
      <c r="U219" s="65">
        <f t="shared" si="75"/>
        <v>0</v>
      </c>
      <c r="V219" s="65">
        <f t="shared" si="75"/>
        <v>0</v>
      </c>
      <c r="W219" s="65">
        <f t="shared" si="75"/>
        <v>0</v>
      </c>
      <c r="X219" s="65">
        <f t="shared" si="75"/>
        <v>0</v>
      </c>
      <c r="Y219" s="65">
        <f t="shared" si="75"/>
        <v>0</v>
      </c>
      <c r="Z219" s="65">
        <f t="shared" si="75"/>
        <v>0</v>
      </c>
      <c r="AA219" s="65">
        <f t="shared" si="75"/>
        <v>0</v>
      </c>
      <c r="AB219" s="65">
        <f t="shared" si="75"/>
        <v>0</v>
      </c>
      <c r="AC219" s="65">
        <f t="shared" si="75"/>
        <v>0</v>
      </c>
      <c r="AD219" s="65">
        <f t="shared" si="75"/>
        <v>0</v>
      </c>
      <c r="AE219" s="65">
        <f t="shared" si="75"/>
        <v>0</v>
      </c>
      <c r="AF219" s="65">
        <f t="shared" si="75"/>
        <v>0</v>
      </c>
      <c r="AG219" s="65">
        <f t="shared" si="75"/>
        <v>0</v>
      </c>
      <c r="AH219" s="65">
        <f t="shared" si="75"/>
        <v>0</v>
      </c>
      <c r="AI219" s="65">
        <f t="shared" si="75"/>
        <v>0</v>
      </c>
      <c r="AJ219" s="65">
        <f t="shared" si="75"/>
        <v>0</v>
      </c>
      <c r="AK219" s="65">
        <f t="shared" si="75"/>
        <v>0</v>
      </c>
      <c r="AL219" s="65">
        <f t="shared" si="75"/>
        <v>0</v>
      </c>
      <c r="AM219" s="65">
        <f t="shared" si="75"/>
        <v>0</v>
      </c>
      <c r="AN219" s="65">
        <f t="shared" si="75"/>
        <v>0</v>
      </c>
      <c r="AO219" s="65">
        <f t="shared" si="75"/>
        <v>0</v>
      </c>
      <c r="AP219" s="65">
        <f t="shared" si="75"/>
        <v>0</v>
      </c>
      <c r="AQ219" s="65">
        <f t="shared" si="75"/>
        <v>0</v>
      </c>
      <c r="AR219" s="65">
        <f t="shared" si="75"/>
        <v>0</v>
      </c>
      <c r="AS219" s="65">
        <f t="shared" si="75"/>
        <v>0</v>
      </c>
      <c r="AT219" s="65">
        <f t="shared" si="75"/>
        <v>0</v>
      </c>
      <c r="AU219" s="65">
        <f t="shared" si="75"/>
        <v>0</v>
      </c>
      <c r="AV219" s="65">
        <f aca="true" t="shared" si="76" ref="AV219:CA219">AU222</f>
        <v>0</v>
      </c>
      <c r="AW219" s="65">
        <f t="shared" si="76"/>
        <v>0</v>
      </c>
      <c r="AX219" s="65">
        <f t="shared" si="76"/>
        <v>0</v>
      </c>
      <c r="AY219" s="65">
        <f t="shared" si="76"/>
        <v>0</v>
      </c>
      <c r="AZ219" s="65">
        <f t="shared" si="76"/>
        <v>0</v>
      </c>
      <c r="BA219" s="65">
        <f t="shared" si="76"/>
        <v>0</v>
      </c>
      <c r="BB219" s="65">
        <f t="shared" si="76"/>
        <v>0</v>
      </c>
      <c r="BC219" s="65">
        <f t="shared" si="76"/>
        <v>0</v>
      </c>
      <c r="BD219" s="65">
        <f t="shared" si="76"/>
        <v>0</v>
      </c>
      <c r="BE219" s="65">
        <f t="shared" si="76"/>
        <v>0</v>
      </c>
      <c r="BF219" s="65">
        <f t="shared" si="76"/>
        <v>0</v>
      </c>
      <c r="BG219" s="65">
        <f t="shared" si="76"/>
        <v>0</v>
      </c>
      <c r="BH219" s="65">
        <f t="shared" si="76"/>
        <v>0</v>
      </c>
      <c r="BI219" s="65">
        <f t="shared" si="76"/>
        <v>0</v>
      </c>
      <c r="BJ219" s="65">
        <f t="shared" si="76"/>
        <v>0</v>
      </c>
      <c r="BK219" s="65">
        <f t="shared" si="76"/>
        <v>0</v>
      </c>
      <c r="BL219" s="65">
        <f t="shared" si="76"/>
        <v>0</v>
      </c>
      <c r="BM219" s="65">
        <f t="shared" si="76"/>
        <v>0</v>
      </c>
      <c r="BN219" s="65">
        <f t="shared" si="76"/>
        <v>0</v>
      </c>
      <c r="BO219" s="65">
        <f t="shared" si="76"/>
        <v>0</v>
      </c>
      <c r="BP219" s="65">
        <f t="shared" si="76"/>
        <v>0</v>
      </c>
      <c r="BQ219" s="65">
        <f t="shared" si="76"/>
        <v>0</v>
      </c>
      <c r="BR219" s="65">
        <f t="shared" si="76"/>
        <v>0</v>
      </c>
      <c r="BS219" s="65">
        <f t="shared" si="76"/>
        <v>0</v>
      </c>
      <c r="BT219" s="65">
        <f t="shared" si="76"/>
        <v>0</v>
      </c>
      <c r="BU219" s="65">
        <f t="shared" si="76"/>
        <v>0</v>
      </c>
      <c r="BV219" s="65">
        <f t="shared" si="76"/>
        <v>0</v>
      </c>
      <c r="BW219" s="65">
        <f t="shared" si="76"/>
        <v>0</v>
      </c>
      <c r="BX219" s="65">
        <f t="shared" si="76"/>
        <v>0</v>
      </c>
      <c r="BY219" s="65">
        <f t="shared" si="76"/>
        <v>0</v>
      </c>
      <c r="BZ219" s="65">
        <f t="shared" si="76"/>
        <v>0</v>
      </c>
      <c r="CA219" s="65">
        <f t="shared" si="76"/>
        <v>0</v>
      </c>
      <c r="CB219" s="65">
        <f aca="true" t="shared" si="77" ref="CB219:CJ219">CA222</f>
        <v>0</v>
      </c>
      <c r="CC219" s="65">
        <f t="shared" si="77"/>
        <v>0</v>
      </c>
      <c r="CD219" s="65">
        <f t="shared" si="77"/>
        <v>0</v>
      </c>
      <c r="CE219" s="65">
        <f t="shared" si="77"/>
        <v>0</v>
      </c>
      <c r="CF219" s="65">
        <f t="shared" si="77"/>
        <v>0</v>
      </c>
      <c r="CG219" s="65">
        <f t="shared" si="77"/>
        <v>0</v>
      </c>
      <c r="CH219" s="65">
        <f t="shared" si="77"/>
        <v>0</v>
      </c>
      <c r="CI219" s="65">
        <f t="shared" si="77"/>
        <v>0</v>
      </c>
      <c r="CJ219" s="65">
        <f t="shared" si="77"/>
        <v>0</v>
      </c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2:88" ht="15">
      <c r="B220" s="9" t="s">
        <v>90</v>
      </c>
      <c r="C220" s="35"/>
      <c r="D220" s="39"/>
      <c r="H220" s="10" t="s">
        <v>101</v>
      </c>
      <c r="K220" s="62"/>
      <c r="L220" s="51"/>
      <c r="M220" s="65">
        <f>N220+O220</f>
        <v>0</v>
      </c>
      <c r="N220" s="66"/>
      <c r="O220" s="65">
        <f>SUM(P220:CJ220)</f>
        <v>0</v>
      </c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</row>
    <row r="221" spans="2:88" ht="15">
      <c r="B221" s="9" t="s">
        <v>95</v>
      </c>
      <c r="D221" s="39"/>
      <c r="H221" s="10" t="s">
        <v>102</v>
      </c>
      <c r="K221" s="62"/>
      <c r="L221" s="51"/>
      <c r="M221" s="65">
        <f>N221+O221</f>
        <v>0</v>
      </c>
      <c r="N221" s="66"/>
      <c r="O221" s="65">
        <f>SUM(P221:CJ221)</f>
        <v>0</v>
      </c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</row>
    <row r="222" spans="1:256" s="208" customFormat="1" ht="15">
      <c r="A222" s="39"/>
      <c r="B222" s="39" t="s">
        <v>96</v>
      </c>
      <c r="C222" s="167"/>
      <c r="D222" s="165"/>
      <c r="E222" s="39"/>
      <c r="F222" s="39"/>
      <c r="G222" s="39"/>
      <c r="H222" s="79"/>
      <c r="I222" s="39"/>
      <c r="J222" s="39"/>
      <c r="K222" s="62"/>
      <c r="L222" s="99"/>
      <c r="M222" s="65"/>
      <c r="N222" s="65"/>
      <c r="O222" s="65">
        <v>0</v>
      </c>
      <c r="P222" s="65">
        <f>SUM(P219:P221)</f>
        <v>0</v>
      </c>
      <c r="Q222" s="65">
        <f aca="true" t="shared" si="78" ref="Q222:CB222">SUM(Q219:Q221)</f>
        <v>0</v>
      </c>
      <c r="R222" s="65">
        <f t="shared" si="78"/>
        <v>0</v>
      </c>
      <c r="S222" s="65">
        <f t="shared" si="78"/>
        <v>0</v>
      </c>
      <c r="T222" s="65">
        <f t="shared" si="78"/>
        <v>0</v>
      </c>
      <c r="U222" s="65">
        <f t="shared" si="78"/>
        <v>0</v>
      </c>
      <c r="V222" s="65">
        <f t="shared" si="78"/>
        <v>0</v>
      </c>
      <c r="W222" s="65">
        <f t="shared" si="78"/>
        <v>0</v>
      </c>
      <c r="X222" s="65">
        <f t="shared" si="78"/>
        <v>0</v>
      </c>
      <c r="Y222" s="65">
        <f t="shared" si="78"/>
        <v>0</v>
      </c>
      <c r="Z222" s="65">
        <f t="shared" si="78"/>
        <v>0</v>
      </c>
      <c r="AA222" s="65">
        <f t="shared" si="78"/>
        <v>0</v>
      </c>
      <c r="AB222" s="65">
        <f t="shared" si="78"/>
        <v>0</v>
      </c>
      <c r="AC222" s="65">
        <f t="shared" si="78"/>
        <v>0</v>
      </c>
      <c r="AD222" s="65">
        <f t="shared" si="78"/>
        <v>0</v>
      </c>
      <c r="AE222" s="65">
        <f t="shared" si="78"/>
        <v>0</v>
      </c>
      <c r="AF222" s="65">
        <f t="shared" si="78"/>
        <v>0</v>
      </c>
      <c r="AG222" s="65">
        <f t="shared" si="78"/>
        <v>0</v>
      </c>
      <c r="AH222" s="65">
        <f t="shared" si="78"/>
        <v>0</v>
      </c>
      <c r="AI222" s="65">
        <f t="shared" si="78"/>
        <v>0</v>
      </c>
      <c r="AJ222" s="65">
        <f t="shared" si="78"/>
        <v>0</v>
      </c>
      <c r="AK222" s="65">
        <f t="shared" si="78"/>
        <v>0</v>
      </c>
      <c r="AL222" s="65">
        <f t="shared" si="78"/>
        <v>0</v>
      </c>
      <c r="AM222" s="65">
        <f t="shared" si="78"/>
        <v>0</v>
      </c>
      <c r="AN222" s="65">
        <f t="shared" si="78"/>
        <v>0</v>
      </c>
      <c r="AO222" s="65">
        <f t="shared" si="78"/>
        <v>0</v>
      </c>
      <c r="AP222" s="65">
        <f t="shared" si="78"/>
        <v>0</v>
      </c>
      <c r="AQ222" s="65">
        <f t="shared" si="78"/>
        <v>0</v>
      </c>
      <c r="AR222" s="65">
        <f t="shared" si="78"/>
        <v>0</v>
      </c>
      <c r="AS222" s="65">
        <f t="shared" si="78"/>
        <v>0</v>
      </c>
      <c r="AT222" s="65">
        <f t="shared" si="78"/>
        <v>0</v>
      </c>
      <c r="AU222" s="65">
        <f t="shared" si="78"/>
        <v>0</v>
      </c>
      <c r="AV222" s="65">
        <f t="shared" si="78"/>
        <v>0</v>
      </c>
      <c r="AW222" s="65">
        <f t="shared" si="78"/>
        <v>0</v>
      </c>
      <c r="AX222" s="65">
        <f t="shared" si="78"/>
        <v>0</v>
      </c>
      <c r="AY222" s="65">
        <f t="shared" si="78"/>
        <v>0</v>
      </c>
      <c r="AZ222" s="65">
        <f t="shared" si="78"/>
        <v>0</v>
      </c>
      <c r="BA222" s="65">
        <f t="shared" si="78"/>
        <v>0</v>
      </c>
      <c r="BB222" s="65">
        <f t="shared" si="78"/>
        <v>0</v>
      </c>
      <c r="BC222" s="65">
        <f t="shared" si="78"/>
        <v>0</v>
      </c>
      <c r="BD222" s="65">
        <f t="shared" si="78"/>
        <v>0</v>
      </c>
      <c r="BE222" s="65">
        <f t="shared" si="78"/>
        <v>0</v>
      </c>
      <c r="BF222" s="65">
        <f t="shared" si="78"/>
        <v>0</v>
      </c>
      <c r="BG222" s="65">
        <f t="shared" si="78"/>
        <v>0</v>
      </c>
      <c r="BH222" s="65">
        <f t="shared" si="78"/>
        <v>0</v>
      </c>
      <c r="BI222" s="65">
        <f t="shared" si="78"/>
        <v>0</v>
      </c>
      <c r="BJ222" s="65">
        <f t="shared" si="78"/>
        <v>0</v>
      </c>
      <c r="BK222" s="65">
        <f t="shared" si="78"/>
        <v>0</v>
      </c>
      <c r="BL222" s="65">
        <f t="shared" si="78"/>
        <v>0</v>
      </c>
      <c r="BM222" s="65">
        <f t="shared" si="78"/>
        <v>0</v>
      </c>
      <c r="BN222" s="65">
        <f t="shared" si="78"/>
        <v>0</v>
      </c>
      <c r="BO222" s="65">
        <f t="shared" si="78"/>
        <v>0</v>
      </c>
      <c r="BP222" s="65">
        <f t="shared" si="78"/>
        <v>0</v>
      </c>
      <c r="BQ222" s="65">
        <f t="shared" si="78"/>
        <v>0</v>
      </c>
      <c r="BR222" s="65">
        <f t="shared" si="78"/>
        <v>0</v>
      </c>
      <c r="BS222" s="65">
        <f t="shared" si="78"/>
        <v>0</v>
      </c>
      <c r="BT222" s="65">
        <f t="shared" si="78"/>
        <v>0</v>
      </c>
      <c r="BU222" s="65">
        <f t="shared" si="78"/>
        <v>0</v>
      </c>
      <c r="BV222" s="65">
        <f t="shared" si="78"/>
        <v>0</v>
      </c>
      <c r="BW222" s="65">
        <f t="shared" si="78"/>
        <v>0</v>
      </c>
      <c r="BX222" s="65">
        <f t="shared" si="78"/>
        <v>0</v>
      </c>
      <c r="BY222" s="65">
        <f t="shared" si="78"/>
        <v>0</v>
      </c>
      <c r="BZ222" s="65">
        <f t="shared" si="78"/>
        <v>0</v>
      </c>
      <c r="CA222" s="65">
        <f t="shared" si="78"/>
        <v>0</v>
      </c>
      <c r="CB222" s="65">
        <f t="shared" si="78"/>
        <v>0</v>
      </c>
      <c r="CC222" s="65">
        <f aca="true" t="shared" si="79" ref="CC222:CJ222">SUM(CC219:CC221)</f>
        <v>0</v>
      </c>
      <c r="CD222" s="65">
        <f t="shared" si="79"/>
        <v>0</v>
      </c>
      <c r="CE222" s="65">
        <f t="shared" si="79"/>
        <v>0</v>
      </c>
      <c r="CF222" s="65">
        <f t="shared" si="79"/>
        <v>0</v>
      </c>
      <c r="CG222" s="65">
        <f t="shared" si="79"/>
        <v>0</v>
      </c>
      <c r="CH222" s="65">
        <f t="shared" si="79"/>
        <v>0</v>
      </c>
      <c r="CI222" s="65">
        <f t="shared" si="79"/>
        <v>0</v>
      </c>
      <c r="CJ222" s="65">
        <f t="shared" si="79"/>
        <v>0</v>
      </c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</row>
    <row r="223" spans="1:256" s="208" customFormat="1" ht="15">
      <c r="A223" s="39"/>
      <c r="B223" s="39"/>
      <c r="C223" s="167"/>
      <c r="D223" s="165"/>
      <c r="E223" s="39"/>
      <c r="F223" s="39"/>
      <c r="G223" s="39"/>
      <c r="H223" s="79"/>
      <c r="I223" s="39"/>
      <c r="J223" s="39"/>
      <c r="K223" s="39"/>
      <c r="L223" s="99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</row>
    <row r="224" spans="1:256" s="208" customFormat="1" ht="15">
      <c r="A224" s="39"/>
      <c r="B224" s="39"/>
      <c r="C224" s="167"/>
      <c r="D224" s="165"/>
      <c r="E224" s="39"/>
      <c r="F224" s="39"/>
      <c r="G224" s="39"/>
      <c r="H224" s="79"/>
      <c r="I224" s="39"/>
      <c r="J224" s="39"/>
      <c r="K224" s="39"/>
      <c r="L224" s="99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256" s="208" customFormat="1" ht="18" hidden="1">
      <c r="A225" s="39"/>
      <c r="B225" s="42" t="s">
        <v>184</v>
      </c>
      <c r="C225" s="39"/>
      <c r="D225" s="39"/>
      <c r="E225" s="39"/>
      <c r="F225" s="39"/>
      <c r="G225" s="39"/>
      <c r="H225" s="79"/>
      <c r="I225" s="39"/>
      <c r="J225" s="39"/>
      <c r="K225" s="209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208" customFormat="1" ht="15" hidden="1">
      <c r="A226" s="39"/>
      <c r="B226" s="9" t="s">
        <v>94</v>
      </c>
      <c r="C226" s="35"/>
      <c r="D226" s="39"/>
      <c r="E226" s="9"/>
      <c r="F226" s="9"/>
      <c r="G226" s="9"/>
      <c r="H226" s="10"/>
      <c r="I226" s="9"/>
      <c r="J226" s="9"/>
      <c r="K226" s="62"/>
      <c r="L226" s="51"/>
      <c r="M226" s="65"/>
      <c r="N226" s="65"/>
      <c r="O226" s="65"/>
      <c r="P226" s="65">
        <f aca="true" t="shared" si="80" ref="P226:AU226">O229</f>
        <v>0</v>
      </c>
      <c r="Q226" s="65">
        <f t="shared" si="80"/>
        <v>0</v>
      </c>
      <c r="R226" s="65">
        <f t="shared" si="80"/>
        <v>0</v>
      </c>
      <c r="S226" s="65">
        <f t="shared" si="80"/>
        <v>0</v>
      </c>
      <c r="T226" s="65">
        <f t="shared" si="80"/>
        <v>0</v>
      </c>
      <c r="U226" s="65">
        <f t="shared" si="80"/>
        <v>0</v>
      </c>
      <c r="V226" s="65">
        <f t="shared" si="80"/>
        <v>0</v>
      </c>
      <c r="W226" s="65">
        <f t="shared" si="80"/>
        <v>0</v>
      </c>
      <c r="X226" s="65">
        <f t="shared" si="80"/>
        <v>0</v>
      </c>
      <c r="Y226" s="65">
        <f t="shared" si="80"/>
        <v>0</v>
      </c>
      <c r="Z226" s="65">
        <f t="shared" si="80"/>
        <v>0</v>
      </c>
      <c r="AA226" s="65">
        <f t="shared" si="80"/>
        <v>0</v>
      </c>
      <c r="AB226" s="65">
        <f t="shared" si="80"/>
        <v>0</v>
      </c>
      <c r="AC226" s="65">
        <f t="shared" si="80"/>
        <v>0</v>
      </c>
      <c r="AD226" s="65">
        <f t="shared" si="80"/>
        <v>0</v>
      </c>
      <c r="AE226" s="65">
        <f t="shared" si="80"/>
        <v>0</v>
      </c>
      <c r="AF226" s="65">
        <f t="shared" si="80"/>
        <v>0</v>
      </c>
      <c r="AG226" s="65">
        <f t="shared" si="80"/>
        <v>0</v>
      </c>
      <c r="AH226" s="65">
        <f t="shared" si="80"/>
        <v>0</v>
      </c>
      <c r="AI226" s="65">
        <f t="shared" si="80"/>
        <v>0</v>
      </c>
      <c r="AJ226" s="65">
        <f t="shared" si="80"/>
        <v>0</v>
      </c>
      <c r="AK226" s="65">
        <f t="shared" si="80"/>
        <v>0</v>
      </c>
      <c r="AL226" s="65">
        <f t="shared" si="80"/>
        <v>0</v>
      </c>
      <c r="AM226" s="65">
        <f t="shared" si="80"/>
        <v>0</v>
      </c>
      <c r="AN226" s="65">
        <f t="shared" si="80"/>
        <v>0</v>
      </c>
      <c r="AO226" s="65">
        <f t="shared" si="80"/>
        <v>0</v>
      </c>
      <c r="AP226" s="65">
        <f t="shared" si="80"/>
        <v>0</v>
      </c>
      <c r="AQ226" s="65">
        <f t="shared" si="80"/>
        <v>0</v>
      </c>
      <c r="AR226" s="65">
        <f t="shared" si="80"/>
        <v>0</v>
      </c>
      <c r="AS226" s="65">
        <f t="shared" si="80"/>
        <v>0</v>
      </c>
      <c r="AT226" s="65">
        <f t="shared" si="80"/>
        <v>0</v>
      </c>
      <c r="AU226" s="65">
        <f t="shared" si="80"/>
        <v>0</v>
      </c>
      <c r="AV226" s="65">
        <f aca="true" t="shared" si="81" ref="AV226:CA226">AU229</f>
        <v>0</v>
      </c>
      <c r="AW226" s="65">
        <f t="shared" si="81"/>
        <v>0</v>
      </c>
      <c r="AX226" s="65">
        <f t="shared" si="81"/>
        <v>0</v>
      </c>
      <c r="AY226" s="65">
        <f t="shared" si="81"/>
        <v>0</v>
      </c>
      <c r="AZ226" s="65">
        <f t="shared" si="81"/>
        <v>0</v>
      </c>
      <c r="BA226" s="65">
        <f t="shared" si="81"/>
        <v>0</v>
      </c>
      <c r="BB226" s="65">
        <f t="shared" si="81"/>
        <v>0</v>
      </c>
      <c r="BC226" s="65">
        <f t="shared" si="81"/>
        <v>0</v>
      </c>
      <c r="BD226" s="65">
        <f t="shared" si="81"/>
        <v>0</v>
      </c>
      <c r="BE226" s="65">
        <f t="shared" si="81"/>
        <v>0</v>
      </c>
      <c r="BF226" s="65">
        <f t="shared" si="81"/>
        <v>0</v>
      </c>
      <c r="BG226" s="65">
        <f t="shared" si="81"/>
        <v>0</v>
      </c>
      <c r="BH226" s="65">
        <f t="shared" si="81"/>
        <v>0</v>
      </c>
      <c r="BI226" s="65">
        <f t="shared" si="81"/>
        <v>0</v>
      </c>
      <c r="BJ226" s="65">
        <f t="shared" si="81"/>
        <v>0</v>
      </c>
      <c r="BK226" s="65">
        <f t="shared" si="81"/>
        <v>0</v>
      </c>
      <c r="BL226" s="65">
        <f t="shared" si="81"/>
        <v>0</v>
      </c>
      <c r="BM226" s="65">
        <f t="shared" si="81"/>
        <v>0</v>
      </c>
      <c r="BN226" s="65">
        <f t="shared" si="81"/>
        <v>0</v>
      </c>
      <c r="BO226" s="65">
        <f t="shared" si="81"/>
        <v>0</v>
      </c>
      <c r="BP226" s="65">
        <f t="shared" si="81"/>
        <v>0</v>
      </c>
      <c r="BQ226" s="65">
        <f t="shared" si="81"/>
        <v>0</v>
      </c>
      <c r="BR226" s="65">
        <f t="shared" si="81"/>
        <v>0</v>
      </c>
      <c r="BS226" s="65">
        <f t="shared" si="81"/>
        <v>0</v>
      </c>
      <c r="BT226" s="65">
        <f t="shared" si="81"/>
        <v>0</v>
      </c>
      <c r="BU226" s="65">
        <f t="shared" si="81"/>
        <v>0</v>
      </c>
      <c r="BV226" s="65">
        <f t="shared" si="81"/>
        <v>0</v>
      </c>
      <c r="BW226" s="65">
        <f t="shared" si="81"/>
        <v>0</v>
      </c>
      <c r="BX226" s="65">
        <f t="shared" si="81"/>
        <v>0</v>
      </c>
      <c r="BY226" s="65">
        <f t="shared" si="81"/>
        <v>0</v>
      </c>
      <c r="BZ226" s="65">
        <f t="shared" si="81"/>
        <v>0</v>
      </c>
      <c r="CA226" s="65">
        <f t="shared" si="81"/>
        <v>0</v>
      </c>
      <c r="CB226" s="65">
        <f aca="true" t="shared" si="82" ref="CB226:CJ226">CA229</f>
        <v>0</v>
      </c>
      <c r="CC226" s="65">
        <f t="shared" si="82"/>
        <v>0</v>
      </c>
      <c r="CD226" s="65">
        <f t="shared" si="82"/>
        <v>0</v>
      </c>
      <c r="CE226" s="65">
        <f t="shared" si="82"/>
        <v>0</v>
      </c>
      <c r="CF226" s="65">
        <f t="shared" si="82"/>
        <v>0</v>
      </c>
      <c r="CG226" s="65">
        <f t="shared" si="82"/>
        <v>0</v>
      </c>
      <c r="CH226" s="65">
        <f t="shared" si="82"/>
        <v>0</v>
      </c>
      <c r="CI226" s="65">
        <f t="shared" si="82"/>
        <v>0</v>
      </c>
      <c r="CJ226" s="65">
        <f t="shared" si="82"/>
        <v>0</v>
      </c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s="208" customFormat="1" ht="15" hidden="1">
      <c r="A227" s="39"/>
      <c r="B227" s="9" t="s">
        <v>90</v>
      </c>
      <c r="C227" s="35"/>
      <c r="D227" s="39"/>
      <c r="E227" s="9"/>
      <c r="F227" s="9"/>
      <c r="G227" s="9"/>
      <c r="H227" s="10" t="s">
        <v>101</v>
      </c>
      <c r="I227" s="9"/>
      <c r="J227" s="9"/>
      <c r="K227" s="62"/>
      <c r="L227" s="51"/>
      <c r="M227" s="65">
        <f>N227+O227</f>
        <v>0</v>
      </c>
      <c r="N227" s="66"/>
      <c r="O227" s="65">
        <f>SUM(P227:CJ227)</f>
        <v>0</v>
      </c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s="208" customFormat="1" ht="15" hidden="1">
      <c r="A228" s="39"/>
      <c r="B228" s="9" t="s">
        <v>95</v>
      </c>
      <c r="C228" s="9"/>
      <c r="D228" s="39"/>
      <c r="E228" s="9"/>
      <c r="F228" s="9"/>
      <c r="G228" s="9"/>
      <c r="H228" s="10" t="s">
        <v>102</v>
      </c>
      <c r="I228" s="9"/>
      <c r="J228" s="9"/>
      <c r="K228" s="62"/>
      <c r="L228" s="51"/>
      <c r="M228" s="65">
        <f>N228+O228</f>
        <v>0</v>
      </c>
      <c r="N228" s="66"/>
      <c r="O228" s="65">
        <f>SUM(P228:CJ228)</f>
        <v>0</v>
      </c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s="208" customFormat="1" ht="15" hidden="1">
      <c r="A229" s="39"/>
      <c r="B229" s="39" t="s">
        <v>96</v>
      </c>
      <c r="C229" s="167"/>
      <c r="D229" s="165"/>
      <c r="E229" s="39"/>
      <c r="F229" s="39"/>
      <c r="G229" s="39"/>
      <c r="H229" s="79"/>
      <c r="I229" s="39"/>
      <c r="J229" s="39"/>
      <c r="K229" s="62"/>
      <c r="L229" s="99"/>
      <c r="M229" s="65"/>
      <c r="N229" s="65"/>
      <c r="O229" s="65">
        <v>0</v>
      </c>
      <c r="P229" s="65">
        <f>SUM(P226:P228)</f>
        <v>0</v>
      </c>
      <c r="Q229" s="65">
        <f aca="true" t="shared" si="83" ref="Q229:CB229">SUM(Q226:Q228)</f>
        <v>0</v>
      </c>
      <c r="R229" s="65">
        <f t="shared" si="83"/>
        <v>0</v>
      </c>
      <c r="S229" s="65">
        <f t="shared" si="83"/>
        <v>0</v>
      </c>
      <c r="T229" s="65">
        <f t="shared" si="83"/>
        <v>0</v>
      </c>
      <c r="U229" s="65">
        <f t="shared" si="83"/>
        <v>0</v>
      </c>
      <c r="V229" s="65">
        <f t="shared" si="83"/>
        <v>0</v>
      </c>
      <c r="W229" s="65">
        <f t="shared" si="83"/>
        <v>0</v>
      </c>
      <c r="X229" s="65">
        <f t="shared" si="83"/>
        <v>0</v>
      </c>
      <c r="Y229" s="65">
        <f t="shared" si="83"/>
        <v>0</v>
      </c>
      <c r="Z229" s="65">
        <f t="shared" si="83"/>
        <v>0</v>
      </c>
      <c r="AA229" s="65">
        <f t="shared" si="83"/>
        <v>0</v>
      </c>
      <c r="AB229" s="65">
        <f t="shared" si="83"/>
        <v>0</v>
      </c>
      <c r="AC229" s="65">
        <f t="shared" si="83"/>
        <v>0</v>
      </c>
      <c r="AD229" s="65">
        <f t="shared" si="83"/>
        <v>0</v>
      </c>
      <c r="AE229" s="65">
        <f t="shared" si="83"/>
        <v>0</v>
      </c>
      <c r="AF229" s="65">
        <f t="shared" si="83"/>
        <v>0</v>
      </c>
      <c r="AG229" s="65">
        <f t="shared" si="83"/>
        <v>0</v>
      </c>
      <c r="AH229" s="65">
        <f t="shared" si="83"/>
        <v>0</v>
      </c>
      <c r="AI229" s="65">
        <f t="shared" si="83"/>
        <v>0</v>
      </c>
      <c r="AJ229" s="65">
        <f t="shared" si="83"/>
        <v>0</v>
      </c>
      <c r="AK229" s="65">
        <f t="shared" si="83"/>
        <v>0</v>
      </c>
      <c r="AL229" s="65">
        <f t="shared" si="83"/>
        <v>0</v>
      </c>
      <c r="AM229" s="65">
        <f t="shared" si="83"/>
        <v>0</v>
      </c>
      <c r="AN229" s="65">
        <f t="shared" si="83"/>
        <v>0</v>
      </c>
      <c r="AO229" s="65">
        <f t="shared" si="83"/>
        <v>0</v>
      </c>
      <c r="AP229" s="65">
        <f t="shared" si="83"/>
        <v>0</v>
      </c>
      <c r="AQ229" s="65">
        <f t="shared" si="83"/>
        <v>0</v>
      </c>
      <c r="AR229" s="65">
        <f t="shared" si="83"/>
        <v>0</v>
      </c>
      <c r="AS229" s="65">
        <f t="shared" si="83"/>
        <v>0</v>
      </c>
      <c r="AT229" s="65">
        <f t="shared" si="83"/>
        <v>0</v>
      </c>
      <c r="AU229" s="65">
        <f t="shared" si="83"/>
        <v>0</v>
      </c>
      <c r="AV229" s="65">
        <f t="shared" si="83"/>
        <v>0</v>
      </c>
      <c r="AW229" s="65">
        <f t="shared" si="83"/>
        <v>0</v>
      </c>
      <c r="AX229" s="65">
        <f t="shared" si="83"/>
        <v>0</v>
      </c>
      <c r="AY229" s="65">
        <f t="shared" si="83"/>
        <v>0</v>
      </c>
      <c r="AZ229" s="65">
        <f t="shared" si="83"/>
        <v>0</v>
      </c>
      <c r="BA229" s="65">
        <f t="shared" si="83"/>
        <v>0</v>
      </c>
      <c r="BB229" s="65">
        <f t="shared" si="83"/>
        <v>0</v>
      </c>
      <c r="BC229" s="65">
        <f t="shared" si="83"/>
        <v>0</v>
      </c>
      <c r="BD229" s="65">
        <f t="shared" si="83"/>
        <v>0</v>
      </c>
      <c r="BE229" s="65">
        <f t="shared" si="83"/>
        <v>0</v>
      </c>
      <c r="BF229" s="65">
        <f t="shared" si="83"/>
        <v>0</v>
      </c>
      <c r="BG229" s="65">
        <f t="shared" si="83"/>
        <v>0</v>
      </c>
      <c r="BH229" s="65">
        <f t="shared" si="83"/>
        <v>0</v>
      </c>
      <c r="BI229" s="65">
        <f t="shared" si="83"/>
        <v>0</v>
      </c>
      <c r="BJ229" s="65">
        <f t="shared" si="83"/>
        <v>0</v>
      </c>
      <c r="BK229" s="65">
        <f t="shared" si="83"/>
        <v>0</v>
      </c>
      <c r="BL229" s="65">
        <f t="shared" si="83"/>
        <v>0</v>
      </c>
      <c r="BM229" s="65">
        <f t="shared" si="83"/>
        <v>0</v>
      </c>
      <c r="BN229" s="65">
        <f t="shared" si="83"/>
        <v>0</v>
      </c>
      <c r="BO229" s="65">
        <f t="shared" si="83"/>
        <v>0</v>
      </c>
      <c r="BP229" s="65">
        <f t="shared" si="83"/>
        <v>0</v>
      </c>
      <c r="BQ229" s="65">
        <f t="shared" si="83"/>
        <v>0</v>
      </c>
      <c r="BR229" s="65">
        <f t="shared" si="83"/>
        <v>0</v>
      </c>
      <c r="BS229" s="65">
        <f t="shared" si="83"/>
        <v>0</v>
      </c>
      <c r="BT229" s="65">
        <f t="shared" si="83"/>
        <v>0</v>
      </c>
      <c r="BU229" s="65">
        <f t="shared" si="83"/>
        <v>0</v>
      </c>
      <c r="BV229" s="65">
        <f t="shared" si="83"/>
        <v>0</v>
      </c>
      <c r="BW229" s="65">
        <f t="shared" si="83"/>
        <v>0</v>
      </c>
      <c r="BX229" s="65">
        <f t="shared" si="83"/>
        <v>0</v>
      </c>
      <c r="BY229" s="65">
        <f t="shared" si="83"/>
        <v>0</v>
      </c>
      <c r="BZ229" s="65">
        <f t="shared" si="83"/>
        <v>0</v>
      </c>
      <c r="CA229" s="65">
        <f t="shared" si="83"/>
        <v>0</v>
      </c>
      <c r="CB229" s="65">
        <f t="shared" si="83"/>
        <v>0</v>
      </c>
      <c r="CC229" s="65">
        <f aca="true" t="shared" si="84" ref="CC229:CJ229">SUM(CC226:CC228)</f>
        <v>0</v>
      </c>
      <c r="CD229" s="65">
        <f t="shared" si="84"/>
        <v>0</v>
      </c>
      <c r="CE229" s="65">
        <f t="shared" si="84"/>
        <v>0</v>
      </c>
      <c r="CF229" s="65">
        <f t="shared" si="84"/>
        <v>0</v>
      </c>
      <c r="CG229" s="65">
        <f t="shared" si="84"/>
        <v>0</v>
      </c>
      <c r="CH229" s="65">
        <f t="shared" si="84"/>
        <v>0</v>
      </c>
      <c r="CI229" s="65">
        <f t="shared" si="84"/>
        <v>0</v>
      </c>
      <c r="CJ229" s="65">
        <f t="shared" si="84"/>
        <v>0</v>
      </c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s="208" customFormat="1" ht="15" hidden="1">
      <c r="A230" s="39"/>
      <c r="B230" s="39"/>
      <c r="C230" s="167"/>
      <c r="D230" s="165"/>
      <c r="E230" s="39"/>
      <c r="F230" s="39"/>
      <c r="G230" s="39"/>
      <c r="H230" s="79"/>
      <c r="I230" s="39"/>
      <c r="J230" s="39"/>
      <c r="K230" s="225"/>
      <c r="L230" s="99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</row>
    <row r="231" spans="1:256" s="27" customFormat="1" ht="15" hidden="1">
      <c r="A231" s="39"/>
      <c r="B231" s="39"/>
      <c r="C231" s="39"/>
      <c r="D231" s="39"/>
      <c r="E231" s="39"/>
      <c r="F231" s="39"/>
      <c r="G231" s="39"/>
      <c r="H231" s="79"/>
      <c r="I231" s="39"/>
      <c r="J231" s="39"/>
      <c r="K231" s="39"/>
      <c r="L231" s="53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</row>
    <row r="232" spans="1:256" s="27" customFormat="1" ht="18" hidden="1">
      <c r="A232" s="39"/>
      <c r="B232" s="42" t="s">
        <v>185</v>
      </c>
      <c r="C232" s="39"/>
      <c r="D232" s="39"/>
      <c r="E232" s="39"/>
      <c r="F232" s="39"/>
      <c r="G232" s="39"/>
      <c r="H232" s="79"/>
      <c r="I232" s="39"/>
      <c r="J232" s="39"/>
      <c r="K232" s="9"/>
      <c r="L232" s="53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</row>
    <row r="233" spans="1:256" s="27" customFormat="1" ht="15" hidden="1">
      <c r="A233" s="39"/>
      <c r="B233" s="9" t="s">
        <v>163</v>
      </c>
      <c r="C233" s="29"/>
      <c r="D233" s="29"/>
      <c r="E233" s="29"/>
      <c r="F233" s="29"/>
      <c r="G233" s="29"/>
      <c r="H233" s="12" t="s">
        <v>101</v>
      </c>
      <c r="I233" s="29"/>
      <c r="J233" s="29"/>
      <c r="K233" s="62"/>
      <c r="L233" s="52"/>
      <c r="M233" s="65">
        <f>N233+O233</f>
        <v>0</v>
      </c>
      <c r="N233" s="66"/>
      <c r="O233" s="65">
        <f>SUM(P233:CJ233)</f>
        <v>0</v>
      </c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</row>
    <row r="234" spans="2:88" ht="15">
      <c r="B234" s="10"/>
      <c r="C234" s="14"/>
      <c r="D234" s="35"/>
      <c r="H234" s="10"/>
      <c r="L234" s="51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</row>
    <row r="235" spans="2:88" ht="15">
      <c r="B235" s="10" t="s">
        <v>144</v>
      </c>
      <c r="C235" s="14"/>
      <c r="D235" s="35"/>
      <c r="H235" s="10"/>
      <c r="L235" s="51"/>
      <c r="M235" s="160"/>
      <c r="N235" s="160"/>
      <c r="O235" s="160"/>
      <c r="P235" s="160">
        <f aca="true" t="shared" si="85" ref="P235:AU235">IF($C$195="CAPITALISED",SUM(P179,P194,P196,P202,P203,P212,P214,P220,P221,P227,P228,P233),SUM(P179,P194,P195,P196,P202,P203,P212,P214,P220,P221,P227,P228,P233))</f>
        <v>0</v>
      </c>
      <c r="Q235" s="160">
        <f t="shared" si="85"/>
        <v>0</v>
      </c>
      <c r="R235" s="160">
        <f t="shared" si="85"/>
        <v>0</v>
      </c>
      <c r="S235" s="160">
        <f t="shared" si="85"/>
        <v>0</v>
      </c>
      <c r="T235" s="160">
        <f t="shared" si="85"/>
        <v>0</v>
      </c>
      <c r="U235" s="160">
        <f t="shared" si="85"/>
        <v>0</v>
      </c>
      <c r="V235" s="160">
        <f t="shared" si="85"/>
        <v>0</v>
      </c>
      <c r="W235" s="160">
        <f t="shared" si="85"/>
        <v>0</v>
      </c>
      <c r="X235" s="160">
        <f t="shared" si="85"/>
        <v>0</v>
      </c>
      <c r="Y235" s="160">
        <f t="shared" si="85"/>
        <v>0</v>
      </c>
      <c r="Z235" s="160">
        <f t="shared" si="85"/>
        <v>0</v>
      </c>
      <c r="AA235" s="160">
        <f t="shared" si="85"/>
        <v>0</v>
      </c>
      <c r="AB235" s="160">
        <f t="shared" si="85"/>
        <v>0</v>
      </c>
      <c r="AC235" s="160">
        <f t="shared" si="85"/>
        <v>0</v>
      </c>
      <c r="AD235" s="160">
        <f t="shared" si="85"/>
        <v>0</v>
      </c>
      <c r="AE235" s="160">
        <f t="shared" si="85"/>
        <v>0</v>
      </c>
      <c r="AF235" s="160">
        <f t="shared" si="85"/>
        <v>0</v>
      </c>
      <c r="AG235" s="160">
        <f t="shared" si="85"/>
        <v>0</v>
      </c>
      <c r="AH235" s="160">
        <f t="shared" si="85"/>
        <v>0</v>
      </c>
      <c r="AI235" s="160">
        <f t="shared" si="85"/>
        <v>0</v>
      </c>
      <c r="AJ235" s="160">
        <f t="shared" si="85"/>
        <v>0</v>
      </c>
      <c r="AK235" s="160">
        <f t="shared" si="85"/>
        <v>0</v>
      </c>
      <c r="AL235" s="160">
        <f t="shared" si="85"/>
        <v>0</v>
      </c>
      <c r="AM235" s="160">
        <f t="shared" si="85"/>
        <v>0</v>
      </c>
      <c r="AN235" s="160">
        <f t="shared" si="85"/>
        <v>0</v>
      </c>
      <c r="AO235" s="160">
        <f t="shared" si="85"/>
        <v>0</v>
      </c>
      <c r="AP235" s="160">
        <f t="shared" si="85"/>
        <v>0</v>
      </c>
      <c r="AQ235" s="160">
        <f t="shared" si="85"/>
        <v>0</v>
      </c>
      <c r="AR235" s="160">
        <f t="shared" si="85"/>
        <v>0</v>
      </c>
      <c r="AS235" s="160">
        <f t="shared" si="85"/>
        <v>0</v>
      </c>
      <c r="AT235" s="160">
        <f t="shared" si="85"/>
        <v>0</v>
      </c>
      <c r="AU235" s="160">
        <f t="shared" si="85"/>
        <v>0</v>
      </c>
      <c r="AV235" s="160">
        <f aca="true" t="shared" si="86" ref="AV235:CA235">IF($C$195="CAPITALISED",SUM(AV179,AV194,AV196,AV202,AV203,AV212,AV214,AV220,AV221,AV227,AV228,AV233),SUM(AV179,AV194,AV195,AV196,AV202,AV203,AV212,AV214,AV220,AV221,AV227,AV228,AV233))</f>
        <v>0</v>
      </c>
      <c r="AW235" s="160">
        <f t="shared" si="86"/>
        <v>0</v>
      </c>
      <c r="AX235" s="160">
        <f t="shared" si="86"/>
        <v>0</v>
      </c>
      <c r="AY235" s="160">
        <f t="shared" si="86"/>
        <v>0</v>
      </c>
      <c r="AZ235" s="160">
        <f t="shared" si="86"/>
        <v>0</v>
      </c>
      <c r="BA235" s="160">
        <f t="shared" si="86"/>
        <v>0</v>
      </c>
      <c r="BB235" s="160">
        <f t="shared" si="86"/>
        <v>0</v>
      </c>
      <c r="BC235" s="160">
        <f t="shared" si="86"/>
        <v>0</v>
      </c>
      <c r="BD235" s="160">
        <f t="shared" si="86"/>
        <v>0</v>
      </c>
      <c r="BE235" s="160">
        <f t="shared" si="86"/>
        <v>0</v>
      </c>
      <c r="BF235" s="160">
        <f t="shared" si="86"/>
        <v>0</v>
      </c>
      <c r="BG235" s="160">
        <f t="shared" si="86"/>
        <v>0</v>
      </c>
      <c r="BH235" s="160">
        <f t="shared" si="86"/>
        <v>0</v>
      </c>
      <c r="BI235" s="160">
        <f t="shared" si="86"/>
        <v>0</v>
      </c>
      <c r="BJ235" s="160">
        <f t="shared" si="86"/>
        <v>0</v>
      </c>
      <c r="BK235" s="160">
        <f t="shared" si="86"/>
        <v>0</v>
      </c>
      <c r="BL235" s="160">
        <f t="shared" si="86"/>
        <v>0</v>
      </c>
      <c r="BM235" s="160">
        <f t="shared" si="86"/>
        <v>0</v>
      </c>
      <c r="BN235" s="160">
        <f t="shared" si="86"/>
        <v>0</v>
      </c>
      <c r="BO235" s="160">
        <f t="shared" si="86"/>
        <v>0</v>
      </c>
      <c r="BP235" s="160">
        <f t="shared" si="86"/>
        <v>0</v>
      </c>
      <c r="BQ235" s="160">
        <f t="shared" si="86"/>
        <v>0</v>
      </c>
      <c r="BR235" s="160">
        <f t="shared" si="86"/>
        <v>0</v>
      </c>
      <c r="BS235" s="160">
        <f t="shared" si="86"/>
        <v>0</v>
      </c>
      <c r="BT235" s="160">
        <f t="shared" si="86"/>
        <v>0</v>
      </c>
      <c r="BU235" s="160">
        <f t="shared" si="86"/>
        <v>0</v>
      </c>
      <c r="BV235" s="160">
        <f t="shared" si="86"/>
        <v>0</v>
      </c>
      <c r="BW235" s="160">
        <f t="shared" si="86"/>
        <v>0</v>
      </c>
      <c r="BX235" s="160">
        <f t="shared" si="86"/>
        <v>0</v>
      </c>
      <c r="BY235" s="160">
        <f t="shared" si="86"/>
        <v>0</v>
      </c>
      <c r="BZ235" s="160">
        <f t="shared" si="86"/>
        <v>0</v>
      </c>
      <c r="CA235" s="160">
        <f t="shared" si="86"/>
        <v>0</v>
      </c>
      <c r="CB235" s="160">
        <f aca="true" t="shared" si="87" ref="CB235:CJ235">IF($C$195="CAPITALISED",SUM(CB179,CB194,CB196,CB202,CB203,CB212,CB214,CB220,CB221,CB227,CB228,CB233),SUM(CB179,CB194,CB195,CB196,CB202,CB203,CB212,CB214,CB220,CB221,CB227,CB228,CB233))</f>
        <v>0</v>
      </c>
      <c r="CC235" s="160">
        <f t="shared" si="87"/>
        <v>0</v>
      </c>
      <c r="CD235" s="160">
        <f t="shared" si="87"/>
        <v>0</v>
      </c>
      <c r="CE235" s="160">
        <f t="shared" si="87"/>
        <v>0</v>
      </c>
      <c r="CF235" s="160">
        <f t="shared" si="87"/>
        <v>0</v>
      </c>
      <c r="CG235" s="160">
        <f t="shared" si="87"/>
        <v>0</v>
      </c>
      <c r="CH235" s="160">
        <f t="shared" si="87"/>
        <v>0</v>
      </c>
      <c r="CI235" s="160">
        <f t="shared" si="87"/>
        <v>0</v>
      </c>
      <c r="CJ235" s="160">
        <f t="shared" si="87"/>
        <v>0</v>
      </c>
    </row>
    <row r="236" spans="2:88" ht="15">
      <c r="B236" s="10" t="s">
        <v>145</v>
      </c>
      <c r="C236" s="14"/>
      <c r="D236" s="35"/>
      <c r="H236" s="10"/>
      <c r="L236" s="51"/>
      <c r="M236" s="160"/>
      <c r="N236" s="160"/>
      <c r="O236" s="160">
        <f>SUM(N179,N194,N196,N202:N203,N212,N214,N220:N221,N233)</f>
        <v>0</v>
      </c>
      <c r="P236" s="160">
        <f>O236+P235</f>
        <v>0</v>
      </c>
      <c r="Q236" s="160">
        <f aca="true" t="shared" si="88" ref="Q236:BV236">P236+Q235</f>
        <v>0</v>
      </c>
      <c r="R236" s="160">
        <f t="shared" si="88"/>
        <v>0</v>
      </c>
      <c r="S236" s="160">
        <f t="shared" si="88"/>
        <v>0</v>
      </c>
      <c r="T236" s="160">
        <f t="shared" si="88"/>
        <v>0</v>
      </c>
      <c r="U236" s="160">
        <f t="shared" si="88"/>
        <v>0</v>
      </c>
      <c r="V236" s="160">
        <f t="shared" si="88"/>
        <v>0</v>
      </c>
      <c r="W236" s="160">
        <f t="shared" si="88"/>
        <v>0</v>
      </c>
      <c r="X236" s="160">
        <f t="shared" si="88"/>
        <v>0</v>
      </c>
      <c r="Y236" s="160">
        <f t="shared" si="88"/>
        <v>0</v>
      </c>
      <c r="Z236" s="160">
        <f t="shared" si="88"/>
        <v>0</v>
      </c>
      <c r="AA236" s="160">
        <f t="shared" si="88"/>
        <v>0</v>
      </c>
      <c r="AB236" s="160">
        <f t="shared" si="88"/>
        <v>0</v>
      </c>
      <c r="AC236" s="160">
        <f t="shared" si="88"/>
        <v>0</v>
      </c>
      <c r="AD236" s="160">
        <f t="shared" si="88"/>
        <v>0</v>
      </c>
      <c r="AE236" s="160">
        <f t="shared" si="88"/>
        <v>0</v>
      </c>
      <c r="AF236" s="160">
        <f t="shared" si="88"/>
        <v>0</v>
      </c>
      <c r="AG236" s="160">
        <f t="shared" si="88"/>
        <v>0</v>
      </c>
      <c r="AH236" s="160">
        <f t="shared" si="88"/>
        <v>0</v>
      </c>
      <c r="AI236" s="160">
        <f t="shared" si="88"/>
        <v>0</v>
      </c>
      <c r="AJ236" s="160">
        <f t="shared" si="88"/>
        <v>0</v>
      </c>
      <c r="AK236" s="160">
        <f t="shared" si="88"/>
        <v>0</v>
      </c>
      <c r="AL236" s="160">
        <f t="shared" si="88"/>
        <v>0</v>
      </c>
      <c r="AM236" s="160">
        <f t="shared" si="88"/>
        <v>0</v>
      </c>
      <c r="AN236" s="160">
        <f t="shared" si="88"/>
        <v>0</v>
      </c>
      <c r="AO236" s="160">
        <f t="shared" si="88"/>
        <v>0</v>
      </c>
      <c r="AP236" s="160">
        <f t="shared" si="88"/>
        <v>0</v>
      </c>
      <c r="AQ236" s="160">
        <f t="shared" si="88"/>
        <v>0</v>
      </c>
      <c r="AR236" s="160">
        <f t="shared" si="88"/>
        <v>0</v>
      </c>
      <c r="AS236" s="160">
        <f t="shared" si="88"/>
        <v>0</v>
      </c>
      <c r="AT236" s="160">
        <f t="shared" si="88"/>
        <v>0</v>
      </c>
      <c r="AU236" s="160">
        <f t="shared" si="88"/>
        <v>0</v>
      </c>
      <c r="AV236" s="160">
        <f t="shared" si="88"/>
        <v>0</v>
      </c>
      <c r="AW236" s="160">
        <f t="shared" si="88"/>
        <v>0</v>
      </c>
      <c r="AX236" s="160">
        <f t="shared" si="88"/>
        <v>0</v>
      </c>
      <c r="AY236" s="160">
        <f t="shared" si="88"/>
        <v>0</v>
      </c>
      <c r="AZ236" s="160">
        <f t="shared" si="88"/>
        <v>0</v>
      </c>
      <c r="BA236" s="160">
        <f t="shared" si="88"/>
        <v>0</v>
      </c>
      <c r="BB236" s="160">
        <f t="shared" si="88"/>
        <v>0</v>
      </c>
      <c r="BC236" s="160">
        <f t="shared" si="88"/>
        <v>0</v>
      </c>
      <c r="BD236" s="160">
        <f t="shared" si="88"/>
        <v>0</v>
      </c>
      <c r="BE236" s="160">
        <f t="shared" si="88"/>
        <v>0</v>
      </c>
      <c r="BF236" s="160">
        <f t="shared" si="88"/>
        <v>0</v>
      </c>
      <c r="BG236" s="160">
        <f t="shared" si="88"/>
        <v>0</v>
      </c>
      <c r="BH236" s="160">
        <f t="shared" si="88"/>
        <v>0</v>
      </c>
      <c r="BI236" s="160">
        <f t="shared" si="88"/>
        <v>0</v>
      </c>
      <c r="BJ236" s="160">
        <f t="shared" si="88"/>
        <v>0</v>
      </c>
      <c r="BK236" s="160">
        <f t="shared" si="88"/>
        <v>0</v>
      </c>
      <c r="BL236" s="160">
        <f t="shared" si="88"/>
        <v>0</v>
      </c>
      <c r="BM236" s="160">
        <f t="shared" si="88"/>
        <v>0</v>
      </c>
      <c r="BN236" s="160">
        <f t="shared" si="88"/>
        <v>0</v>
      </c>
      <c r="BO236" s="160">
        <f t="shared" si="88"/>
        <v>0</v>
      </c>
      <c r="BP236" s="160">
        <f t="shared" si="88"/>
        <v>0</v>
      </c>
      <c r="BQ236" s="160">
        <f t="shared" si="88"/>
        <v>0</v>
      </c>
      <c r="BR236" s="160">
        <f t="shared" si="88"/>
        <v>0</v>
      </c>
      <c r="BS236" s="160">
        <f t="shared" si="88"/>
        <v>0</v>
      </c>
      <c r="BT236" s="160">
        <f t="shared" si="88"/>
        <v>0</v>
      </c>
      <c r="BU236" s="160">
        <f t="shared" si="88"/>
        <v>0</v>
      </c>
      <c r="BV236" s="160">
        <f t="shared" si="88"/>
        <v>0</v>
      </c>
      <c r="BW236" s="160">
        <f aca="true" t="shared" si="89" ref="BW236:CJ236">BV236+BW235</f>
        <v>0</v>
      </c>
      <c r="BX236" s="160">
        <f t="shared" si="89"/>
        <v>0</v>
      </c>
      <c r="BY236" s="160">
        <f t="shared" si="89"/>
        <v>0</v>
      </c>
      <c r="BZ236" s="160">
        <f t="shared" si="89"/>
        <v>0</v>
      </c>
      <c r="CA236" s="160">
        <f t="shared" si="89"/>
        <v>0</v>
      </c>
      <c r="CB236" s="160">
        <f t="shared" si="89"/>
        <v>0</v>
      </c>
      <c r="CC236" s="160">
        <f t="shared" si="89"/>
        <v>0</v>
      </c>
      <c r="CD236" s="160">
        <f t="shared" si="89"/>
        <v>0</v>
      </c>
      <c r="CE236" s="160">
        <f t="shared" si="89"/>
        <v>0</v>
      </c>
      <c r="CF236" s="160">
        <f t="shared" si="89"/>
        <v>0</v>
      </c>
      <c r="CG236" s="160">
        <f t="shared" si="89"/>
        <v>0</v>
      </c>
      <c r="CH236" s="160">
        <f t="shared" si="89"/>
        <v>0</v>
      </c>
      <c r="CI236" s="160">
        <f t="shared" si="89"/>
        <v>0</v>
      </c>
      <c r="CJ236" s="160">
        <f t="shared" si="89"/>
        <v>0</v>
      </c>
    </row>
    <row r="237" spans="2:76" ht="15">
      <c r="B237" s="10"/>
      <c r="C237" s="14"/>
      <c r="D237" s="35"/>
      <c r="H237" s="10"/>
      <c r="L237" s="51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</row>
    <row r="238" spans="2:76" ht="15">
      <c r="B238" s="10"/>
      <c r="C238" s="14"/>
      <c r="D238" s="35"/>
      <c r="H238" s="10"/>
      <c r="L238" s="51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</row>
    <row r="239" ht="15">
      <c r="H239" s="10"/>
    </row>
    <row r="241" spans="15:76" ht="14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</row>
  </sheetData>
  <sheetProtection password="C611" sheet="1"/>
  <conditionalFormatting sqref="I144 G162 J151:J157 G166:G167 H165 I116:I121 G75:G80 I47:I60 I128:I129 I131 I135 I138 I141">
    <cfRule type="cellIs" priority="1" dxfId="3" operator="equal" stopIfTrue="1">
      <formula>"Ok"</formula>
    </cfRule>
  </conditionalFormatting>
  <dataValidations count="3">
    <dataValidation type="list" allowBlank="1" showInputMessage="1" showErrorMessage="1" sqref="C195">
      <formula1>"CAPITALISED, EXPENSED"</formula1>
    </dataValidation>
    <dataValidation type="list" allowBlank="1" showInputMessage="1" showErrorMessage="1" sqref="D102 D82 D84 D99:D100">
      <formula1>#REF!</formula1>
    </dataValidation>
    <dataValidation type="decimal" allowBlank="1" showInputMessage="1" showErrorMessage="1" sqref="N214 N221 P214:CJ214 P221:CJ221 N228 P228:CJ228">
      <formula1>-1000000000</formula1>
      <formula2>1000000000</formula2>
    </dataValidation>
  </dataValidations>
  <printOptions/>
  <pageMargins left="0.75" right="0.75" top="1" bottom="1" header="0.5" footer="0.5"/>
  <pageSetup horizontalDpi="600" verticalDpi="600" orientation="landscape" paperSize="8" scale="46" r:id="rId1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="85" zoomScaleNormal="85" workbookViewId="0" topLeftCell="A1">
      <selection activeCell="B103" sqref="B103"/>
    </sheetView>
  </sheetViews>
  <sheetFormatPr defaultColWidth="9.140625" defaultRowHeight="12.75"/>
  <cols>
    <col min="1" max="1" width="76.28125" style="240" bestFit="1" customWidth="1"/>
    <col min="2" max="2" width="12.00390625" style="240" customWidth="1"/>
    <col min="3" max="3" width="14.421875" style="242" customWidth="1"/>
    <col min="4" max="4" width="14.00390625" style="240" customWidth="1"/>
    <col min="5" max="5" width="16.421875" style="240" customWidth="1"/>
    <col min="6" max="6" width="15.28125" style="243" customWidth="1"/>
    <col min="7" max="16384" width="9.140625" style="240" customWidth="1"/>
  </cols>
  <sheetData>
    <row r="1" spans="1:6" ht="15">
      <c r="A1" s="226" t="s">
        <v>170</v>
      </c>
      <c r="B1" s="226"/>
      <c r="C1" s="227"/>
      <c r="D1" s="228"/>
      <c r="E1" s="228"/>
      <c r="F1" s="229"/>
    </row>
    <row r="2" spans="1:6" ht="15">
      <c r="A2" s="230" t="s">
        <v>105</v>
      </c>
      <c r="B2" s="230"/>
      <c r="C2" s="217"/>
      <c r="D2" s="213"/>
      <c r="E2" s="213"/>
      <c r="F2" s="231"/>
    </row>
    <row r="3" spans="1:6" ht="15">
      <c r="A3" s="232" t="s">
        <v>142</v>
      </c>
      <c r="B3" s="295"/>
      <c r="C3" s="219">
        <v>1000</v>
      </c>
      <c r="D3" s="213"/>
      <c r="E3" s="213"/>
      <c r="F3" s="231"/>
    </row>
    <row r="4" spans="1:6" ht="15">
      <c r="A4" s="233"/>
      <c r="B4" s="233"/>
      <c r="C4" s="217"/>
      <c r="D4" s="213"/>
      <c r="E4" s="213"/>
      <c r="F4" s="231"/>
    </row>
    <row r="5" spans="1:6" ht="15">
      <c r="A5" s="230"/>
      <c r="B5" s="230"/>
      <c r="C5" s="217"/>
      <c r="D5" s="213"/>
      <c r="E5" s="213"/>
      <c r="F5" s="231"/>
    </row>
    <row r="6" spans="1:6" ht="14.25">
      <c r="A6" s="316"/>
      <c r="B6" s="234"/>
      <c r="C6" s="218"/>
      <c r="D6" s="214"/>
      <c r="E6" s="214"/>
      <c r="F6" s="235"/>
    </row>
    <row r="7" spans="1:6" ht="15">
      <c r="A7" s="245"/>
      <c r="B7" s="314"/>
      <c r="C7" s="246" t="s">
        <v>126</v>
      </c>
      <c r="D7" s="247" t="s">
        <v>136</v>
      </c>
      <c r="E7" s="247" t="s">
        <v>139</v>
      </c>
      <c r="F7" s="248" t="s">
        <v>139</v>
      </c>
    </row>
    <row r="8" spans="1:6" ht="15">
      <c r="A8" s="249" t="s">
        <v>172</v>
      </c>
      <c r="B8" s="299"/>
      <c r="C8" s="250" t="s">
        <v>141</v>
      </c>
      <c r="D8" s="250" t="s">
        <v>141</v>
      </c>
      <c r="E8" s="250" t="s">
        <v>141</v>
      </c>
      <c r="F8" s="251" t="s">
        <v>140</v>
      </c>
    </row>
    <row r="9" spans="1:6" ht="15">
      <c r="A9" s="249"/>
      <c r="B9" s="299"/>
      <c r="C9" s="250"/>
      <c r="D9" s="252"/>
      <c r="E9" s="252"/>
      <c r="F9" s="251"/>
    </row>
    <row r="10" spans="1:6" ht="15">
      <c r="A10" s="249" t="s">
        <v>106</v>
      </c>
      <c r="B10" s="299"/>
      <c r="C10" s="250"/>
      <c r="D10" s="252"/>
      <c r="E10" s="252"/>
      <c r="F10" s="251"/>
    </row>
    <row r="11" spans="1:6" ht="15">
      <c r="A11" s="253" t="s">
        <v>107</v>
      </c>
      <c r="B11" s="315"/>
      <c r="C11" s="254" t="s">
        <v>108</v>
      </c>
      <c r="D11" s="255" t="s">
        <v>108</v>
      </c>
      <c r="E11" s="255" t="s">
        <v>108</v>
      </c>
      <c r="F11" s="256" t="s">
        <v>108</v>
      </c>
    </row>
    <row r="12" spans="1:6" ht="15">
      <c r="A12" s="257"/>
      <c r="B12" s="298"/>
      <c r="C12" s="250"/>
      <c r="D12" s="252"/>
      <c r="E12" s="252"/>
      <c r="F12" s="251"/>
    </row>
    <row r="13" spans="1:6" ht="15">
      <c r="A13" s="257" t="s">
        <v>109</v>
      </c>
      <c r="B13" s="298"/>
      <c r="C13" s="258"/>
      <c r="D13" s="259">
        <f>(Inputs!M128)/C3</f>
        <v>0</v>
      </c>
      <c r="E13" s="259">
        <f>D13-C13</f>
        <v>0</v>
      </c>
      <c r="F13" s="260">
        <f>IF(C13=0,0,E13/C13)</f>
        <v>0</v>
      </c>
    </row>
    <row r="14" spans="1:6" ht="15">
      <c r="A14" s="257" t="s">
        <v>110</v>
      </c>
      <c r="B14" s="298"/>
      <c r="C14" s="258"/>
      <c r="D14" s="259">
        <f>(Inputs!M129)/C3</f>
        <v>0</v>
      </c>
      <c r="E14" s="259">
        <f aca="true" t="shared" si="0" ref="E14:E19">D14-C14</f>
        <v>0</v>
      </c>
      <c r="F14" s="260">
        <f aca="true" t="shared" si="1" ref="F14:F20">IF(C14=0,0,E14/C14)</f>
        <v>0</v>
      </c>
    </row>
    <row r="15" spans="1:6" ht="15">
      <c r="A15" s="257" t="s">
        <v>190</v>
      </c>
      <c r="B15" s="298"/>
      <c r="C15" s="258"/>
      <c r="D15" s="259">
        <f>(Inputs!M130+Inputs!M131)/C3</f>
        <v>0</v>
      </c>
      <c r="E15" s="259">
        <f t="shared" si="0"/>
        <v>0</v>
      </c>
      <c r="F15" s="260">
        <f t="shared" si="1"/>
        <v>0</v>
      </c>
    </row>
    <row r="16" spans="1:6" ht="15">
      <c r="A16" s="257" t="s">
        <v>111</v>
      </c>
      <c r="B16" s="298"/>
      <c r="C16" s="258"/>
      <c r="D16" s="259">
        <f>(Inputs!M133+Inputs!M134+Inputs!M135)/C3</f>
        <v>0</v>
      </c>
      <c r="E16" s="259">
        <f t="shared" si="0"/>
        <v>0</v>
      </c>
      <c r="F16" s="260">
        <f t="shared" si="1"/>
        <v>0</v>
      </c>
    </row>
    <row r="17" spans="1:6" ht="15">
      <c r="A17" s="257" t="s">
        <v>164</v>
      </c>
      <c r="B17" s="298"/>
      <c r="C17" s="258"/>
      <c r="D17" s="259">
        <f>(Inputs!M136+Inputs!M137+Inputs!M138)/C3</f>
        <v>0</v>
      </c>
      <c r="E17" s="259">
        <f t="shared" si="0"/>
        <v>0</v>
      </c>
      <c r="F17" s="260">
        <f t="shared" si="1"/>
        <v>0</v>
      </c>
    </row>
    <row r="18" spans="1:6" ht="15">
      <c r="A18" s="257" t="s">
        <v>165</v>
      </c>
      <c r="B18" s="298"/>
      <c r="C18" s="258"/>
      <c r="D18" s="259">
        <f>(Inputs!M139+Inputs!M140+Inputs!M141)/C3</f>
        <v>0</v>
      </c>
      <c r="E18" s="259">
        <f t="shared" si="0"/>
        <v>0</v>
      </c>
      <c r="F18" s="260">
        <f t="shared" si="1"/>
        <v>0</v>
      </c>
    </row>
    <row r="19" spans="1:6" ht="15">
      <c r="A19" s="257" t="s">
        <v>166</v>
      </c>
      <c r="B19" s="298"/>
      <c r="C19" s="258"/>
      <c r="D19" s="259">
        <f>(Inputs!M142+Inputs!M143+Inputs!M144)/C3</f>
        <v>0</v>
      </c>
      <c r="E19" s="259">
        <f t="shared" si="0"/>
        <v>0</v>
      </c>
      <c r="F19" s="260">
        <f t="shared" si="1"/>
        <v>0</v>
      </c>
    </row>
    <row r="20" spans="1:6" ht="15">
      <c r="A20" s="261" t="s">
        <v>174</v>
      </c>
      <c r="B20" s="297"/>
      <c r="C20" s="262">
        <f>SUM(C13:C19)</f>
        <v>0</v>
      </c>
      <c r="D20" s="263">
        <f>SUM(D13:D19)</f>
        <v>0</v>
      </c>
      <c r="E20" s="263">
        <f>D20-C20</f>
        <v>0</v>
      </c>
      <c r="F20" s="264">
        <f t="shared" si="1"/>
        <v>0</v>
      </c>
    </row>
    <row r="21" spans="1:6" ht="15">
      <c r="A21" s="257"/>
      <c r="B21" s="298"/>
      <c r="C21" s="265"/>
      <c r="D21" s="259"/>
      <c r="E21" s="259"/>
      <c r="F21" s="260"/>
    </row>
    <row r="22" spans="1:6" ht="15">
      <c r="A22" s="249" t="s">
        <v>129</v>
      </c>
      <c r="B22" s="299"/>
      <c r="C22" s="265"/>
      <c r="D22" s="259"/>
      <c r="E22" s="259"/>
      <c r="F22" s="260"/>
    </row>
    <row r="23" spans="1:6" ht="15">
      <c r="A23" s="257" t="s">
        <v>78</v>
      </c>
      <c r="B23" s="298"/>
      <c r="C23" s="258"/>
      <c r="D23" s="259">
        <f>(Inputs!M165)/C3</f>
        <v>0</v>
      </c>
      <c r="E23" s="259">
        <f aca="true" t="shared" si="2" ref="E23:E29">D23-C23</f>
        <v>0</v>
      </c>
      <c r="F23" s="260">
        <f aca="true" t="shared" si="3" ref="F23:F31">IF(C23=0,0,E23/C23)</f>
        <v>0</v>
      </c>
    </row>
    <row r="24" spans="1:6" ht="15">
      <c r="A24" s="257" t="s">
        <v>112</v>
      </c>
      <c r="B24" s="298"/>
      <c r="C24" s="258"/>
      <c r="D24" s="259">
        <f>(Inputs!M162)/C3</f>
        <v>0</v>
      </c>
      <c r="E24" s="259">
        <f t="shared" si="2"/>
        <v>0</v>
      </c>
      <c r="F24" s="260">
        <f t="shared" si="3"/>
        <v>0</v>
      </c>
    </row>
    <row r="25" spans="1:6" ht="15">
      <c r="A25" s="257" t="s">
        <v>113</v>
      </c>
      <c r="B25" s="298"/>
      <c r="C25" s="258"/>
      <c r="D25" s="259">
        <f>(Inputs!M157)/C3</f>
        <v>0</v>
      </c>
      <c r="E25" s="259">
        <f t="shared" si="2"/>
        <v>0</v>
      </c>
      <c r="F25" s="260">
        <f t="shared" si="3"/>
        <v>0</v>
      </c>
    </row>
    <row r="26" spans="1:6" ht="15">
      <c r="A26" s="257" t="s">
        <v>11</v>
      </c>
      <c r="B26" s="298"/>
      <c r="C26" s="258"/>
      <c r="D26" s="259">
        <f>(Inputs!M167)/C3</f>
        <v>0</v>
      </c>
      <c r="E26" s="259">
        <f t="shared" si="2"/>
        <v>0</v>
      </c>
      <c r="F26" s="260">
        <f t="shared" si="3"/>
        <v>0</v>
      </c>
    </row>
    <row r="27" spans="1:6" ht="15">
      <c r="A27" s="257" t="s">
        <v>27</v>
      </c>
      <c r="B27" s="298"/>
      <c r="C27" s="258"/>
      <c r="D27" s="259">
        <f>(Inputs!M159)/C3</f>
        <v>0</v>
      </c>
      <c r="E27" s="259">
        <f t="shared" si="2"/>
        <v>0</v>
      </c>
      <c r="F27" s="260">
        <f t="shared" si="3"/>
        <v>0</v>
      </c>
    </row>
    <row r="28" spans="1:6" ht="15">
      <c r="A28" s="257"/>
      <c r="B28" s="298"/>
      <c r="C28" s="258"/>
      <c r="D28" s="259"/>
      <c r="E28" s="259"/>
      <c r="F28" s="260"/>
    </row>
    <row r="29" spans="1:6" ht="15">
      <c r="A29" s="261" t="s">
        <v>175</v>
      </c>
      <c r="B29" s="297"/>
      <c r="C29" s="262">
        <f>SUM(C23:C28)</f>
        <v>0</v>
      </c>
      <c r="D29" s="263">
        <f>SUM(D23:D28)</f>
        <v>0</v>
      </c>
      <c r="E29" s="263">
        <f t="shared" si="2"/>
        <v>0</v>
      </c>
      <c r="F29" s="264">
        <f t="shared" si="3"/>
        <v>0</v>
      </c>
    </row>
    <row r="30" spans="1:6" ht="15">
      <c r="A30" s="257"/>
      <c r="B30" s="298"/>
      <c r="C30" s="265"/>
      <c r="D30" s="259"/>
      <c r="E30" s="259"/>
      <c r="F30" s="260"/>
    </row>
    <row r="31" spans="1:6" ht="15.75" thickBot="1">
      <c r="A31" s="266" t="s">
        <v>168</v>
      </c>
      <c r="B31" s="317"/>
      <c r="C31" s="267">
        <f>C29+C20</f>
        <v>0</v>
      </c>
      <c r="D31" s="268">
        <f>D29+D20</f>
        <v>0</v>
      </c>
      <c r="E31" s="268">
        <f>D31-C31</f>
        <v>0</v>
      </c>
      <c r="F31" s="269">
        <f t="shared" si="3"/>
        <v>0</v>
      </c>
    </row>
    <row r="32" spans="1:6" ht="15.75" thickTop="1">
      <c r="A32" s="257"/>
      <c r="B32" s="298"/>
      <c r="C32" s="265"/>
      <c r="D32" s="259"/>
      <c r="E32" s="259"/>
      <c r="F32" s="260"/>
    </row>
    <row r="33" spans="1:6" ht="14.25">
      <c r="A33" s="328"/>
      <c r="B33" s="216"/>
      <c r="C33" s="216"/>
      <c r="D33" s="220"/>
      <c r="E33" s="220"/>
      <c r="F33" s="236"/>
    </row>
    <row r="34" spans="1:6" ht="15">
      <c r="A34" s="257"/>
      <c r="B34" s="298"/>
      <c r="C34" s="265"/>
      <c r="D34" s="259"/>
      <c r="E34" s="259"/>
      <c r="F34" s="260"/>
    </row>
    <row r="35" spans="1:6" ht="15">
      <c r="A35" s="249" t="s">
        <v>171</v>
      </c>
      <c r="B35" s="299"/>
      <c r="C35" s="265"/>
      <c r="D35" s="259"/>
      <c r="E35" s="259"/>
      <c r="F35" s="260"/>
    </row>
    <row r="36" spans="1:6" ht="15">
      <c r="A36" s="249"/>
      <c r="B36" s="299"/>
      <c r="C36" s="265"/>
      <c r="D36" s="259"/>
      <c r="E36" s="259"/>
      <c r="F36" s="260"/>
    </row>
    <row r="37" spans="1:6" ht="15">
      <c r="A37" s="249" t="s">
        <v>128</v>
      </c>
      <c r="B37" s="299"/>
      <c r="C37" s="265"/>
      <c r="D37" s="259"/>
      <c r="E37" s="259"/>
      <c r="F37" s="260"/>
    </row>
    <row r="38" spans="1:6" ht="15">
      <c r="A38" s="257" t="s">
        <v>114</v>
      </c>
      <c r="B38" s="298"/>
      <c r="C38" s="258"/>
      <c r="D38" s="259">
        <f>(Inputs!M24)/C3</f>
        <v>0</v>
      </c>
      <c r="E38" s="259">
        <f>D38-C38</f>
        <v>0</v>
      </c>
      <c r="F38" s="260">
        <f aca="true" t="shared" si="4" ref="F38:F79">IF(C38=0,0,E38/C38)</f>
        <v>0</v>
      </c>
    </row>
    <row r="39" spans="1:6" ht="15">
      <c r="A39" s="257" t="s">
        <v>18</v>
      </c>
      <c r="B39" s="298"/>
      <c r="C39" s="258"/>
      <c r="D39" s="259">
        <f>(Inputs!M25)/C3</f>
        <v>0</v>
      </c>
      <c r="E39" s="259">
        <f aca="true" t="shared" si="5" ref="E39:E46">D39-C39</f>
        <v>0</v>
      </c>
      <c r="F39" s="260">
        <f t="shared" si="4"/>
        <v>0</v>
      </c>
    </row>
    <row r="40" spans="1:6" ht="15">
      <c r="A40" s="257" t="s">
        <v>115</v>
      </c>
      <c r="B40" s="298"/>
      <c r="C40" s="258"/>
      <c r="D40" s="259">
        <f>(Inputs!M29)/C3</f>
        <v>0</v>
      </c>
      <c r="E40" s="259">
        <f t="shared" si="5"/>
        <v>0</v>
      </c>
      <c r="F40" s="260">
        <f t="shared" si="4"/>
        <v>0</v>
      </c>
    </row>
    <row r="41" spans="1:6" ht="15">
      <c r="A41" s="257" t="s">
        <v>116</v>
      </c>
      <c r="B41" s="298"/>
      <c r="C41" s="258"/>
      <c r="D41" s="259">
        <f>(Inputs!M30)/C3</f>
        <v>0</v>
      </c>
      <c r="E41" s="259">
        <f t="shared" si="5"/>
        <v>0</v>
      </c>
      <c r="F41" s="260">
        <f t="shared" si="4"/>
        <v>0</v>
      </c>
    </row>
    <row r="42" spans="1:6" ht="15">
      <c r="A42" s="257" t="s">
        <v>23</v>
      </c>
      <c r="B42" s="298"/>
      <c r="C42" s="258"/>
      <c r="D42" s="259">
        <f>(Inputs!M34)/C3</f>
        <v>0</v>
      </c>
      <c r="E42" s="259">
        <f t="shared" si="5"/>
        <v>0</v>
      </c>
      <c r="F42" s="260">
        <f t="shared" si="4"/>
        <v>0</v>
      </c>
    </row>
    <row r="43" spans="1:6" ht="15">
      <c r="A43" s="257" t="s">
        <v>24</v>
      </c>
      <c r="B43" s="298"/>
      <c r="C43" s="258"/>
      <c r="D43" s="259">
        <f>(Inputs!M35)/C3</f>
        <v>0</v>
      </c>
      <c r="E43" s="259">
        <f t="shared" si="5"/>
        <v>0</v>
      </c>
      <c r="F43" s="260">
        <f t="shared" si="4"/>
        <v>0</v>
      </c>
    </row>
    <row r="44" spans="1:6" ht="15">
      <c r="A44" s="257" t="s">
        <v>25</v>
      </c>
      <c r="B44" s="298"/>
      <c r="C44" s="258"/>
      <c r="D44" s="259">
        <f>(Inputs!M36)/C3</f>
        <v>0</v>
      </c>
      <c r="E44" s="259">
        <f t="shared" si="5"/>
        <v>0</v>
      </c>
      <c r="F44" s="260">
        <f t="shared" si="4"/>
        <v>0</v>
      </c>
    </row>
    <row r="45" spans="1:6" ht="15">
      <c r="A45" s="257" t="s">
        <v>26</v>
      </c>
      <c r="B45" s="298"/>
      <c r="C45" s="258"/>
      <c r="D45" s="259">
        <f>(Inputs!M37)/C3</f>
        <v>0</v>
      </c>
      <c r="E45" s="259">
        <f t="shared" si="5"/>
        <v>0</v>
      </c>
      <c r="F45" s="260">
        <f t="shared" si="4"/>
        <v>0</v>
      </c>
    </row>
    <row r="46" spans="1:6" ht="15">
      <c r="A46" s="257" t="s">
        <v>27</v>
      </c>
      <c r="B46" s="298"/>
      <c r="C46" s="258"/>
      <c r="D46" s="259">
        <f>(Inputs!M38)/C3</f>
        <v>0</v>
      </c>
      <c r="E46" s="259">
        <f t="shared" si="5"/>
        <v>0</v>
      </c>
      <c r="F46" s="260">
        <f t="shared" si="4"/>
        <v>0</v>
      </c>
    </row>
    <row r="47" spans="1:6" ht="15">
      <c r="A47" s="261" t="s">
        <v>130</v>
      </c>
      <c r="B47" s="297"/>
      <c r="C47" s="262">
        <f>SUM(C38:C46)</f>
        <v>0</v>
      </c>
      <c r="D47" s="263">
        <f>SUM(D38:D46)</f>
        <v>0</v>
      </c>
      <c r="E47" s="263">
        <f>D47-C47</f>
        <v>0</v>
      </c>
      <c r="F47" s="264">
        <f t="shared" si="4"/>
        <v>0</v>
      </c>
    </row>
    <row r="48" spans="1:6" ht="15">
      <c r="A48" s="257"/>
      <c r="B48" s="298"/>
      <c r="C48" s="265"/>
      <c r="D48" s="259"/>
      <c r="E48" s="259"/>
      <c r="F48" s="260"/>
    </row>
    <row r="49" spans="1:6" ht="15">
      <c r="A49" s="249" t="s">
        <v>131</v>
      </c>
      <c r="B49" s="299"/>
      <c r="C49" s="265"/>
      <c r="D49" s="259"/>
      <c r="E49" s="259"/>
      <c r="F49" s="260"/>
    </row>
    <row r="50" spans="1:6" ht="15">
      <c r="A50" s="257" t="s">
        <v>117</v>
      </c>
      <c r="B50" s="298"/>
      <c r="C50" s="258"/>
      <c r="D50" s="259">
        <f>(Inputs!M70)/C3</f>
        <v>0</v>
      </c>
      <c r="E50" s="259">
        <f>D50-C50</f>
        <v>0</v>
      </c>
      <c r="F50" s="260">
        <f t="shared" si="4"/>
        <v>0</v>
      </c>
    </row>
    <row r="51" spans="1:6" ht="15">
      <c r="A51" s="257" t="s">
        <v>118</v>
      </c>
      <c r="B51" s="298"/>
      <c r="C51" s="258"/>
      <c r="D51" s="259">
        <f>(SUM(Inputs!M75:M80))/C3</f>
        <v>0</v>
      </c>
      <c r="E51" s="259">
        <f>D51-C51</f>
        <v>0</v>
      </c>
      <c r="F51" s="260">
        <f t="shared" si="4"/>
        <v>0</v>
      </c>
    </row>
    <row r="52" spans="1:6" ht="15">
      <c r="A52" s="257" t="s">
        <v>48</v>
      </c>
      <c r="B52" s="298"/>
      <c r="C52" s="258"/>
      <c r="D52" s="259">
        <f>(Inputs!M82)/C3</f>
        <v>0</v>
      </c>
      <c r="E52" s="259">
        <f>D52-C52</f>
        <v>0</v>
      </c>
      <c r="F52" s="260">
        <f t="shared" si="4"/>
        <v>0</v>
      </c>
    </row>
    <row r="53" spans="1:6" ht="15">
      <c r="A53" s="257" t="s">
        <v>49</v>
      </c>
      <c r="B53" s="298"/>
      <c r="C53" s="258"/>
      <c r="D53" s="259">
        <f>(Inputs!M84)/C3</f>
        <v>0</v>
      </c>
      <c r="E53" s="259">
        <f>D53-C53</f>
        <v>0</v>
      </c>
      <c r="F53" s="260">
        <f t="shared" si="4"/>
        <v>0</v>
      </c>
    </row>
    <row r="54" spans="1:6" ht="15">
      <c r="A54" s="261" t="s">
        <v>132</v>
      </c>
      <c r="B54" s="297"/>
      <c r="C54" s="262">
        <f>SUM(C50:C53)</f>
        <v>0</v>
      </c>
      <c r="D54" s="263">
        <f>SUM(D50:D53)</f>
        <v>0</v>
      </c>
      <c r="E54" s="263">
        <f>D54-C54</f>
        <v>0</v>
      </c>
      <c r="F54" s="264">
        <f t="shared" si="4"/>
        <v>0</v>
      </c>
    </row>
    <row r="55" spans="1:6" ht="15">
      <c r="A55" s="249"/>
      <c r="B55" s="299"/>
      <c r="C55" s="265"/>
      <c r="D55" s="259"/>
      <c r="E55" s="259"/>
      <c r="F55" s="260"/>
    </row>
    <row r="56" spans="1:6" ht="15">
      <c r="A56" s="249" t="s">
        <v>182</v>
      </c>
      <c r="B56" s="299"/>
      <c r="C56" s="265"/>
      <c r="D56" s="259"/>
      <c r="E56" s="259"/>
      <c r="F56" s="260"/>
    </row>
    <row r="57" spans="1:6" ht="15">
      <c r="A57" s="257" t="s">
        <v>137</v>
      </c>
      <c r="B57" s="298"/>
      <c r="C57" s="258"/>
      <c r="D57" s="259">
        <f>(Inputs!M92)/C3</f>
        <v>0</v>
      </c>
      <c r="E57" s="259">
        <f>D57-C57</f>
        <v>0</v>
      </c>
      <c r="F57" s="260">
        <f t="shared" si="4"/>
        <v>0</v>
      </c>
    </row>
    <row r="58" spans="1:6" ht="15">
      <c r="A58" s="257" t="s">
        <v>138</v>
      </c>
      <c r="B58" s="298"/>
      <c r="C58" s="258"/>
      <c r="D58" s="259">
        <f>(Inputs!M93+Inputs!M94)/C3</f>
        <v>0</v>
      </c>
      <c r="E58" s="259">
        <f>D58-C58</f>
        <v>0</v>
      </c>
      <c r="F58" s="260">
        <f t="shared" si="4"/>
        <v>0</v>
      </c>
    </row>
    <row r="59" spans="1:6" ht="15">
      <c r="A59" s="257" t="s">
        <v>179</v>
      </c>
      <c r="B59" s="298"/>
      <c r="C59" s="258"/>
      <c r="D59" s="259">
        <f>(Inputs!M100)/C3</f>
        <v>0</v>
      </c>
      <c r="E59" s="259">
        <f>D59-C59</f>
        <v>0</v>
      </c>
      <c r="F59" s="260">
        <f t="shared" si="4"/>
        <v>0</v>
      </c>
    </row>
    <row r="60" spans="1:6" ht="15">
      <c r="A60" s="257" t="s">
        <v>119</v>
      </c>
      <c r="B60" s="298"/>
      <c r="C60" s="258"/>
      <c r="D60" s="259">
        <f>(Inputs!M102)/C3</f>
        <v>0</v>
      </c>
      <c r="E60" s="259">
        <f>D60-C60</f>
        <v>0</v>
      </c>
      <c r="F60" s="260">
        <f t="shared" si="4"/>
        <v>0</v>
      </c>
    </row>
    <row r="61" spans="1:6" ht="15">
      <c r="A61" s="261" t="s">
        <v>181</v>
      </c>
      <c r="B61" s="297"/>
      <c r="C61" s="262">
        <f>SUM(C57:C60)</f>
        <v>0</v>
      </c>
      <c r="D61" s="263">
        <f>SUM(D57:D60)</f>
        <v>0</v>
      </c>
      <c r="E61" s="263">
        <f>D61-C61</f>
        <v>0</v>
      </c>
      <c r="F61" s="264">
        <f t="shared" si="4"/>
        <v>0</v>
      </c>
    </row>
    <row r="62" spans="1:6" ht="15">
      <c r="A62" s="257"/>
      <c r="B62" s="298"/>
      <c r="C62" s="265"/>
      <c r="D62" s="259"/>
      <c r="E62" s="259"/>
      <c r="F62" s="260"/>
    </row>
    <row r="63" spans="1:6" ht="15">
      <c r="A63" s="261" t="s">
        <v>120</v>
      </c>
      <c r="B63" s="297"/>
      <c r="C63" s="262">
        <f>C61+C54+C47</f>
        <v>0</v>
      </c>
      <c r="D63" s="263">
        <f>D61+D54+D47</f>
        <v>0</v>
      </c>
      <c r="E63" s="263">
        <f>D63-C63</f>
        <v>0</v>
      </c>
      <c r="F63" s="264">
        <f t="shared" si="4"/>
        <v>0</v>
      </c>
    </row>
    <row r="64" spans="1:6" ht="15">
      <c r="A64" s="249"/>
      <c r="B64" s="299"/>
      <c r="C64" s="265"/>
      <c r="D64" s="259"/>
      <c r="E64" s="259"/>
      <c r="F64" s="260"/>
    </row>
    <row r="65" spans="1:6" ht="15">
      <c r="A65" s="249" t="s">
        <v>121</v>
      </c>
      <c r="B65" s="299"/>
      <c r="C65" s="265"/>
      <c r="D65" s="259"/>
      <c r="E65" s="259"/>
      <c r="F65" s="260"/>
    </row>
    <row r="66" spans="1:6" ht="15">
      <c r="A66" s="257" t="s">
        <v>122</v>
      </c>
      <c r="B66" s="298"/>
      <c r="C66" s="258"/>
      <c r="D66" s="259">
        <f>IF(Inputs!C195="EXPENSED",0-(Inputs!M195)/C3,(Inputs!M195)/C3)</f>
        <v>0</v>
      </c>
      <c r="E66" s="259">
        <f>D66-C66</f>
        <v>0</v>
      </c>
      <c r="F66" s="260">
        <f t="shared" si="4"/>
        <v>0</v>
      </c>
    </row>
    <row r="67" spans="1:6" ht="15">
      <c r="A67" s="257" t="s">
        <v>123</v>
      </c>
      <c r="B67" s="298"/>
      <c r="C67" s="258"/>
      <c r="D67" s="259">
        <f>(Inputs!M213)/C3</f>
        <v>0</v>
      </c>
      <c r="E67" s="259">
        <f>D67-C67</f>
        <v>0</v>
      </c>
      <c r="F67" s="260">
        <f t="shared" si="4"/>
        <v>0</v>
      </c>
    </row>
    <row r="68" spans="1:6" ht="15">
      <c r="A68" s="261" t="s">
        <v>133</v>
      </c>
      <c r="B68" s="297"/>
      <c r="C68" s="262">
        <f>SUM(C66:C67)</f>
        <v>0</v>
      </c>
      <c r="D68" s="263">
        <f>SUM(D66:D67)</f>
        <v>0</v>
      </c>
      <c r="E68" s="263">
        <f>D68-C68</f>
        <v>0</v>
      </c>
      <c r="F68" s="264">
        <f t="shared" si="4"/>
        <v>0</v>
      </c>
    </row>
    <row r="69" spans="1:6" ht="15">
      <c r="A69" s="257"/>
      <c r="B69" s="298"/>
      <c r="C69" s="265"/>
      <c r="D69" s="259"/>
      <c r="E69" s="259"/>
      <c r="F69" s="260"/>
    </row>
    <row r="70" spans="1:6" ht="15">
      <c r="A70" s="261" t="s">
        <v>124</v>
      </c>
      <c r="B70" s="297"/>
      <c r="C70" s="262">
        <f>C68+C63</f>
        <v>0</v>
      </c>
      <c r="D70" s="263">
        <f>D68+D63</f>
        <v>0</v>
      </c>
      <c r="E70" s="263">
        <f>D70-C70</f>
        <v>0</v>
      </c>
      <c r="F70" s="264">
        <f t="shared" si="4"/>
        <v>0</v>
      </c>
    </row>
    <row r="71" spans="1:6" ht="15">
      <c r="A71" s="249"/>
      <c r="B71" s="299"/>
      <c r="C71" s="265"/>
      <c r="D71" s="259"/>
      <c r="E71" s="259"/>
      <c r="F71" s="260"/>
    </row>
    <row r="72" spans="1:6" ht="15">
      <c r="A72" s="249" t="s">
        <v>127</v>
      </c>
      <c r="B72" s="299"/>
      <c r="C72" s="258"/>
      <c r="D72" s="259">
        <f>(Inputs!M104)/C3</f>
        <v>0</v>
      </c>
      <c r="E72" s="259">
        <f>D72-C72</f>
        <v>0</v>
      </c>
      <c r="F72" s="260">
        <f t="shared" si="4"/>
        <v>0</v>
      </c>
    </row>
    <row r="73" spans="1:6" ht="15">
      <c r="A73" s="270" t="s">
        <v>125</v>
      </c>
      <c r="B73" s="319"/>
      <c r="C73" s="271">
        <f>IF(C70=0,0,C72/C70)</f>
        <v>0</v>
      </c>
      <c r="D73" s="260">
        <f>IF(D70=0,0,D72/D70)</f>
        <v>0</v>
      </c>
      <c r="E73" s="260">
        <f>D73-C73</f>
        <v>0</v>
      </c>
      <c r="F73" s="260"/>
    </row>
    <row r="74" spans="1:6" ht="15.75" thickBot="1">
      <c r="A74" s="329" t="s">
        <v>178</v>
      </c>
      <c r="B74" s="317"/>
      <c r="C74" s="267">
        <f>C72+C70</f>
        <v>0</v>
      </c>
      <c r="D74" s="268">
        <f>D72+D70</f>
        <v>0</v>
      </c>
      <c r="E74" s="268">
        <f>D74-C74</f>
        <v>0</v>
      </c>
      <c r="F74" s="269">
        <f t="shared" si="4"/>
        <v>0</v>
      </c>
    </row>
    <row r="75" spans="1:6" ht="14.25">
      <c r="A75" s="328"/>
      <c r="B75" s="216"/>
      <c r="C75" s="216"/>
      <c r="D75" s="215"/>
      <c r="E75" s="215"/>
      <c r="F75" s="236"/>
    </row>
    <row r="76" spans="1:6" ht="15">
      <c r="A76" s="249" t="s">
        <v>176</v>
      </c>
      <c r="B76" s="318"/>
      <c r="C76" s="272">
        <f>C31-C70</f>
        <v>0</v>
      </c>
      <c r="D76" s="273">
        <f>D31-D70</f>
        <v>0</v>
      </c>
      <c r="E76" s="273">
        <f>D76-C76</f>
        <v>0</v>
      </c>
      <c r="F76" s="274">
        <f t="shared" si="4"/>
        <v>0</v>
      </c>
    </row>
    <row r="77" spans="1:6" ht="15">
      <c r="A77" s="270" t="s">
        <v>134</v>
      </c>
      <c r="B77" s="319"/>
      <c r="C77" s="271">
        <f>IF(C70=0,0,C76/C70)</f>
        <v>0</v>
      </c>
      <c r="D77" s="260">
        <f>IF(D70=0,0,D76/D70)</f>
        <v>0</v>
      </c>
      <c r="E77" s="260"/>
      <c r="F77" s="275"/>
    </row>
    <row r="78" spans="1:6" ht="14.25">
      <c r="A78" s="270"/>
      <c r="B78" s="319"/>
      <c r="C78" s="276"/>
      <c r="D78" s="277"/>
      <c r="E78" s="277"/>
      <c r="F78" s="275"/>
    </row>
    <row r="79" spans="1:6" ht="15">
      <c r="A79" s="278" t="s">
        <v>177</v>
      </c>
      <c r="B79" s="320"/>
      <c r="C79" s="265">
        <f>C31-C74</f>
        <v>0</v>
      </c>
      <c r="D79" s="259">
        <f>D31-D74</f>
        <v>0</v>
      </c>
      <c r="E79" s="259">
        <f>D79-C79</f>
        <v>0</v>
      </c>
      <c r="F79" s="260">
        <f t="shared" si="4"/>
        <v>0</v>
      </c>
    </row>
    <row r="80" spans="1:6" ht="15">
      <c r="A80" s="270" t="s">
        <v>207</v>
      </c>
      <c r="B80" s="319"/>
      <c r="C80" s="271">
        <f>IF(C70=0,0,C79/C74)</f>
        <v>0</v>
      </c>
      <c r="D80" s="260">
        <f>IF(D70=0,0,D79/D74)</f>
        <v>0</v>
      </c>
      <c r="E80" s="260"/>
      <c r="F80" s="279"/>
    </row>
    <row r="81" spans="1:6" ht="15">
      <c r="A81" s="280"/>
      <c r="B81" s="321"/>
      <c r="C81" s="281"/>
      <c r="D81" s="282"/>
      <c r="E81" s="282"/>
      <c r="F81" s="283"/>
    </row>
    <row r="82" spans="1:6" ht="14.25">
      <c r="A82" s="298"/>
      <c r="B82" s="298"/>
      <c r="C82" s="330"/>
      <c r="D82" s="331"/>
      <c r="E82" s="332"/>
      <c r="F82" s="333"/>
    </row>
    <row r="83" spans="1:6" ht="14.25">
      <c r="A83" s="298"/>
      <c r="B83" s="298"/>
      <c r="C83" s="330"/>
      <c r="D83" s="332"/>
      <c r="E83" s="332"/>
      <c r="F83" s="333"/>
    </row>
    <row r="84" spans="1:6" ht="30">
      <c r="A84" s="261" t="s">
        <v>197</v>
      </c>
      <c r="B84" s="300"/>
      <c r="C84" s="305" t="s">
        <v>209</v>
      </c>
      <c r="D84" s="296" t="s">
        <v>210</v>
      </c>
      <c r="E84" s="332"/>
      <c r="F84" s="333"/>
    </row>
    <row r="85" spans="1:6" ht="14.25">
      <c r="A85" s="257"/>
      <c r="B85" s="301"/>
      <c r="C85" s="306"/>
      <c r="D85" s="285"/>
      <c r="E85" s="24"/>
      <c r="F85" s="334"/>
    </row>
    <row r="86" spans="1:6" ht="15">
      <c r="A86" s="249" t="s">
        <v>194</v>
      </c>
      <c r="B86" s="302"/>
      <c r="C86" s="307">
        <f>C31</f>
        <v>0</v>
      </c>
      <c r="D86" s="259">
        <f>D31</f>
        <v>0</v>
      </c>
      <c r="E86" s="330"/>
      <c r="F86" s="334"/>
    </row>
    <row r="87" spans="1:6" ht="15">
      <c r="A87" s="249" t="s">
        <v>195</v>
      </c>
      <c r="B87" s="302"/>
      <c r="C87" s="265">
        <f>C74</f>
        <v>0</v>
      </c>
      <c r="D87" s="259">
        <f>D74</f>
        <v>0</v>
      </c>
      <c r="E87" s="330"/>
      <c r="F87" s="334"/>
    </row>
    <row r="88" spans="1:6" ht="15">
      <c r="A88" s="249" t="s">
        <v>201</v>
      </c>
      <c r="B88" s="302"/>
      <c r="C88" s="265">
        <f>C79</f>
        <v>0</v>
      </c>
      <c r="D88" s="259">
        <f>D79</f>
        <v>0</v>
      </c>
      <c r="E88" s="330"/>
      <c r="F88" s="334"/>
    </row>
    <row r="89" spans="1:6" ht="15">
      <c r="A89" s="249" t="s">
        <v>202</v>
      </c>
      <c r="B89" s="302"/>
      <c r="C89" s="271">
        <f>C80</f>
        <v>0</v>
      </c>
      <c r="D89" s="260">
        <f>D80</f>
        <v>0</v>
      </c>
      <c r="E89" s="330"/>
      <c r="F89" s="334"/>
    </row>
    <row r="90" spans="1:6" ht="15">
      <c r="A90" s="286" t="s">
        <v>196</v>
      </c>
      <c r="B90" s="303"/>
      <c r="C90" s="265"/>
      <c r="D90" s="259">
        <f>Inputs!O177/C3</f>
        <v>0</v>
      </c>
      <c r="E90" s="330"/>
      <c r="F90" s="334"/>
    </row>
    <row r="91" spans="1:6" ht="15">
      <c r="A91" s="237" t="s">
        <v>198</v>
      </c>
      <c r="B91" s="304"/>
      <c r="C91" s="308"/>
      <c r="D91" s="287">
        <f>Inputs!C183/C3</f>
        <v>0</v>
      </c>
      <c r="E91" s="330"/>
      <c r="F91" s="334"/>
    </row>
    <row r="92" spans="1:5" ht="14.25">
      <c r="A92" s="292"/>
      <c r="B92" s="292"/>
      <c r="C92" s="244"/>
      <c r="D92" s="244"/>
      <c r="E92" s="244"/>
    </row>
    <row r="93" spans="1:5" ht="14.25">
      <c r="A93" s="290"/>
      <c r="B93" s="290"/>
      <c r="C93" s="330"/>
      <c r="D93" s="24"/>
      <c r="E93" s="24"/>
    </row>
    <row r="94" spans="1:5" ht="30" customHeight="1">
      <c r="A94" s="284" t="s">
        <v>206</v>
      </c>
      <c r="B94" s="322" t="s">
        <v>213</v>
      </c>
      <c r="C94" s="323" t="s">
        <v>209</v>
      </c>
      <c r="D94" s="324" t="s">
        <v>210</v>
      </c>
      <c r="E94" s="323" t="s">
        <v>212</v>
      </c>
    </row>
    <row r="95" spans="1:5" ht="15">
      <c r="A95" s="325" t="s">
        <v>23</v>
      </c>
      <c r="B95" s="293"/>
      <c r="C95" s="307">
        <f>C42</f>
        <v>0</v>
      </c>
      <c r="D95" s="335">
        <f>D42</f>
        <v>0</v>
      </c>
      <c r="E95" s="309">
        <f>D95*(1+B95)</f>
        <v>0</v>
      </c>
    </row>
    <row r="96" spans="1:5" ht="15">
      <c r="A96" s="326"/>
      <c r="B96" s="294"/>
      <c r="C96" s="336"/>
      <c r="D96" s="336"/>
      <c r="E96" s="310"/>
    </row>
    <row r="97" spans="1:5" ht="15">
      <c r="A97" s="325" t="s">
        <v>37</v>
      </c>
      <c r="B97" s="293"/>
      <c r="C97" s="307">
        <f>C50</f>
        <v>0</v>
      </c>
      <c r="D97" s="307">
        <f>D50</f>
        <v>0</v>
      </c>
      <c r="E97" s="309">
        <f>D97*(1+B97)</f>
        <v>0</v>
      </c>
    </row>
    <row r="98" spans="1:5" ht="15">
      <c r="A98" s="326"/>
      <c r="B98" s="294"/>
      <c r="C98" s="336"/>
      <c r="D98" s="336"/>
      <c r="E98" s="311"/>
    </row>
    <row r="99" spans="1:5" ht="15">
      <c r="A99" s="325" t="s">
        <v>168</v>
      </c>
      <c r="B99" s="293"/>
      <c r="C99" s="307">
        <f>C31</f>
        <v>0</v>
      </c>
      <c r="D99" s="307">
        <f>D31</f>
        <v>0</v>
      </c>
      <c r="E99" s="309">
        <f>D99*(1+B99)</f>
        <v>0</v>
      </c>
    </row>
    <row r="100" spans="1:5" ht="15">
      <c r="A100" s="326"/>
      <c r="B100" s="257"/>
      <c r="C100" s="336"/>
      <c r="D100" s="336"/>
      <c r="E100" s="311"/>
    </row>
    <row r="101" spans="1:5" ht="15">
      <c r="A101" s="325" t="s">
        <v>211</v>
      </c>
      <c r="B101" s="249"/>
      <c r="C101" s="307">
        <f>C88</f>
        <v>0</v>
      </c>
      <c r="D101" s="307">
        <f>D88</f>
        <v>0</v>
      </c>
      <c r="E101" s="309">
        <f>D101+D42-E95+D50-E97-D31+E99</f>
        <v>0</v>
      </c>
    </row>
    <row r="102" spans="1:5" ht="15">
      <c r="A102" s="327" t="s">
        <v>208</v>
      </c>
      <c r="B102" s="278"/>
      <c r="C102" s="337">
        <f>C89</f>
        <v>0</v>
      </c>
      <c r="D102" s="337">
        <f>D89</f>
        <v>0</v>
      </c>
      <c r="E102" s="312" t="e">
        <f>E101/(D87-D42-D50+E97+E95)</f>
        <v>#DIV/0!</v>
      </c>
    </row>
    <row r="103" spans="1:5" ht="15">
      <c r="A103" s="291"/>
      <c r="B103" s="280"/>
      <c r="C103" s="338"/>
      <c r="D103" s="338"/>
      <c r="E103" s="313"/>
    </row>
    <row r="104" spans="1:4" ht="14.25">
      <c r="A104" s="290"/>
      <c r="B104" s="290"/>
      <c r="C104" s="244"/>
      <c r="D104" s="244"/>
    </row>
    <row r="105" spans="1:4" ht="14.25">
      <c r="A105" s="290"/>
      <c r="B105" s="290"/>
      <c r="C105" s="244"/>
      <c r="D105" s="244"/>
    </row>
    <row r="106" spans="1:4" ht="14.25">
      <c r="A106" s="290"/>
      <c r="B106" s="290"/>
      <c r="C106" s="244"/>
      <c r="D106" s="244"/>
    </row>
    <row r="107" spans="1:4" ht="14.25">
      <c r="A107" s="290"/>
      <c r="B107" s="290"/>
      <c r="C107" s="244"/>
      <c r="D107" s="244"/>
    </row>
    <row r="108" spans="1:4" ht="14.25">
      <c r="A108" s="290"/>
      <c r="B108" s="290"/>
      <c r="C108" s="244"/>
      <c r="D108" s="244"/>
    </row>
    <row r="109" spans="1:4" ht="14.25">
      <c r="A109" s="290"/>
      <c r="B109" s="290"/>
      <c r="C109" s="244"/>
      <c r="D109" s="244"/>
    </row>
    <row r="110" spans="1:4" ht="14.25">
      <c r="A110" s="290"/>
      <c r="B110" s="290"/>
      <c r="C110" s="244"/>
      <c r="D110" s="244"/>
    </row>
    <row r="111" spans="1:4" ht="14.25">
      <c r="A111" s="290"/>
      <c r="B111" s="290"/>
      <c r="C111" s="244"/>
      <c r="D111" s="244"/>
    </row>
    <row r="112" spans="1:4" ht="14.25">
      <c r="A112" s="290"/>
      <c r="B112" s="290"/>
      <c r="C112" s="244"/>
      <c r="D112" s="244"/>
    </row>
    <row r="113" spans="1:4" ht="14.25">
      <c r="A113" s="290"/>
      <c r="B113" s="290"/>
      <c r="C113" s="244"/>
      <c r="D113" s="244"/>
    </row>
    <row r="114" spans="1:4" ht="14.25">
      <c r="A114" s="290"/>
      <c r="B114" s="290"/>
      <c r="C114" s="244"/>
      <c r="D114" s="244"/>
    </row>
    <row r="115" spans="1:4" ht="14.25">
      <c r="A115" s="290"/>
      <c r="B115" s="290"/>
      <c r="C115" s="244"/>
      <c r="D115" s="244"/>
    </row>
    <row r="116" spans="1:4" ht="14.25">
      <c r="A116" s="290"/>
      <c r="B116" s="290"/>
      <c r="C116" s="244"/>
      <c r="D116" s="244"/>
    </row>
    <row r="117" spans="1:4" ht="14.25">
      <c r="A117" s="290"/>
      <c r="B117" s="290"/>
      <c r="C117" s="244"/>
      <c r="D117" s="244"/>
    </row>
    <row r="118" spans="1:4" ht="14.25">
      <c r="A118" s="290"/>
      <c r="B118" s="290"/>
      <c r="C118" s="244"/>
      <c r="D118" s="244"/>
    </row>
    <row r="119" spans="1:4" ht="14.25">
      <c r="A119" s="290"/>
      <c r="B119" s="290"/>
      <c r="C119" s="244"/>
      <c r="D119" s="244"/>
    </row>
    <row r="120" spans="1:4" ht="14.25">
      <c r="A120" s="290"/>
      <c r="B120" s="290"/>
      <c r="C120" s="244"/>
      <c r="D120" s="244"/>
    </row>
    <row r="121" spans="1:4" ht="14.25">
      <c r="A121" s="290"/>
      <c r="B121" s="290"/>
      <c r="C121" s="244"/>
      <c r="D121" s="244"/>
    </row>
    <row r="122" spans="1:4" ht="14.25">
      <c r="A122" s="290"/>
      <c r="B122" s="290"/>
      <c r="C122" s="244"/>
      <c r="D122" s="244"/>
    </row>
    <row r="123" spans="1:2" ht="14.25">
      <c r="A123" s="241"/>
      <c r="B123" s="241"/>
    </row>
    <row r="124" spans="1:2" ht="14.25">
      <c r="A124" s="241"/>
      <c r="B124" s="241"/>
    </row>
    <row r="125" spans="1:2" ht="14.25">
      <c r="A125" s="241"/>
      <c r="B125" s="241"/>
    </row>
    <row r="126" spans="1:2" ht="14.25">
      <c r="A126" s="241"/>
      <c r="B126" s="241"/>
    </row>
    <row r="127" spans="1:2" ht="14.25">
      <c r="A127" s="241"/>
      <c r="B127" s="241"/>
    </row>
    <row r="128" spans="1:2" ht="14.25">
      <c r="A128" s="241"/>
      <c r="B128" s="241"/>
    </row>
    <row r="129" spans="1:2" ht="14.25">
      <c r="A129" s="241"/>
      <c r="B129" s="241"/>
    </row>
    <row r="130" spans="1:2" ht="14.25">
      <c r="A130" s="241"/>
      <c r="B130" s="241"/>
    </row>
    <row r="131" spans="1:2" ht="14.25">
      <c r="A131" s="241"/>
      <c r="B131" s="241"/>
    </row>
    <row r="132" spans="1:2" ht="14.25">
      <c r="A132" s="241"/>
      <c r="B132" s="241"/>
    </row>
    <row r="133" spans="1:2" ht="14.25">
      <c r="A133" s="241"/>
      <c r="B133" s="241"/>
    </row>
    <row r="134" spans="1:2" ht="14.25">
      <c r="A134" s="241"/>
      <c r="B134" s="241"/>
    </row>
    <row r="135" spans="1:2" ht="14.25">
      <c r="A135" s="241"/>
      <c r="B135" s="241"/>
    </row>
    <row r="136" spans="1:2" ht="14.25">
      <c r="A136" s="241"/>
      <c r="B136" s="241"/>
    </row>
    <row r="137" spans="1:2" ht="14.25">
      <c r="A137" s="241"/>
      <c r="B137" s="241"/>
    </row>
    <row r="138" spans="1:2" ht="14.25">
      <c r="A138" s="241"/>
      <c r="B138" s="241"/>
    </row>
    <row r="139" spans="1:2" ht="14.25">
      <c r="A139" s="241"/>
      <c r="B139" s="241"/>
    </row>
    <row r="140" spans="1:2" ht="14.25">
      <c r="A140" s="241"/>
      <c r="B140" s="241"/>
    </row>
    <row r="141" spans="1:2" ht="14.25">
      <c r="A141" s="241"/>
      <c r="B141" s="241"/>
    </row>
    <row r="142" spans="1:2" ht="14.25">
      <c r="A142" s="241"/>
      <c r="B142" s="241"/>
    </row>
    <row r="143" spans="1:2" ht="14.25">
      <c r="A143" s="241"/>
      <c r="B143" s="241"/>
    </row>
    <row r="144" spans="1:2" ht="14.25">
      <c r="A144" s="241"/>
      <c r="B144" s="241"/>
    </row>
    <row r="145" spans="1:2" ht="14.25">
      <c r="A145" s="241"/>
      <c r="B145" s="241"/>
    </row>
    <row r="146" spans="1:2" ht="14.25">
      <c r="A146" s="241"/>
      <c r="B146" s="241"/>
    </row>
    <row r="147" spans="1:2" ht="14.25">
      <c r="A147" s="241"/>
      <c r="B147" s="241"/>
    </row>
    <row r="148" spans="1:2" ht="14.25">
      <c r="A148" s="241"/>
      <c r="B148" s="241"/>
    </row>
    <row r="149" spans="1:2" ht="14.25">
      <c r="A149" s="241"/>
      <c r="B149" s="241"/>
    </row>
    <row r="150" spans="1:2" ht="14.25">
      <c r="A150" s="241"/>
      <c r="B150" s="241"/>
    </row>
    <row r="151" spans="1:2" ht="14.25">
      <c r="A151" s="241"/>
      <c r="B151" s="241"/>
    </row>
    <row r="152" spans="1:2" ht="14.25">
      <c r="A152" s="241"/>
      <c r="B152" s="241"/>
    </row>
    <row r="153" spans="1:2" ht="14.25">
      <c r="A153" s="241"/>
      <c r="B153" s="241"/>
    </row>
    <row r="154" spans="1:2" ht="14.25">
      <c r="A154" s="241"/>
      <c r="B154" s="241"/>
    </row>
    <row r="155" spans="1:2" ht="14.25">
      <c r="A155" s="241"/>
      <c r="B155" s="241"/>
    </row>
    <row r="156" spans="1:2" ht="14.25">
      <c r="A156" s="241"/>
      <c r="B156" s="241"/>
    </row>
    <row r="157" spans="1:2" ht="14.25">
      <c r="A157" s="241"/>
      <c r="B157" s="241"/>
    </row>
    <row r="158" spans="1:2" ht="14.25">
      <c r="A158" s="241"/>
      <c r="B158" s="241"/>
    </row>
    <row r="159" spans="1:2" ht="14.25">
      <c r="A159" s="241"/>
      <c r="B159" s="241"/>
    </row>
    <row r="160" spans="1:2" ht="14.25">
      <c r="A160" s="241"/>
      <c r="B160" s="241"/>
    </row>
    <row r="161" spans="1:2" ht="14.25">
      <c r="A161" s="241"/>
      <c r="B161" s="241"/>
    </row>
    <row r="162" spans="1:2" ht="14.25">
      <c r="A162" s="241"/>
      <c r="B162" s="241"/>
    </row>
    <row r="163" spans="1:2" ht="14.25">
      <c r="A163" s="241"/>
      <c r="B163" s="241"/>
    </row>
    <row r="164" spans="1:2" ht="14.25">
      <c r="A164" s="241"/>
      <c r="B164" s="241"/>
    </row>
    <row r="165" spans="1:2" ht="14.25">
      <c r="A165" s="241"/>
      <c r="B165" s="241"/>
    </row>
    <row r="166" spans="1:2" ht="14.25">
      <c r="A166" s="241"/>
      <c r="B166" s="241"/>
    </row>
    <row r="167" spans="1:2" ht="14.25">
      <c r="A167" s="241"/>
      <c r="B167" s="241"/>
    </row>
    <row r="168" spans="1:2" ht="14.25">
      <c r="A168" s="241"/>
      <c r="B168" s="241"/>
    </row>
    <row r="169" spans="1:2" ht="14.25">
      <c r="A169" s="241"/>
      <c r="B169" s="241"/>
    </row>
    <row r="170" spans="1:2" ht="14.25">
      <c r="A170" s="241"/>
      <c r="B170" s="241"/>
    </row>
    <row r="171" spans="1:2" ht="14.25">
      <c r="A171" s="241"/>
      <c r="B171" s="241"/>
    </row>
    <row r="172" spans="1:2" ht="14.25">
      <c r="A172" s="241"/>
      <c r="B172" s="241"/>
    </row>
    <row r="173" spans="1:2" ht="14.25">
      <c r="A173" s="241"/>
      <c r="B173" s="241"/>
    </row>
    <row r="174" spans="1:2" ht="14.25">
      <c r="A174" s="241"/>
      <c r="B174" s="241"/>
    </row>
    <row r="175" spans="1:2" ht="14.25">
      <c r="A175" s="241"/>
      <c r="B175" s="241"/>
    </row>
    <row r="176" spans="1:2" ht="14.25">
      <c r="A176" s="241"/>
      <c r="B176" s="241"/>
    </row>
    <row r="177" spans="1:2" ht="14.25">
      <c r="A177" s="241"/>
      <c r="B177" s="241"/>
    </row>
    <row r="178" spans="1:2" ht="14.25">
      <c r="A178" s="241"/>
      <c r="B178" s="241"/>
    </row>
    <row r="179" spans="1:2" ht="14.25">
      <c r="A179" s="241"/>
      <c r="B179" s="241"/>
    </row>
    <row r="180" spans="1:2" ht="14.25">
      <c r="A180" s="241"/>
      <c r="B180" s="241"/>
    </row>
    <row r="181" spans="1:2" ht="14.25">
      <c r="A181" s="241"/>
      <c r="B181" s="241"/>
    </row>
    <row r="182" spans="1:2" ht="14.25">
      <c r="A182" s="241"/>
      <c r="B182" s="241"/>
    </row>
    <row r="183" spans="1:2" ht="14.25">
      <c r="A183" s="241"/>
      <c r="B183" s="241"/>
    </row>
    <row r="184" spans="1:2" ht="14.25">
      <c r="A184" s="241"/>
      <c r="B184" s="241"/>
    </row>
    <row r="185" spans="1:2" ht="14.25">
      <c r="A185" s="241"/>
      <c r="B185" s="241"/>
    </row>
    <row r="186" spans="1:2" ht="14.25">
      <c r="A186" s="241"/>
      <c r="B186" s="241"/>
    </row>
    <row r="187" spans="1:2" ht="14.25">
      <c r="A187" s="241"/>
      <c r="B187" s="241"/>
    </row>
    <row r="188" spans="1:2" ht="14.25">
      <c r="A188" s="241"/>
      <c r="B188" s="241"/>
    </row>
    <row r="189" spans="1:2" ht="14.25">
      <c r="A189" s="241"/>
      <c r="B189" s="241"/>
    </row>
    <row r="190" spans="1:2" ht="14.25">
      <c r="A190" s="241"/>
      <c r="B190" s="241"/>
    </row>
    <row r="191" spans="1:2" ht="14.25">
      <c r="A191" s="241"/>
      <c r="B191" s="241"/>
    </row>
    <row r="192" spans="1:2" ht="14.25">
      <c r="A192" s="241"/>
      <c r="B192" s="241"/>
    </row>
    <row r="193" spans="1:2" ht="14.25">
      <c r="A193" s="241"/>
      <c r="B193" s="241"/>
    </row>
    <row r="194" spans="1:2" ht="14.25">
      <c r="A194" s="241"/>
      <c r="B194" s="241"/>
    </row>
    <row r="195" spans="1:2" ht="14.25">
      <c r="A195" s="241"/>
      <c r="B195" s="241"/>
    </row>
    <row r="196" spans="1:2" ht="14.25">
      <c r="A196" s="241"/>
      <c r="B196" s="241"/>
    </row>
    <row r="197" spans="1:2" ht="14.25">
      <c r="A197" s="241"/>
      <c r="B197" s="241"/>
    </row>
    <row r="198" spans="1:2" ht="14.25">
      <c r="A198" s="241"/>
      <c r="B198" s="241"/>
    </row>
    <row r="199" spans="1:2" ht="14.25">
      <c r="A199" s="241"/>
      <c r="B199" s="241"/>
    </row>
  </sheetData>
  <sheetProtection password="C611" sheet="1"/>
  <conditionalFormatting sqref="B95">
    <cfRule type="cellIs" priority="3" dxfId="0" operator="greaterThan" stopIfTrue="1">
      <formula>0</formula>
    </cfRule>
  </conditionalFormatting>
  <conditionalFormatting sqref="B97">
    <cfRule type="cellIs" priority="2" dxfId="0" operator="greaterThan" stopIfTrue="1">
      <formula>0</formula>
    </cfRule>
  </conditionalFormatting>
  <conditionalFormatting sqref="B9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8" r:id="rId3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rowBreaks count="1" manualBreakCount="1">
    <brk id="8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Partnerships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seccombe</dc:creator>
  <cp:keywords/>
  <dc:description/>
  <cp:lastModifiedBy>Sarah Brown</cp:lastModifiedBy>
  <cp:lastPrinted>2014-08-14T12:11:21Z</cp:lastPrinted>
  <dcterms:created xsi:type="dcterms:W3CDTF">2010-06-16T13:50:46Z</dcterms:created>
  <dcterms:modified xsi:type="dcterms:W3CDTF">2014-09-05T07:09:16Z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b6c2e947-4da9-40e7-82b0-e56e23a4107b</vt:lpwstr>
  </property>
  <property fmtid="{D5CDD505-2E9C-101B-9397-08002B2CF9AE}" pid="3" name="HCADescriptor - Protect">
    <vt:lpwstr>COMMERCIAL</vt:lpwstr>
  </property>
  <property fmtid="{D5CDD505-2E9C-101B-9397-08002B2CF9AE}" pid="4" name="HCAGPMS">
    <vt:lpwstr>OFFICIAL</vt:lpwstr>
  </property>
</Properties>
</file>