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05" windowWidth="15480" windowHeight="7905" tabRatio="851"/>
  </bookViews>
  <sheets>
    <sheet name="Summary" sheetId="13" r:id="rId1"/>
    <sheet name="Landfill Inputs" sheetId="10" r:id="rId2"/>
    <sheet name="Landfill Input Trends" sheetId="14" r:id="rId3"/>
    <sheet name="Landfill Capacity" sheetId="4" r:id="rId4"/>
    <sheet name="D1" sheetId="7" state="hidden" r:id="rId5"/>
    <sheet name="Landfill Capacity Trends" sheetId="15" r:id="rId6"/>
    <sheet name="Transfer Treatment &amp; MRS Inputs" sheetId="2" r:id="rId7"/>
    <sheet name="D2" sheetId="8" state="hidden" r:id="rId8"/>
    <sheet name="Transfer Treatment &amp; MRS Trends" sheetId="16" r:id="rId9"/>
    <sheet name="Incineration Input &amp; Capacity" sheetId="11" r:id="rId10"/>
    <sheet name="Land Disposal" sheetId="5" r:id="rId11"/>
    <sheet name="Use of Waste" sheetId="12" r:id="rId12"/>
    <sheet name="D3" sheetId="9" state="hidden" r:id="rId13"/>
    <sheet name="Haz Waste Managed &amp; Deposits" sheetId="17" r:id="rId14"/>
    <sheet name="Haz Waste Deposits by Fate" sheetId="18" r:id="rId15"/>
    <sheet name="Haz Waste Trends" sheetId="19" r:id="rId16"/>
  </sheets>
  <definedNames>
    <definedName name="_xlnm.Print_Area" localSheetId="3">'Landfill Capacity'!$B$2:$H$21</definedName>
    <definedName name="_xlnm.Print_Area" localSheetId="1">'Landfill Inputs'!$B$2:$I$21</definedName>
  </definedNames>
  <calcPr calcId="125725"/>
</workbook>
</file>

<file path=xl/calcChain.xml><?xml version="1.0" encoding="utf-8"?>
<calcChain xmlns="http://schemas.openxmlformats.org/spreadsheetml/2006/main">
  <c r="D15" i="18"/>
  <c r="H167" i="16"/>
  <c r="H168" s="1"/>
  <c r="G167"/>
  <c r="F167"/>
  <c r="E167"/>
  <c r="I166"/>
  <c r="I165"/>
  <c r="I167" s="1"/>
  <c r="H164"/>
  <c r="G164"/>
  <c r="F164"/>
  <c r="E164"/>
  <c r="I163"/>
  <c r="I162"/>
  <c r="I161"/>
  <c r="I160"/>
  <c r="I159"/>
  <c r="I158"/>
  <c r="I157"/>
  <c r="H157"/>
  <c r="G157"/>
  <c r="F157"/>
  <c r="E157"/>
  <c r="I156"/>
  <c r="I155"/>
  <c r="I153"/>
  <c r="H153"/>
  <c r="G153"/>
  <c r="G154" s="1"/>
  <c r="F153"/>
  <c r="F154" s="1"/>
  <c r="E153"/>
  <c r="I152"/>
  <c r="I151"/>
  <c r="H150"/>
  <c r="H154" s="1"/>
  <c r="G150"/>
  <c r="F150"/>
  <c r="E150"/>
  <c r="E154" s="1"/>
  <c r="I149"/>
  <c r="I148"/>
  <c r="I147"/>
  <c r="I146"/>
  <c r="I150" s="1"/>
  <c r="I145"/>
  <c r="I144"/>
  <c r="H143"/>
  <c r="G143"/>
  <c r="F143"/>
  <c r="E143"/>
  <c r="I142"/>
  <c r="I141"/>
  <c r="I143" s="1"/>
  <c r="H139"/>
  <c r="H140" s="1"/>
  <c r="G139"/>
  <c r="F139"/>
  <c r="E139"/>
  <c r="E140" s="1"/>
  <c r="I138"/>
  <c r="I137"/>
  <c r="I139" s="1"/>
  <c r="I140" s="1"/>
  <c r="H136"/>
  <c r="G136"/>
  <c r="G140" s="1"/>
  <c r="F136"/>
  <c r="F140" s="1"/>
  <c r="E136"/>
  <c r="I135"/>
  <c r="I134"/>
  <c r="I133"/>
  <c r="I132"/>
  <c r="I131"/>
  <c r="I130"/>
  <c r="I136" s="1"/>
  <c r="I129"/>
  <c r="H129"/>
  <c r="G129"/>
  <c r="F129"/>
  <c r="E129"/>
  <c r="I128"/>
  <c r="I127"/>
  <c r="I125"/>
  <c r="H125"/>
  <c r="G125"/>
  <c r="G126" s="1"/>
  <c r="F125"/>
  <c r="F126" s="1"/>
  <c r="E125"/>
  <c r="I124"/>
  <c r="I123"/>
  <c r="H122"/>
  <c r="H126" s="1"/>
  <c r="G122"/>
  <c r="F122"/>
  <c r="E122"/>
  <c r="E126" s="1"/>
  <c r="I121"/>
  <c r="I120"/>
  <c r="I119"/>
  <c r="I118"/>
  <c r="I122" s="1"/>
  <c r="I117"/>
  <c r="I116"/>
  <c r="H115"/>
  <c r="G115"/>
  <c r="F115"/>
  <c r="E115"/>
  <c r="I114"/>
  <c r="I113"/>
  <c r="I115" s="1"/>
  <c r="H111"/>
  <c r="H112" s="1"/>
  <c r="G111"/>
  <c r="F111"/>
  <c r="E111"/>
  <c r="E112" s="1"/>
  <c r="I110"/>
  <c r="I109"/>
  <c r="I111" s="1"/>
  <c r="H108"/>
  <c r="G108"/>
  <c r="G112" s="1"/>
  <c r="F108"/>
  <c r="F112" s="1"/>
  <c r="E108"/>
  <c r="I107"/>
  <c r="I106"/>
  <c r="I105"/>
  <c r="I104"/>
  <c r="I103"/>
  <c r="I102"/>
  <c r="I108" s="1"/>
  <c r="I101"/>
  <c r="H101"/>
  <c r="G101"/>
  <c r="F101"/>
  <c r="E101"/>
  <c r="I100"/>
  <c r="I99"/>
  <c r="I97"/>
  <c r="H97"/>
  <c r="G97"/>
  <c r="G98" s="1"/>
  <c r="F97"/>
  <c r="F98" s="1"/>
  <c r="E97"/>
  <c r="I96"/>
  <c r="I95"/>
  <c r="H94"/>
  <c r="H98" s="1"/>
  <c r="G94"/>
  <c r="F94"/>
  <c r="E94"/>
  <c r="E98" s="1"/>
  <c r="I93"/>
  <c r="I92"/>
  <c r="I91"/>
  <c r="I90"/>
  <c r="I94" s="1"/>
  <c r="I89"/>
  <c r="I88"/>
  <c r="H87"/>
  <c r="G87"/>
  <c r="F87"/>
  <c r="E87"/>
  <c r="I86"/>
  <c r="I85"/>
  <c r="I87" s="1"/>
  <c r="H83"/>
  <c r="H84" s="1"/>
  <c r="G83"/>
  <c r="F83"/>
  <c r="E83"/>
  <c r="E84" s="1"/>
  <c r="I82"/>
  <c r="I81"/>
  <c r="I83" s="1"/>
  <c r="I84" s="1"/>
  <c r="H80"/>
  <c r="G80"/>
  <c r="G84" s="1"/>
  <c r="F80"/>
  <c r="F84" s="1"/>
  <c r="E80"/>
  <c r="I79"/>
  <c r="I78"/>
  <c r="I77"/>
  <c r="I76"/>
  <c r="I75"/>
  <c r="I74"/>
  <c r="I80" s="1"/>
  <c r="I73"/>
  <c r="H73"/>
  <c r="G73"/>
  <c r="F73"/>
  <c r="E73"/>
  <c r="I72"/>
  <c r="I71"/>
  <c r="I69"/>
  <c r="H69"/>
  <c r="G69"/>
  <c r="F69"/>
  <c r="E69"/>
  <c r="I68"/>
  <c r="I67"/>
  <c r="H66"/>
  <c r="G66"/>
  <c r="F66"/>
  <c r="F70" s="1"/>
  <c r="E66"/>
  <c r="E70" s="1"/>
  <c r="I65"/>
  <c r="I64"/>
  <c r="I63"/>
  <c r="I62"/>
  <c r="I66" s="1"/>
  <c r="I61"/>
  <c r="I60"/>
  <c r="H59"/>
  <c r="H70" s="1"/>
  <c r="G59"/>
  <c r="G70" s="1"/>
  <c r="F59"/>
  <c r="E59"/>
  <c r="I58"/>
  <c r="I57"/>
  <c r="I59" s="1"/>
  <c r="H55"/>
  <c r="G55"/>
  <c r="F55"/>
  <c r="E55"/>
  <c r="I54"/>
  <c r="I53"/>
  <c r="I55" s="1"/>
  <c r="H52"/>
  <c r="H56" s="1"/>
  <c r="G52"/>
  <c r="G56" s="1"/>
  <c r="F52"/>
  <c r="E52"/>
  <c r="I51"/>
  <c r="I50"/>
  <c r="I49"/>
  <c r="I48"/>
  <c r="I47"/>
  <c r="I46"/>
  <c r="I52" s="1"/>
  <c r="I45"/>
  <c r="H45"/>
  <c r="G45"/>
  <c r="F45"/>
  <c r="F56" s="1"/>
  <c r="E45"/>
  <c r="E56" s="1"/>
  <c r="I44"/>
  <c r="I43"/>
  <c r="I41"/>
  <c r="H41"/>
  <c r="G41"/>
  <c r="F41"/>
  <c r="E41"/>
  <c r="I40"/>
  <c r="I39"/>
  <c r="H38"/>
  <c r="G38"/>
  <c r="F38"/>
  <c r="F42" s="1"/>
  <c r="E38"/>
  <c r="E42" s="1"/>
  <c r="I37"/>
  <c r="I36"/>
  <c r="I35"/>
  <c r="I34"/>
  <c r="I38" s="1"/>
  <c r="I33"/>
  <c r="I32"/>
  <c r="H31"/>
  <c r="H42" s="1"/>
  <c r="G31"/>
  <c r="G42" s="1"/>
  <c r="F31"/>
  <c r="E31"/>
  <c r="I30"/>
  <c r="I42" s="1"/>
  <c r="I29"/>
  <c r="I31" s="1"/>
  <c r="G28"/>
  <c r="H27"/>
  <c r="G27"/>
  <c r="F27"/>
  <c r="E27"/>
  <c r="I26"/>
  <c r="I27" s="1"/>
  <c r="H25"/>
  <c r="G25"/>
  <c r="F25"/>
  <c r="F28" s="1"/>
  <c r="E25"/>
  <c r="I24"/>
  <c r="I23"/>
  <c r="I22"/>
  <c r="I21"/>
  <c r="I25" s="1"/>
  <c r="I20"/>
  <c r="H19"/>
  <c r="H28" s="1"/>
  <c r="G19"/>
  <c r="F19"/>
  <c r="E19"/>
  <c r="E28" s="1"/>
  <c r="I18"/>
  <c r="I17"/>
  <c r="I19" s="1"/>
  <c r="G16"/>
  <c r="H15"/>
  <c r="G15"/>
  <c r="F15"/>
  <c r="E15"/>
  <c r="I14"/>
  <c r="I15" s="1"/>
  <c r="H13"/>
  <c r="G13"/>
  <c r="F13"/>
  <c r="F16" s="1"/>
  <c r="E13"/>
  <c r="I12"/>
  <c r="I11"/>
  <c r="I10"/>
  <c r="I9"/>
  <c r="I13" s="1"/>
  <c r="I8"/>
  <c r="H7"/>
  <c r="H16" s="1"/>
  <c r="G7"/>
  <c r="F7"/>
  <c r="E7"/>
  <c r="E16" s="1"/>
  <c r="I6"/>
  <c r="I5"/>
  <c r="I7" s="1"/>
  <c r="G53" i="15"/>
  <c r="F53"/>
  <c r="E53"/>
  <c r="D53"/>
  <c r="H52"/>
  <c r="H51"/>
  <c r="H50"/>
  <c r="G49"/>
  <c r="F49"/>
  <c r="E49"/>
  <c r="D49"/>
  <c r="H48"/>
  <c r="H47"/>
  <c r="H46"/>
  <c r="G45"/>
  <c r="F45"/>
  <c r="E45"/>
  <c r="D45"/>
  <c r="H44"/>
  <c r="H43"/>
  <c r="H42"/>
  <c r="H45" s="1"/>
  <c r="G41"/>
  <c r="F41"/>
  <c r="E41"/>
  <c r="D41"/>
  <c r="H40"/>
  <c r="H39"/>
  <c r="H38"/>
  <c r="G37"/>
  <c r="F37"/>
  <c r="E37"/>
  <c r="D37"/>
  <c r="H36"/>
  <c r="H35"/>
  <c r="H34"/>
  <c r="G33"/>
  <c r="F33"/>
  <c r="E33"/>
  <c r="D33"/>
  <c r="H32"/>
  <c r="H31"/>
  <c r="H30"/>
  <c r="G29"/>
  <c r="F29"/>
  <c r="E29"/>
  <c r="D29"/>
  <c r="H28"/>
  <c r="H27"/>
  <c r="H26"/>
  <c r="H29" s="1"/>
  <c r="G25"/>
  <c r="F25"/>
  <c r="E25"/>
  <c r="D25"/>
  <c r="H24"/>
  <c r="H23"/>
  <c r="H22"/>
  <c r="G21"/>
  <c r="F21"/>
  <c r="E21"/>
  <c r="D21"/>
  <c r="H20"/>
  <c r="H19"/>
  <c r="H18"/>
  <c r="G17"/>
  <c r="F17"/>
  <c r="E17"/>
  <c r="D17"/>
  <c r="H16"/>
  <c r="H15"/>
  <c r="H14"/>
  <c r="G13"/>
  <c r="F13"/>
  <c r="E13"/>
  <c r="D13"/>
  <c r="H12"/>
  <c r="H11"/>
  <c r="H10"/>
  <c r="H13" s="1"/>
  <c r="G9"/>
  <c r="F9"/>
  <c r="E9"/>
  <c r="D9"/>
  <c r="H8"/>
  <c r="H7"/>
  <c r="H6"/>
  <c r="H208" i="14"/>
  <c r="G208"/>
  <c r="F208"/>
  <c r="E208"/>
  <c r="I207"/>
  <c r="I206"/>
  <c r="I205"/>
  <c r="H204"/>
  <c r="G204"/>
  <c r="F204"/>
  <c r="E204"/>
  <c r="I203"/>
  <c r="I202"/>
  <c r="I201"/>
  <c r="H200"/>
  <c r="G200"/>
  <c r="F200"/>
  <c r="E200"/>
  <c r="I199"/>
  <c r="I198"/>
  <c r="I197"/>
  <c r="I200" s="1"/>
  <c r="H196"/>
  <c r="G196"/>
  <c r="F196"/>
  <c r="E196"/>
  <c r="I195"/>
  <c r="I194"/>
  <c r="I193"/>
  <c r="H191"/>
  <c r="G191"/>
  <c r="G192" s="1"/>
  <c r="F191"/>
  <c r="F192" s="1"/>
  <c r="E191"/>
  <c r="E192" s="1"/>
  <c r="I190"/>
  <c r="I189"/>
  <c r="I188"/>
  <c r="H187"/>
  <c r="G187"/>
  <c r="F187"/>
  <c r="E187"/>
  <c r="I186"/>
  <c r="I185"/>
  <c r="I184"/>
  <c r="I187" s="1"/>
  <c r="H183"/>
  <c r="G183"/>
  <c r="F183"/>
  <c r="E183"/>
  <c r="I182"/>
  <c r="I181"/>
  <c r="I180"/>
  <c r="H179"/>
  <c r="G179"/>
  <c r="F179"/>
  <c r="E179"/>
  <c r="I178"/>
  <c r="I177"/>
  <c r="I176"/>
  <c r="H174"/>
  <c r="H175" s="1"/>
  <c r="G174"/>
  <c r="G175" s="1"/>
  <c r="F174"/>
  <c r="F175" s="1"/>
  <c r="E174"/>
  <c r="I173"/>
  <c r="I172"/>
  <c r="I171"/>
  <c r="I174" s="1"/>
  <c r="H170"/>
  <c r="G170"/>
  <c r="F170"/>
  <c r="E170"/>
  <c r="I169"/>
  <c r="I168"/>
  <c r="I167"/>
  <c r="I170" s="1"/>
  <c r="H166"/>
  <c r="G166"/>
  <c r="F166"/>
  <c r="E166"/>
  <c r="I165"/>
  <c r="I164"/>
  <c r="I163"/>
  <c r="I166" s="1"/>
  <c r="H162"/>
  <c r="G162"/>
  <c r="F162"/>
  <c r="E162"/>
  <c r="I161"/>
  <c r="I160"/>
  <c r="I159"/>
  <c r="I162" s="1"/>
  <c r="H157"/>
  <c r="H158" s="1"/>
  <c r="G157"/>
  <c r="G158" s="1"/>
  <c r="F157"/>
  <c r="E157"/>
  <c r="E158" s="1"/>
  <c r="I156"/>
  <c r="I155"/>
  <c r="I154"/>
  <c r="H153"/>
  <c r="G153"/>
  <c r="F153"/>
  <c r="E153"/>
  <c r="I152"/>
  <c r="I151"/>
  <c r="I150"/>
  <c r="H149"/>
  <c r="G149"/>
  <c r="F149"/>
  <c r="E149"/>
  <c r="I148"/>
  <c r="I147"/>
  <c r="I146"/>
  <c r="H145"/>
  <c r="G145"/>
  <c r="F145"/>
  <c r="E145"/>
  <c r="I144"/>
  <c r="I143"/>
  <c r="I142"/>
  <c r="I145" s="1"/>
  <c r="H140"/>
  <c r="H141" s="1"/>
  <c r="G140"/>
  <c r="F140"/>
  <c r="F141" s="1"/>
  <c r="E140"/>
  <c r="E141" s="1"/>
  <c r="I139"/>
  <c r="I138"/>
  <c r="I137"/>
  <c r="H136"/>
  <c r="G136"/>
  <c r="F136"/>
  <c r="E136"/>
  <c r="I135"/>
  <c r="I134"/>
  <c r="I133"/>
  <c r="H132"/>
  <c r="G132"/>
  <c r="F132"/>
  <c r="E132"/>
  <c r="I131"/>
  <c r="I130"/>
  <c r="I129"/>
  <c r="I132" s="1"/>
  <c r="H128"/>
  <c r="G128"/>
  <c r="F128"/>
  <c r="E128"/>
  <c r="I127"/>
  <c r="I126"/>
  <c r="I125"/>
  <c r="H123"/>
  <c r="G123"/>
  <c r="G124" s="1"/>
  <c r="F123"/>
  <c r="F124" s="1"/>
  <c r="E123"/>
  <c r="E124" s="1"/>
  <c r="I122"/>
  <c r="I121"/>
  <c r="I120"/>
  <c r="H119"/>
  <c r="G119"/>
  <c r="F119"/>
  <c r="E119"/>
  <c r="I118"/>
  <c r="I117"/>
  <c r="I116"/>
  <c r="I119" s="1"/>
  <c r="H115"/>
  <c r="G115"/>
  <c r="F115"/>
  <c r="E115"/>
  <c r="I114"/>
  <c r="I113"/>
  <c r="I112"/>
  <c r="H111"/>
  <c r="G111"/>
  <c r="F111"/>
  <c r="E111"/>
  <c r="I110"/>
  <c r="I109"/>
  <c r="I108"/>
  <c r="H106"/>
  <c r="H107" s="1"/>
  <c r="G106"/>
  <c r="G107" s="1"/>
  <c r="F106"/>
  <c r="F107" s="1"/>
  <c r="E106"/>
  <c r="I105"/>
  <c r="I104"/>
  <c r="I103"/>
  <c r="I106" s="1"/>
  <c r="H102"/>
  <c r="G102"/>
  <c r="F102"/>
  <c r="E102"/>
  <c r="I101"/>
  <c r="I100"/>
  <c r="I99"/>
  <c r="I102" s="1"/>
  <c r="H98"/>
  <c r="G98"/>
  <c r="F98"/>
  <c r="E98"/>
  <c r="I97"/>
  <c r="I96"/>
  <c r="I95"/>
  <c r="I98" s="1"/>
  <c r="H94"/>
  <c r="G94"/>
  <c r="F94"/>
  <c r="E94"/>
  <c r="I93"/>
  <c r="I92"/>
  <c r="I91"/>
  <c r="I94" s="1"/>
  <c r="E90"/>
  <c r="H89"/>
  <c r="G89"/>
  <c r="F89"/>
  <c r="E89"/>
  <c r="I88"/>
  <c r="I87"/>
  <c r="I86"/>
  <c r="H85"/>
  <c r="G85"/>
  <c r="F85"/>
  <c r="E85"/>
  <c r="I84"/>
  <c r="I83"/>
  <c r="I82"/>
  <c r="H81"/>
  <c r="G81"/>
  <c r="F81"/>
  <c r="E81"/>
  <c r="I80"/>
  <c r="I79"/>
  <c r="I78"/>
  <c r="H77"/>
  <c r="H90" s="1"/>
  <c r="G77"/>
  <c r="G90" s="1"/>
  <c r="F77"/>
  <c r="F90" s="1"/>
  <c r="E77"/>
  <c r="I76"/>
  <c r="I75"/>
  <c r="I74"/>
  <c r="I77" s="1"/>
  <c r="H72"/>
  <c r="G72"/>
  <c r="F72"/>
  <c r="E72"/>
  <c r="I71"/>
  <c r="I70"/>
  <c r="I69"/>
  <c r="H68"/>
  <c r="G68"/>
  <c r="F68"/>
  <c r="E68"/>
  <c r="I67"/>
  <c r="I66"/>
  <c r="I65"/>
  <c r="H64"/>
  <c r="G64"/>
  <c r="F64"/>
  <c r="F73" s="1"/>
  <c r="E64"/>
  <c r="I63"/>
  <c r="I62"/>
  <c r="I61"/>
  <c r="I64" s="1"/>
  <c r="H60"/>
  <c r="H73" s="1"/>
  <c r="G60"/>
  <c r="F60"/>
  <c r="E60"/>
  <c r="E73" s="1"/>
  <c r="I59"/>
  <c r="I58"/>
  <c r="I57"/>
  <c r="G56"/>
  <c r="H55"/>
  <c r="G55"/>
  <c r="F55"/>
  <c r="E55"/>
  <c r="I54"/>
  <c r="I53"/>
  <c r="I52"/>
  <c r="H51"/>
  <c r="G51"/>
  <c r="F51"/>
  <c r="F56" s="1"/>
  <c r="E51"/>
  <c r="I50"/>
  <c r="I49"/>
  <c r="I48"/>
  <c r="I51" s="1"/>
  <c r="H47"/>
  <c r="G47"/>
  <c r="F47"/>
  <c r="E47"/>
  <c r="E56" s="1"/>
  <c r="I46"/>
  <c r="I45"/>
  <c r="I44"/>
  <c r="H43"/>
  <c r="H56" s="1"/>
  <c r="G43"/>
  <c r="F43"/>
  <c r="E43"/>
  <c r="I42"/>
  <c r="I41"/>
  <c r="I40"/>
  <c r="H38"/>
  <c r="G38"/>
  <c r="F38"/>
  <c r="E38"/>
  <c r="I37"/>
  <c r="I36"/>
  <c r="I35"/>
  <c r="I38" s="1"/>
  <c r="H34"/>
  <c r="G34"/>
  <c r="F34"/>
  <c r="E34"/>
  <c r="I33"/>
  <c r="I32"/>
  <c r="I31"/>
  <c r="I34" s="1"/>
  <c r="H30"/>
  <c r="G30"/>
  <c r="F30"/>
  <c r="E30"/>
  <c r="I29"/>
  <c r="I28"/>
  <c r="I27"/>
  <c r="I30" s="1"/>
  <c r="H26"/>
  <c r="H39" s="1"/>
  <c r="G26"/>
  <c r="G39" s="1"/>
  <c r="F26"/>
  <c r="F39" s="1"/>
  <c r="E26"/>
  <c r="E39" s="1"/>
  <c r="I25"/>
  <c r="I24"/>
  <c r="I23"/>
  <c r="E22"/>
  <c r="H21"/>
  <c r="G21"/>
  <c r="F21"/>
  <c r="E21"/>
  <c r="I20"/>
  <c r="I19"/>
  <c r="I18"/>
  <c r="H17"/>
  <c r="G17"/>
  <c r="F17"/>
  <c r="E17"/>
  <c r="I16"/>
  <c r="I15"/>
  <c r="I14"/>
  <c r="H13"/>
  <c r="G13"/>
  <c r="F13"/>
  <c r="E13"/>
  <c r="I12"/>
  <c r="I11"/>
  <c r="I10"/>
  <c r="H9"/>
  <c r="H22" s="1"/>
  <c r="G9"/>
  <c r="G22" s="1"/>
  <c r="F9"/>
  <c r="F22" s="1"/>
  <c r="E9"/>
  <c r="I8"/>
  <c r="I7"/>
  <c r="I6"/>
  <c r="I9" s="1"/>
  <c r="E10" i="12"/>
  <c r="E34" i="11"/>
  <c r="E15"/>
  <c r="E22" i="2"/>
  <c r="E19"/>
  <c r="E12"/>
  <c r="F13" i="10"/>
  <c r="G12"/>
  <c r="G11"/>
  <c r="G10"/>
  <c r="G9"/>
  <c r="G8"/>
  <c r="G7"/>
  <c r="Q63" i="19"/>
  <c r="Q36"/>
  <c r="K83"/>
  <c r="K82"/>
  <c r="K81"/>
  <c r="K80"/>
  <c r="K79"/>
  <c r="K78"/>
  <c r="K77"/>
  <c r="K76"/>
  <c r="K74"/>
  <c r="K73"/>
  <c r="K72"/>
  <c r="K71"/>
  <c r="K70"/>
  <c r="K69"/>
  <c r="P63"/>
  <c r="O63"/>
  <c r="N63"/>
  <c r="M63"/>
  <c r="L63"/>
  <c r="K63"/>
  <c r="J63"/>
  <c r="I63"/>
  <c r="H63"/>
  <c r="G63"/>
  <c r="F63"/>
  <c r="E63"/>
  <c r="D63"/>
  <c r="P36"/>
  <c r="O36"/>
  <c r="N36"/>
  <c r="M36"/>
  <c r="L36"/>
  <c r="K36"/>
  <c r="J36"/>
  <c r="I36"/>
  <c r="H36"/>
  <c r="G36"/>
  <c r="F36"/>
  <c r="E36"/>
  <c r="D36"/>
  <c r="F15" i="18"/>
  <c r="E15"/>
  <c r="C15"/>
  <c r="G14"/>
  <c r="G13"/>
  <c r="G12"/>
  <c r="G11"/>
  <c r="G10"/>
  <c r="G9"/>
  <c r="G8"/>
  <c r="G7"/>
  <c r="G6"/>
  <c r="G5"/>
  <c r="G56" i="17"/>
  <c r="F56"/>
  <c r="E56"/>
  <c r="D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G25"/>
  <c r="F25"/>
  <c r="E25"/>
  <c r="D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G9" i="12"/>
  <c r="F10"/>
  <c r="D10"/>
  <c r="C10"/>
  <c r="G8" i="5"/>
  <c r="F9"/>
  <c r="D9"/>
  <c r="C9"/>
  <c r="G7"/>
  <c r="G8" i="12"/>
  <c r="G7"/>
  <c r="G7" i="11"/>
  <c r="G8"/>
  <c r="G9"/>
  <c r="G10"/>
  <c r="G11"/>
  <c r="G12"/>
  <c r="G13"/>
  <c r="G14"/>
  <c r="C15"/>
  <c r="D15"/>
  <c r="F15"/>
  <c r="G26"/>
  <c r="G27"/>
  <c r="G28"/>
  <c r="G29"/>
  <c r="G30"/>
  <c r="G31"/>
  <c r="G32"/>
  <c r="G33"/>
  <c r="C34"/>
  <c r="D34"/>
  <c r="F34"/>
  <c r="G17" i="5"/>
  <c r="G18" s="1"/>
  <c r="F18"/>
  <c r="D18"/>
  <c r="C18"/>
  <c r="G13" i="2"/>
  <c r="G14"/>
  <c r="G15"/>
  <c r="G16"/>
  <c r="G17"/>
  <c r="G18"/>
  <c r="F19"/>
  <c r="D19"/>
  <c r="C19"/>
  <c r="G7"/>
  <c r="G8"/>
  <c r="G9"/>
  <c r="G10"/>
  <c r="G11"/>
  <c r="F12"/>
  <c r="D12"/>
  <c r="C12"/>
  <c r="C13" i="10"/>
  <c r="D13"/>
  <c r="E13"/>
  <c r="E13" i="4"/>
  <c r="G7"/>
  <c r="G8"/>
  <c r="G9"/>
  <c r="G10"/>
  <c r="G11"/>
  <c r="G12"/>
  <c r="G21" i="2"/>
  <c r="G22" s="1"/>
  <c r="G20"/>
  <c r="D13" i="4"/>
  <c r="C13"/>
  <c r="F13"/>
  <c r="D22" i="2"/>
  <c r="F22"/>
  <c r="C22"/>
  <c r="G9" i="5" l="1"/>
  <c r="I168" i="16"/>
  <c r="I164"/>
  <c r="E168"/>
  <c r="F168"/>
  <c r="G168"/>
  <c r="I126"/>
  <c r="I98"/>
  <c r="I112"/>
  <c r="I154"/>
  <c r="I56"/>
  <c r="I70"/>
  <c r="I16"/>
  <c r="I28"/>
  <c r="G12" i="2"/>
  <c r="H53" i="15"/>
  <c r="H9"/>
  <c r="H25"/>
  <c r="H41"/>
  <c r="H17"/>
  <c r="H33"/>
  <c r="H49"/>
  <c r="H21"/>
  <c r="H37"/>
  <c r="H209" i="14"/>
  <c r="F209"/>
  <c r="E209"/>
  <c r="G209"/>
  <c r="I107"/>
  <c r="I175"/>
  <c r="I13"/>
  <c r="I81"/>
  <c r="I136"/>
  <c r="G141"/>
  <c r="I191"/>
  <c r="I21"/>
  <c r="I47"/>
  <c r="I60"/>
  <c r="I89"/>
  <c r="I115"/>
  <c r="I124" s="1"/>
  <c r="H124"/>
  <c r="I128"/>
  <c r="I157"/>
  <c r="F158"/>
  <c r="I183"/>
  <c r="H192"/>
  <c r="I196"/>
  <c r="I39"/>
  <c r="I55"/>
  <c r="I68"/>
  <c r="I123"/>
  <c r="I149"/>
  <c r="I158" s="1"/>
  <c r="I204"/>
  <c r="I17"/>
  <c r="I22" s="1"/>
  <c r="I26"/>
  <c r="I43"/>
  <c r="I56" s="1"/>
  <c r="G73"/>
  <c r="I72"/>
  <c r="I85"/>
  <c r="E107"/>
  <c r="I111"/>
  <c r="I140"/>
  <c r="I153"/>
  <c r="E175"/>
  <c r="I179"/>
  <c r="I208"/>
  <c r="I192"/>
  <c r="I141"/>
  <c r="I90"/>
  <c r="I73"/>
  <c r="H25" i="17"/>
  <c r="G19" i="2"/>
  <c r="G15" i="18"/>
  <c r="H56" i="17"/>
  <c r="G13" i="4"/>
  <c r="G13" i="10"/>
  <c r="G10" i="12"/>
  <c r="G34" i="11"/>
  <c r="G15"/>
  <c r="I209" i="14" l="1"/>
</calcChain>
</file>

<file path=xl/sharedStrings.xml><?xml version="1.0" encoding="utf-8"?>
<sst xmlns="http://schemas.openxmlformats.org/spreadsheetml/2006/main" count="1052" uniqueCount="252">
  <si>
    <t>Material recovery</t>
  </si>
  <si>
    <t>Physical</t>
  </si>
  <si>
    <t>Physico-chemical</t>
  </si>
  <si>
    <t>Chemical</t>
  </si>
  <si>
    <t>Composting</t>
  </si>
  <si>
    <t>Biological</t>
  </si>
  <si>
    <t>Treatment Total</t>
  </si>
  <si>
    <t>HlC</t>
  </si>
  <si>
    <t>Clinical</t>
  </si>
  <si>
    <t>Non-biodegradable</t>
  </si>
  <si>
    <t>Civic amenity site</t>
  </si>
  <si>
    <t>Transfer Total</t>
  </si>
  <si>
    <t>Site Type</t>
  </si>
  <si>
    <t>Sub-Region</t>
  </si>
  <si>
    <t>Inert</t>
  </si>
  <si>
    <t>Borehole</t>
  </si>
  <si>
    <t>Lagoon</t>
  </si>
  <si>
    <t>All figures are provided in 000s tonnes</t>
  </si>
  <si>
    <t>Vehicle dismantler</t>
  </si>
  <si>
    <t>Incineration Type</t>
  </si>
  <si>
    <t>Sewage Sludge</t>
  </si>
  <si>
    <t xml:space="preserve">Hazardous </t>
  </si>
  <si>
    <t xml:space="preserve">Clinical </t>
  </si>
  <si>
    <t>Landfill Type</t>
  </si>
  <si>
    <t>All figures provided in 000s tonnes</t>
  </si>
  <si>
    <t>Hazardous Merchant</t>
  </si>
  <si>
    <t>Hazardous Restricted</t>
  </si>
  <si>
    <t>Non Hazardous with SNRHW cell</t>
  </si>
  <si>
    <t>Non Hazardous</t>
  </si>
  <si>
    <t>Non Hazardous Restricted</t>
  </si>
  <si>
    <t>From 16 July 2004, hazardous landfills have only been able to accept wastes classified as hazardous under the Hazardous Waste Directive.</t>
  </si>
  <si>
    <t>All figures are provided in 000s cubic metres</t>
  </si>
  <si>
    <t>Table Notes:</t>
  </si>
  <si>
    <t>Hazardous waste</t>
  </si>
  <si>
    <t>Total</t>
  </si>
  <si>
    <t>Metal recycling site</t>
  </si>
  <si>
    <t>Co-Incineration of Hazardous Waste</t>
  </si>
  <si>
    <t>Co-Incineration of Non Hazardous Waste</t>
  </si>
  <si>
    <t>Non Hazardous with SNRHW cell*</t>
  </si>
  <si>
    <t>Data since 2005 has been reclassified into categories used under the PPC permitting of landfills and because of the ban on the co-disposal of waste in landfills in July 2004.</t>
  </si>
  <si>
    <t>Some non-hazardous sites can accept some Stable Non Reactive Hazardous Wastes (SNRHW) into a dedicated cell, but this is usually a small part of the overall capacity of the site.</t>
  </si>
  <si>
    <t>ReportRowTitle</t>
  </si>
  <si>
    <t>SortAll</t>
  </si>
  <si>
    <t>LA</t>
  </si>
  <si>
    <t>201</t>
  </si>
  <si>
    <t>202</t>
  </si>
  <si>
    <t>203</t>
  </si>
  <si>
    <t>204</t>
  </si>
  <si>
    <t>205</t>
  </si>
  <si>
    <t>301</t>
  </si>
  <si>
    <t>302</t>
  </si>
  <si>
    <t>303</t>
  </si>
  <si>
    <t>304</t>
  </si>
  <si>
    <t>306</t>
  </si>
  <si>
    <t>401</t>
  </si>
  <si>
    <t>402</t>
  </si>
  <si>
    <t>403</t>
  </si>
  <si>
    <t>Derbyshire</t>
  </si>
  <si>
    <t>Leicestershire</t>
  </si>
  <si>
    <t>Lincolnshire</t>
  </si>
  <si>
    <t>Northamptonshire</t>
  </si>
  <si>
    <t>Nottinghamshire</t>
  </si>
  <si>
    <t>101</t>
  </si>
  <si>
    <t>102</t>
  </si>
  <si>
    <t>103</t>
  </si>
  <si>
    <t>104</t>
  </si>
  <si>
    <t>105</t>
  </si>
  <si>
    <t>106</t>
  </si>
  <si>
    <t>501</t>
  </si>
  <si>
    <t>502</t>
  </si>
  <si>
    <t>*Some non-hazardous sites can accept some Stable Non Reactive Hazardous Wastes (SNRHW) into a dedicated cell, but this is usually a small part of the overall capacity of the site.</t>
  </si>
  <si>
    <t>Animal By-Product</t>
  </si>
  <si>
    <t>Animal Carcasses</t>
  </si>
  <si>
    <t>Non Biodegradable</t>
  </si>
  <si>
    <t>Deposit in landfill for recovery</t>
  </si>
  <si>
    <t xml:space="preserve">Note: This activity is the deposit of waste in land for benefit and recovery purposes.  Landfilling is the deposit in land for the purposes of final disposal.  </t>
  </si>
  <si>
    <t>Both activities require an environmental permit under the Environmental Permitting Regulations.</t>
  </si>
  <si>
    <t>This datatable is for operational incineration facilities that accepted waste from off-site sources.  It does not include facilities that burned waste from their own in-house processes or were non or pre-operational.</t>
  </si>
  <si>
    <t>Municipal and/or Industrial &amp; Commercial</t>
  </si>
  <si>
    <t>Vehicle depollution</t>
  </si>
  <si>
    <t>Metal Recycling Sector Total</t>
  </si>
  <si>
    <t xml:space="preserve"> </t>
  </si>
  <si>
    <t>Use of waste in construction</t>
  </si>
  <si>
    <t>Use of waste in reclamation</t>
  </si>
  <si>
    <t>Note: These activities are for use of waste permitted under Standard Rules Permits for waste operations.</t>
  </si>
  <si>
    <t>Sub Region</t>
  </si>
  <si>
    <t xml:space="preserve">Waste Management Information 2013 </t>
  </si>
  <si>
    <t xml:space="preserve">Landfill </t>
  </si>
  <si>
    <t>Category</t>
  </si>
  <si>
    <t>Transfer, Treatment &amp; MRS</t>
  </si>
  <si>
    <t>Landfill capacity 2013</t>
  </si>
  <si>
    <t>Landfill capacity trends 2000-2013</t>
  </si>
  <si>
    <t>Landfill input trends 2000-2013</t>
  </si>
  <si>
    <t>Landfill inputs 2013</t>
  </si>
  <si>
    <t>Transfer, treatment &amp; MRS input trends 2000 - 2013</t>
  </si>
  <si>
    <t>Transfer, treatment &amp; MRS inputs 2013</t>
  </si>
  <si>
    <t>Incineration</t>
  </si>
  <si>
    <t>Incineration inputs and capacity 2013</t>
  </si>
  <si>
    <t>Land disposal</t>
  </si>
  <si>
    <t>Use of waste</t>
  </si>
  <si>
    <t>Land disposal inputs 2013</t>
  </si>
  <si>
    <t>Use of waste inputs 2013</t>
  </si>
  <si>
    <t>Hazardous waste management and deposits 2013</t>
  </si>
  <si>
    <t>Hazardous waste deposits by fate 2013</t>
  </si>
  <si>
    <t>Hazardous waste - trends data 2000-2013</t>
  </si>
  <si>
    <t>Data for 2013 is classified into Landfill Directive categories..</t>
  </si>
  <si>
    <t>2013 landfill capacity data was obtained from environmental monitoring reports required by permits or directly from the operator.</t>
  </si>
  <si>
    <t>Use of waste for timber manufacturing</t>
  </si>
  <si>
    <t>EWC Chapter</t>
  </si>
  <si>
    <t>EWC Chapter Description</t>
  </si>
  <si>
    <t>01</t>
  </si>
  <si>
    <t>Mining and Minerals</t>
  </si>
  <si>
    <t>02</t>
  </si>
  <si>
    <t>Agricultural and Food Production</t>
  </si>
  <si>
    <t>03</t>
  </si>
  <si>
    <t>Wood and Paper Production</t>
  </si>
  <si>
    <t>04</t>
  </si>
  <si>
    <t>Leather and Textile Production</t>
  </si>
  <si>
    <t>05</t>
  </si>
  <si>
    <t>Petrol, Gas and Coal Refining/Treatment</t>
  </si>
  <si>
    <t>06</t>
  </si>
  <si>
    <t>Inorganic Chemical Processes</t>
  </si>
  <si>
    <t>07</t>
  </si>
  <si>
    <t>Organic Chemical Processes</t>
  </si>
  <si>
    <t>08</t>
  </si>
  <si>
    <t>MFSU Paints, Varnish, Adhesive and Inks</t>
  </si>
  <si>
    <t>09</t>
  </si>
  <si>
    <t>Photographic Industry</t>
  </si>
  <si>
    <t>10</t>
  </si>
  <si>
    <t>Thermal Process Waste (inorganic)</t>
  </si>
  <si>
    <t>11</t>
  </si>
  <si>
    <t>Metal Treatment and Coating Processes</t>
  </si>
  <si>
    <t>12</t>
  </si>
  <si>
    <t>Shaping/Treatment of Metals and Plastics</t>
  </si>
  <si>
    <t>13</t>
  </si>
  <si>
    <t>Oil and Oil/Water Mixtures</t>
  </si>
  <si>
    <t>14</t>
  </si>
  <si>
    <t>Solvents</t>
  </si>
  <si>
    <t>15</t>
  </si>
  <si>
    <t>Packaging, Cloths, Filter Materials</t>
  </si>
  <si>
    <t>16</t>
  </si>
  <si>
    <t>Not Otherwise Specified*</t>
  </si>
  <si>
    <t>17</t>
  </si>
  <si>
    <t>C&amp;D Waste and Asbestos</t>
  </si>
  <si>
    <t>18</t>
  </si>
  <si>
    <t>Healthcare</t>
  </si>
  <si>
    <t>19</t>
  </si>
  <si>
    <t>Waste Treatment /Water Treatment and Water Industry</t>
  </si>
  <si>
    <t>20</t>
  </si>
  <si>
    <t>Municipal and Similar Commercial Wastes</t>
  </si>
  <si>
    <t xml:space="preserve">Total </t>
  </si>
  <si>
    <t>Notes:</t>
  </si>
  <si>
    <t xml:space="preserve">The Environment Agency is required to monitor registered hazardous waste movements.  The data published here is a summary of these movements.  The same waste may be moved between multiple facilities and each separate movement is recorded.  </t>
  </si>
  <si>
    <t>This double counting should be taken into account when using this data.</t>
  </si>
  <si>
    <t>EWC Chapter 16 contains a mix of coded wastes including wastes from end-of-life vehicles, waste electrical and electronic equipment, batteries, spent catalysts and aqueous solutions</t>
  </si>
  <si>
    <t>Waste Fate</t>
  </si>
  <si>
    <t>Incineration with energy recovery</t>
  </si>
  <si>
    <t>Incineration without energy recovery</t>
  </si>
  <si>
    <t>Landfill</t>
  </si>
  <si>
    <t>Long term storage</t>
  </si>
  <si>
    <t>Other Fate</t>
  </si>
  <si>
    <t>Recovery</t>
  </si>
  <si>
    <t>Rejected</t>
  </si>
  <si>
    <t>Transfer (D)</t>
  </si>
  <si>
    <t>Transfer (R)</t>
  </si>
  <si>
    <t>Treatment</t>
  </si>
  <si>
    <t xml:space="preserve">The Environment Agency is required to monitor registered hazardous waste movements.  The data published here is a summary of these movements.  The same waste may be moved between </t>
  </si>
  <si>
    <t>multiple facilities and each separate movement is recorded.  This double counting should be taken into account when using this data.</t>
  </si>
  <si>
    <t>Transfer (D) means transfer before disposal, Transfer (R) means transfer before recovery.</t>
  </si>
  <si>
    <t>In previous years Recovery was called Recycling/reuse.</t>
  </si>
  <si>
    <t>In previous years the Landfill category included deep injection, land treatment and surface impoundment.  These are now included in Other Fate.</t>
  </si>
  <si>
    <t>EWC chapter</t>
  </si>
  <si>
    <t>1998/9</t>
  </si>
  <si>
    <t>Waste/Water Treatment and Water Industry</t>
  </si>
  <si>
    <t>99</t>
  </si>
  <si>
    <t>Unclassified</t>
  </si>
  <si>
    <t xml:space="preserve">2005 data is unreliable and has not been included in the above tables; a new hazardous waste management system and database was introduced in mid-2005 to coincide with the introduction of the new Hazardous Waste Regulations, </t>
  </si>
  <si>
    <t xml:space="preserve">classification and data collection changes introduced some inconsistency and some data was lost as new systems took a little time to become fully operational. </t>
  </si>
  <si>
    <t>Year</t>
  </si>
  <si>
    <t>Transfer (Short term)</t>
  </si>
  <si>
    <t>Other</t>
  </si>
  <si>
    <t>Former North East Planning Region</t>
  </si>
  <si>
    <t>County Durham</t>
  </si>
  <si>
    <t>Northumberland</t>
  </si>
  <si>
    <t>Tees Valley Unitary Authorities</t>
  </si>
  <si>
    <t>Tyne &amp; Wear</t>
  </si>
  <si>
    <t>NORTH EAST</t>
  </si>
  <si>
    <t>North East -  Landfill Inputs 2013</t>
  </si>
  <si>
    <t>North East - Waste Deposit Trends -  Landfill deposits by site type, waste type and sub-region 2000/1 to 2013 (000s tonnes)</t>
  </si>
  <si>
    <t>North East - Landfill Capacity Trends 1998/99 - 2013 (000s cubic metres)</t>
  </si>
  <si>
    <t>North East - Transfer, Treatment &amp; Metal Recycling Site Inputs 2013</t>
  </si>
  <si>
    <t>North East - Waste Deposit Trends - Transfer &amp; treatment deposits by site type, waste type and sub-region 2000/1 to 2013 (000s tonnes)</t>
  </si>
  <si>
    <t>North East - Incineration Throughput 2013</t>
  </si>
  <si>
    <t>North East - Incineration Capacity 2013</t>
  </si>
  <si>
    <t>North East - Borehole &amp; lagoon inputs 2013</t>
  </si>
  <si>
    <t>North East - Deposit in landfill for recovery inputs 2013</t>
  </si>
  <si>
    <t>North East - Use of waste inputs 2013</t>
  </si>
  <si>
    <t>North East - Hazardous waste managed by EWC chapter and former planning sub-region 2013 (tonnes)</t>
  </si>
  <si>
    <t>North East - Hazardous waste deposited by EWC chapter and former planning sub-region 2013 (tonnes)</t>
  </si>
  <si>
    <t>North East - Hazardous waste deposited by fate and former planning sub-region 2013 (tonnes)</t>
  </si>
  <si>
    <t>North East - Hazardous waste managed by EWC chapter from 1998 - 2013 (tonnes)</t>
  </si>
  <si>
    <t>North East - Hazardous waste deposited by EWC chapter from 1998 - 2013 (tonnes)</t>
  </si>
  <si>
    <t>North East - Hazardous waste deposited by fate from 1998 - 2013 (tonnes)</t>
  </si>
  <si>
    <t>North East - Landfill Capacity 2013</t>
  </si>
  <si>
    <t>Waste type</t>
  </si>
  <si>
    <t>Durham</t>
  </si>
  <si>
    <t>2000/1</t>
  </si>
  <si>
    <t>Co disposal</t>
  </si>
  <si>
    <t>Inert/C&amp;D</t>
  </si>
  <si>
    <t>HIC</t>
  </si>
  <si>
    <t>Hazardous</t>
  </si>
  <si>
    <t>Co disposal Total</t>
  </si>
  <si>
    <t>Non-inert</t>
  </si>
  <si>
    <t>Non-inert Total</t>
  </si>
  <si>
    <t>Inert only</t>
  </si>
  <si>
    <t>Inert only Total</t>
  </si>
  <si>
    <t>Restricted-user</t>
  </si>
  <si>
    <t>Restricted-user Total</t>
  </si>
  <si>
    <t>2000/1 Total</t>
  </si>
  <si>
    <t>2002/3</t>
  </si>
  <si>
    <t>2002/3 Total</t>
  </si>
  <si>
    <t>2004/5</t>
  </si>
  <si>
    <t>Hazardous Total</t>
  </si>
  <si>
    <t>2004/5 Total</t>
  </si>
  <si>
    <t>2005 Total</t>
  </si>
  <si>
    <t>2006 Total</t>
  </si>
  <si>
    <t>2007 Total</t>
  </si>
  <si>
    <t>2008 Total</t>
  </si>
  <si>
    <t>2009 Total</t>
  </si>
  <si>
    <t>2010 Total</t>
  </si>
  <si>
    <t>2011 Total</t>
  </si>
  <si>
    <t>2012 Total</t>
  </si>
  <si>
    <t>Data since 2005 has been reclassified into categories used under the PPC permitting of landfills and because of the ban on the co-disposal of waste in landfill in July 2004.</t>
  </si>
  <si>
    <t>The Hazardous category refers to merchant hazardous landfills only.</t>
  </si>
  <si>
    <t>The Restricted User category includes restricted non hazardous and hazardous landfills.</t>
  </si>
  <si>
    <t>The Non-inert category includes non-hazardous landfills with SNRHW cells.</t>
  </si>
  <si>
    <t>2013 Total</t>
  </si>
  <si>
    <t>1998/99</t>
  </si>
  <si>
    <t>Non-Inert</t>
  </si>
  <si>
    <t>Restricted User</t>
  </si>
  <si>
    <t>2000/01</t>
  </si>
  <si>
    <t>Landfill site classifications were changed in 2005. The categories above include:</t>
  </si>
  <si>
    <t>Inert - Inert landfill only</t>
  </si>
  <si>
    <t>Non -Inert:  Non hazardous landfill sites, non-hazardous landfill sites with a Stable Non Reactive Hazardous Waste Cell(SNHRW), merchant hazardous landfill sites</t>
  </si>
  <si>
    <t>Restricted User:  Non-hazardous and hazardous restricted landfill sites.</t>
  </si>
  <si>
    <t>Transfer</t>
  </si>
  <si>
    <t>Civic amenity</t>
  </si>
  <si>
    <t>MRS</t>
  </si>
  <si>
    <t>Metal recycling</t>
  </si>
  <si>
    <t>MRS Total</t>
  </si>
  <si>
    <t>North East - Hazardous waste trends 1998-2013</t>
  </si>
  <si>
    <t>Click on the link to go to the tab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</si>
</sst>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_);_(* \(#,##0\);_(* &quot;-&quot;??_);_(@_)"/>
    <numFmt numFmtId="166" formatCode="_-* #,##0_-;\-* #,##0_-;_-* &quot;-&quot;??_-;_-@_-"/>
  </numFmts>
  <fonts count="3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20"/>
      <name val="Calibri"/>
      <family val="2"/>
      <scheme val="minor"/>
    </font>
    <font>
      <b/>
      <sz val="20"/>
      <name val="Calibri"/>
      <family val="2"/>
      <scheme val="minor"/>
    </font>
    <font>
      <u/>
      <sz val="10"/>
      <color theme="10"/>
      <name val="Arial"/>
      <family val="2"/>
    </font>
    <font>
      <u/>
      <sz val="20"/>
      <color theme="10"/>
      <name val="Arial"/>
      <family val="2"/>
    </font>
    <font>
      <u/>
      <sz val="2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4"/>
      <color indexed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Calibri"/>
      <family val="2"/>
      <scheme val="minor"/>
    </font>
    <font>
      <sz val="14"/>
      <name val="Wingdings"/>
      <charset val="2"/>
    </font>
    <font>
      <b/>
      <sz val="10"/>
      <color indexed="8"/>
      <name val="Arial"/>
      <family val="2"/>
    </font>
    <font>
      <sz val="12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name val="Calibri"/>
      <family val="2"/>
      <scheme val="minor"/>
    </font>
    <font>
      <sz val="10"/>
      <name val="Wingdings"/>
      <charset val="2"/>
    </font>
    <font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249977111117893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6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 style="thin">
        <color indexed="8"/>
      </left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9"/>
      </top>
      <bottom/>
      <diagonal/>
    </border>
    <border>
      <left style="thin">
        <color indexed="64"/>
      </left>
      <right/>
      <top/>
      <bottom style="thin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/>
    <xf numFmtId="0" fontId="4" fillId="0" borderId="0"/>
    <xf numFmtId="0" fontId="24" fillId="0" borderId="0"/>
  </cellStyleXfs>
  <cellXfs count="478">
    <xf numFmtId="0" fontId="0" fillId="0" borderId="0" xfId="0"/>
    <xf numFmtId="0" fontId="3" fillId="0" borderId="1" xfId="3" applyFont="1" applyFill="1" applyBorder="1" applyAlignment="1">
      <alignment wrapText="1"/>
    </xf>
    <xf numFmtId="0" fontId="3" fillId="3" borderId="16" xfId="3" applyFont="1" applyFill="1" applyBorder="1" applyAlignment="1">
      <alignment horizontal="center"/>
    </xf>
    <xf numFmtId="0" fontId="3" fillId="0" borderId="1" xfId="4" applyFont="1" applyFill="1" applyBorder="1" applyAlignment="1">
      <alignment wrapText="1"/>
    </xf>
    <xf numFmtId="0" fontId="3" fillId="3" borderId="16" xfId="4" applyFont="1" applyFill="1" applyBorder="1" applyAlignment="1">
      <alignment horizontal="center"/>
    </xf>
    <xf numFmtId="0" fontId="3" fillId="0" borderId="1" xfId="4" applyFont="1" applyFill="1" applyBorder="1" applyAlignment="1">
      <alignment horizontal="right" wrapText="1"/>
    </xf>
    <xf numFmtId="0" fontId="3" fillId="3" borderId="16" xfId="5" applyFont="1" applyFill="1" applyBorder="1" applyAlignment="1">
      <alignment horizontal="center"/>
    </xf>
    <xf numFmtId="0" fontId="3" fillId="0" borderId="1" xfId="5" applyFont="1" applyFill="1" applyBorder="1" applyAlignment="1">
      <alignment wrapText="1"/>
    </xf>
    <xf numFmtId="0" fontId="4" fillId="0" borderId="0" xfId="5"/>
    <xf numFmtId="43" fontId="3" fillId="0" borderId="1" xfId="1" applyFont="1" applyFill="1" applyBorder="1" applyAlignment="1">
      <alignment horizontal="right" wrapText="1"/>
    </xf>
    <xf numFmtId="0" fontId="5" fillId="0" borderId="0" xfId="0" applyFont="1"/>
    <xf numFmtId="0" fontId="6" fillId="4" borderId="0" xfId="0" applyFont="1" applyFill="1"/>
    <xf numFmtId="0" fontId="0" fillId="4" borderId="0" xfId="0" applyFill="1"/>
    <xf numFmtId="0" fontId="8" fillId="0" borderId="0" xfId="7" applyFont="1" applyAlignment="1" applyProtection="1"/>
    <xf numFmtId="0" fontId="9" fillId="0" borderId="0" xfId="7" applyFont="1" applyAlignment="1" applyProtection="1"/>
    <xf numFmtId="0" fontId="10" fillId="0" borderId="0" xfId="0" applyFont="1" applyFill="1" applyBorder="1"/>
    <xf numFmtId="0" fontId="10" fillId="0" borderId="0" xfId="0" applyFont="1"/>
    <xf numFmtId="0" fontId="10" fillId="0" borderId="0" xfId="0" applyFont="1" applyAlignment="1"/>
    <xf numFmtId="0" fontId="12" fillId="0" borderId="0" xfId="0" applyFont="1" applyAlignment="1"/>
    <xf numFmtId="0" fontId="13" fillId="0" borderId="0" xfId="0" applyFont="1"/>
    <xf numFmtId="0" fontId="10" fillId="0" borderId="9" xfId="0" applyFont="1" applyFill="1" applyBorder="1" applyAlignment="1"/>
    <xf numFmtId="41" fontId="10" fillId="0" borderId="0" xfId="0" applyNumberFormat="1" applyFont="1" applyFill="1" applyBorder="1" applyAlignment="1">
      <alignment horizontal="center"/>
    </xf>
    <xf numFmtId="41" fontId="12" fillId="0" borderId="6" xfId="0" applyNumberFormat="1" applyFont="1" applyFill="1" applyBorder="1" applyAlignment="1"/>
    <xf numFmtId="41" fontId="10" fillId="0" borderId="0" xfId="0" applyNumberFormat="1" applyFont="1"/>
    <xf numFmtId="0" fontId="10" fillId="0" borderId="11" xfId="0" applyFont="1" applyFill="1" applyBorder="1" applyAlignment="1"/>
    <xf numFmtId="41" fontId="10" fillId="0" borderId="21" xfId="0" applyNumberFormat="1" applyFont="1" applyBorder="1"/>
    <xf numFmtId="0" fontId="10" fillId="0" borderId="25" xfId="6" applyFont="1" applyBorder="1"/>
    <xf numFmtId="41" fontId="12" fillId="0" borderId="12" xfId="0" applyNumberFormat="1" applyFont="1" applyFill="1" applyBorder="1" applyAlignment="1"/>
    <xf numFmtId="0" fontId="15" fillId="2" borderId="0" xfId="0" applyFont="1" applyFill="1" applyAlignment="1">
      <alignment vertical="center"/>
    </xf>
    <xf numFmtId="0" fontId="16" fillId="2" borderId="0" xfId="6" applyFont="1" applyFill="1" applyAlignment="1">
      <alignment vertical="center"/>
    </xf>
    <xf numFmtId="0" fontId="17" fillId="0" borderId="0" xfId="6" applyFont="1" applyFill="1" applyAlignment="1">
      <alignment readingOrder="1"/>
    </xf>
    <xf numFmtId="0" fontId="16" fillId="2" borderId="0" xfId="0" applyFont="1" applyFill="1" applyAlignment="1">
      <alignment vertical="center"/>
    </xf>
    <xf numFmtId="0" fontId="18" fillId="0" borderId="0" xfId="0" applyFont="1" applyAlignment="1"/>
    <xf numFmtId="0" fontId="19" fillId="0" borderId="0" xfId="0" applyFont="1" applyAlignment="1"/>
    <xf numFmtId="0" fontId="14" fillId="5" borderId="13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/>
    <xf numFmtId="41" fontId="14" fillId="5" borderId="5" xfId="0" applyNumberFormat="1" applyFont="1" applyFill="1" applyBorder="1" applyAlignment="1">
      <alignment horizontal="center"/>
    </xf>
    <xf numFmtId="41" fontId="14" fillId="5" borderId="7" xfId="0" applyNumberFormat="1" applyFont="1" applyFill="1" applyBorder="1" applyAlignment="1">
      <alignment horizontal="center"/>
    </xf>
    <xf numFmtId="41" fontId="14" fillId="5" borderId="8" xfId="0" applyNumberFormat="1" applyFont="1" applyFill="1" applyBorder="1" applyAlignment="1"/>
    <xf numFmtId="0" fontId="14" fillId="5" borderId="5" xfId="0" applyFont="1" applyFill="1" applyBorder="1" applyAlignment="1"/>
    <xf numFmtId="41" fontId="14" fillId="5" borderId="18" xfId="0" applyNumberFormat="1" applyFont="1" applyFill="1" applyBorder="1" applyAlignment="1">
      <alignment horizontal="center"/>
    </xf>
    <xf numFmtId="41" fontId="14" fillId="5" borderId="15" xfId="0" applyNumberFormat="1" applyFont="1" applyFill="1" applyBorder="1" applyAlignment="1"/>
    <xf numFmtId="0" fontId="11" fillId="0" borderId="0" xfId="0" applyFont="1"/>
    <xf numFmtId="3" fontId="10" fillId="0" borderId="0" xfId="0" applyNumberFormat="1" applyFont="1" applyFill="1" applyBorder="1"/>
    <xf numFmtId="1" fontId="10" fillId="0" borderId="0" xfId="0" applyNumberFormat="1" applyFont="1" applyFill="1" applyBorder="1"/>
    <xf numFmtId="0" fontId="12" fillId="0" borderId="0" xfId="0" applyFont="1"/>
    <xf numFmtId="0" fontId="20" fillId="0" borderId="0" xfId="0" applyFont="1"/>
    <xf numFmtId="0" fontId="10" fillId="0" borderId="10" xfId="0" applyFont="1" applyFill="1" applyBorder="1"/>
    <xf numFmtId="41" fontId="12" fillId="0" borderId="14" xfId="0" applyNumberFormat="1" applyFont="1" applyFill="1" applyBorder="1"/>
    <xf numFmtId="0" fontId="10" fillId="0" borderId="9" xfId="0" applyFont="1" applyFill="1" applyBorder="1"/>
    <xf numFmtId="41" fontId="12" fillId="0" borderId="6" xfId="0" applyNumberFormat="1" applyFont="1" applyFill="1" applyBorder="1"/>
    <xf numFmtId="0" fontId="10" fillId="0" borderId="0" xfId="0" applyFont="1" applyBorder="1"/>
    <xf numFmtId="0" fontId="12" fillId="0" borderId="0" xfId="0" applyFont="1" applyBorder="1" applyAlignment="1">
      <alignment horizontal="center" vertical="center" wrapText="1"/>
    </xf>
    <xf numFmtId="0" fontId="10" fillId="0" borderId="11" xfId="0" applyFont="1" applyFill="1" applyBorder="1"/>
    <xf numFmtId="0" fontId="10" fillId="0" borderId="12" xfId="0" applyFont="1" applyFill="1" applyBorder="1"/>
    <xf numFmtId="0" fontId="14" fillId="5" borderId="5" xfId="0" applyFont="1" applyFill="1" applyBorder="1"/>
    <xf numFmtId="41" fontId="14" fillId="5" borderId="7" xfId="0" applyNumberFormat="1" applyFont="1" applyFill="1" applyBorder="1"/>
    <xf numFmtId="41" fontId="14" fillId="5" borderId="15" xfId="0" applyNumberFormat="1" applyFont="1" applyFill="1" applyBorder="1"/>
    <xf numFmtId="0" fontId="17" fillId="0" borderId="0" xfId="0" applyFont="1"/>
    <xf numFmtId="0" fontId="12" fillId="0" borderId="0" xfId="0" applyFont="1" applyFill="1" applyBorder="1" applyAlignment="1">
      <alignment horizontal="center"/>
    </xf>
    <xf numFmtId="0" fontId="21" fillId="0" borderId="0" xfId="0" applyFont="1" applyFill="1" applyBorder="1"/>
    <xf numFmtId="0" fontId="10" fillId="0" borderId="0" xfId="0" applyFont="1" applyAlignment="1">
      <alignment vertical="top" wrapText="1"/>
    </xf>
    <xf numFmtId="0" fontId="17" fillId="0" borderId="0" xfId="0" applyFont="1" applyFill="1" applyBorder="1"/>
    <xf numFmtId="0" fontId="18" fillId="0" borderId="0" xfId="0" applyFont="1"/>
    <xf numFmtId="0" fontId="19" fillId="0" borderId="0" xfId="0" applyFont="1"/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4" xfId="0" applyFont="1" applyFill="1" applyBorder="1"/>
    <xf numFmtId="41" fontId="10" fillId="0" borderId="0" xfId="2" applyFont="1" applyFill="1" applyBorder="1"/>
    <xf numFmtId="0" fontId="10" fillId="0" borderId="32" xfId="0" applyFont="1" applyFill="1" applyBorder="1"/>
    <xf numFmtId="41" fontId="14" fillId="5" borderId="18" xfId="0" applyNumberFormat="1" applyFont="1" applyFill="1" applyBorder="1"/>
    <xf numFmtId="3" fontId="21" fillId="0" borderId="0" xfId="0" applyNumberFormat="1" applyFont="1" applyFill="1" applyBorder="1"/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41" fontId="12" fillId="0" borderId="6" xfId="0" applyNumberFormat="1" applyFont="1" applyBorder="1"/>
    <xf numFmtId="0" fontId="10" fillId="0" borderId="9" xfId="0" applyFont="1" applyFill="1" applyBorder="1" applyAlignment="1">
      <alignment horizontal="left"/>
    </xf>
    <xf numFmtId="41" fontId="10" fillId="0" borderId="0" xfId="2" applyNumberFormat="1" applyFont="1" applyFill="1" applyBorder="1"/>
    <xf numFmtId="0" fontId="10" fillId="0" borderId="11" xfId="0" applyFont="1" applyFill="1" applyBorder="1" applyAlignment="1">
      <alignment horizontal="left"/>
    </xf>
    <xf numFmtId="41" fontId="10" fillId="0" borderId="0" xfId="0" applyNumberFormat="1" applyFont="1" applyBorder="1"/>
    <xf numFmtId="0" fontId="10" fillId="0" borderId="30" xfId="0" applyFont="1" applyFill="1" applyBorder="1" applyAlignment="1">
      <alignment horizontal="left"/>
    </xf>
    <xf numFmtId="41" fontId="14" fillId="5" borderId="8" xfId="0" applyNumberFormat="1" applyFont="1" applyFill="1" applyBorder="1"/>
    <xf numFmtId="3" fontId="10" fillId="0" borderId="0" xfId="0" applyNumberFormat="1" applyFont="1"/>
    <xf numFmtId="41" fontId="14" fillId="5" borderId="7" xfId="2" applyNumberFormat="1" applyFont="1" applyFill="1" applyBorder="1"/>
    <xf numFmtId="41" fontId="14" fillId="5" borderId="8" xfId="2" applyNumberFormat="1" applyFont="1" applyFill="1" applyBorder="1"/>
    <xf numFmtId="0" fontId="10" fillId="0" borderId="26" xfId="0" applyFont="1" applyFill="1" applyBorder="1"/>
    <xf numFmtId="0" fontId="10" fillId="0" borderId="27" xfId="0" applyFont="1" applyFill="1" applyBorder="1"/>
    <xf numFmtId="41" fontId="14" fillId="5" borderId="5" xfId="0" applyNumberFormat="1" applyFont="1" applyFill="1" applyBorder="1"/>
    <xf numFmtId="0" fontId="10" fillId="0" borderId="14" xfId="0" applyFont="1" applyFill="1" applyBorder="1"/>
    <xf numFmtId="0" fontId="10" fillId="0" borderId="31" xfId="0" applyFont="1" applyFill="1" applyBorder="1"/>
    <xf numFmtId="41" fontId="14" fillId="5" borderId="19" xfId="0" applyNumberFormat="1" applyFont="1" applyFill="1" applyBorder="1"/>
    <xf numFmtId="41" fontId="14" fillId="5" borderId="20" xfId="0" applyNumberFormat="1" applyFont="1" applyFill="1" applyBorder="1"/>
    <xf numFmtId="0" fontId="10" fillId="0" borderId="8" xfId="0" applyFont="1" applyFill="1" applyBorder="1" applyAlignment="1">
      <alignment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41" fontId="10" fillId="0" borderId="6" xfId="0" applyNumberFormat="1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41" fontId="14" fillId="5" borderId="18" xfId="0" applyNumberFormat="1" applyFont="1" applyFill="1" applyBorder="1" applyAlignment="1">
      <alignment horizontal="center" vertical="center"/>
    </xf>
    <xf numFmtId="41" fontId="14" fillId="5" borderId="7" xfId="0" applyNumberFormat="1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 wrapText="1"/>
    </xf>
    <xf numFmtId="41" fontId="14" fillId="5" borderId="15" xfId="0" applyNumberFormat="1" applyFont="1" applyFill="1" applyBorder="1" applyAlignment="1">
      <alignment horizontal="center" vertical="center"/>
    </xf>
    <xf numFmtId="41" fontId="10" fillId="0" borderId="26" xfId="0" applyNumberFormat="1" applyFont="1" applyBorder="1" applyAlignment="1">
      <alignment horizontal="center" vertical="center"/>
    </xf>
    <xf numFmtId="41" fontId="10" fillId="0" borderId="0" xfId="0" applyNumberFormat="1" applyFont="1" applyAlignment="1">
      <alignment horizontal="center" vertical="center"/>
    </xf>
    <xf numFmtId="41" fontId="10" fillId="0" borderId="31" xfId="0" applyNumberFormat="1" applyFont="1" applyBorder="1" applyAlignment="1">
      <alignment horizontal="center" vertical="center"/>
    </xf>
    <xf numFmtId="41" fontId="10" fillId="0" borderId="29" xfId="0" applyNumberFormat="1" applyFont="1" applyBorder="1" applyAlignment="1">
      <alignment horizontal="center" vertical="center"/>
    </xf>
    <xf numFmtId="0" fontId="10" fillId="0" borderId="0" xfId="0" applyFont="1" applyAlignment="1">
      <alignment wrapText="1"/>
    </xf>
    <xf numFmtId="41" fontId="12" fillId="0" borderId="8" xfId="0" applyNumberFormat="1" applyFont="1" applyBorder="1" applyAlignment="1">
      <alignment vertical="center"/>
    </xf>
    <xf numFmtId="41" fontId="14" fillId="5" borderId="19" xfId="0" applyNumberFormat="1" applyFont="1" applyFill="1" applyBorder="1" applyAlignment="1">
      <alignment horizontal="center" vertical="center"/>
    </xf>
    <xf numFmtId="41" fontId="14" fillId="5" borderId="20" xfId="0" applyNumberFormat="1" applyFont="1" applyFill="1" applyBorder="1" applyAlignment="1">
      <alignment horizontal="center" vertical="center"/>
    </xf>
    <xf numFmtId="0" fontId="22" fillId="0" borderId="0" xfId="0" applyFont="1"/>
    <xf numFmtId="0" fontId="0" fillId="0" borderId="0" xfId="0" applyBorder="1"/>
    <xf numFmtId="0" fontId="23" fillId="0" borderId="0" xfId="0" applyFont="1" applyBorder="1"/>
    <xf numFmtId="0" fontId="0" fillId="0" borderId="0" xfId="0" applyBorder="1" applyAlignment="1">
      <alignment wrapText="1"/>
    </xf>
    <xf numFmtId="0" fontId="3" fillId="0" borderId="0" xfId="0" applyFont="1" applyFill="1" applyBorder="1"/>
    <xf numFmtId="0" fontId="23" fillId="0" borderId="0" xfId="0" applyFont="1" applyBorder="1" applyAlignment="1">
      <alignment wrapText="1"/>
    </xf>
    <xf numFmtId="41" fontId="14" fillId="5" borderId="40" xfId="0" applyNumberFormat="1" applyFont="1" applyFill="1" applyBorder="1"/>
    <xf numFmtId="41" fontId="10" fillId="0" borderId="0" xfId="2" applyFont="1" applyFill="1" applyBorder="1" applyAlignment="1">
      <alignment vertical="center"/>
    </xf>
    <xf numFmtId="41" fontId="10" fillId="0" borderId="31" xfId="2" applyFont="1" applyFill="1" applyBorder="1" applyAlignment="1">
      <alignment vertical="center"/>
    </xf>
    <xf numFmtId="3" fontId="10" fillId="0" borderId="0" xfId="0" applyNumberFormat="1" applyFont="1" applyAlignment="1">
      <alignment vertical="center"/>
    </xf>
    <xf numFmtId="41" fontId="12" fillId="0" borderId="14" xfId="0" applyNumberFormat="1" applyFont="1" applyFill="1" applyBorder="1" applyAlignment="1">
      <alignment vertical="center"/>
    </xf>
    <xf numFmtId="41" fontId="12" fillId="0" borderId="6" xfId="0" applyNumberFormat="1" applyFont="1" applyFill="1" applyBorder="1" applyAlignment="1">
      <alignment vertical="center"/>
    </xf>
    <xf numFmtId="41" fontId="12" fillId="0" borderId="12" xfId="0" applyNumberFormat="1" applyFont="1" applyFill="1" applyBorder="1" applyAlignment="1">
      <alignment vertical="center"/>
    </xf>
    <xf numFmtId="0" fontId="14" fillId="5" borderId="5" xfId="0" applyFont="1" applyFill="1" applyBorder="1" applyAlignment="1">
      <alignment horizontal="center" wrapText="1"/>
    </xf>
    <xf numFmtId="0" fontId="14" fillId="5" borderId="20" xfId="0" applyFont="1" applyFill="1" applyBorder="1" applyAlignment="1">
      <alignment horizontal="center" wrapText="1"/>
    </xf>
    <xf numFmtId="0" fontId="25" fillId="0" borderId="26" xfId="0" applyFont="1" applyBorder="1"/>
    <xf numFmtId="0" fontId="25" fillId="0" borderId="46" xfId="0" applyFont="1" applyBorder="1"/>
    <xf numFmtId="41" fontId="26" fillId="0" borderId="6" xfId="0" applyNumberFormat="1" applyFont="1" applyBorder="1"/>
    <xf numFmtId="0" fontId="25" fillId="0" borderId="31" xfId="0" applyFont="1" applyBorder="1"/>
    <xf numFmtId="0" fontId="25" fillId="0" borderId="33" xfId="0" applyFont="1" applyBorder="1"/>
    <xf numFmtId="0" fontId="25" fillId="0" borderId="29" xfId="0" applyFont="1" applyBorder="1"/>
    <xf numFmtId="0" fontId="25" fillId="0" borderId="47" xfId="0" applyFont="1" applyBorder="1"/>
    <xf numFmtId="0" fontId="16" fillId="0" borderId="0" xfId="0" applyFont="1" applyFill="1" applyBorder="1"/>
    <xf numFmtId="0" fontId="12" fillId="0" borderId="0" xfId="0" applyFont="1" applyFill="1" applyBorder="1"/>
    <xf numFmtId="0" fontId="25" fillId="0" borderId="0" xfId="0" applyFont="1" applyFill="1" applyBorder="1"/>
    <xf numFmtId="0" fontId="14" fillId="5" borderId="5" xfId="0" applyFont="1" applyFill="1" applyBorder="1" applyAlignment="1">
      <alignment wrapText="1"/>
    </xf>
    <xf numFmtId="0" fontId="14" fillId="5" borderId="20" xfId="0" applyFont="1" applyFill="1" applyBorder="1" applyAlignment="1">
      <alignment wrapText="1"/>
    </xf>
    <xf numFmtId="0" fontId="25" fillId="0" borderId="31" xfId="0" applyFont="1" applyFill="1" applyBorder="1" applyAlignment="1">
      <alignment wrapText="1"/>
    </xf>
    <xf numFmtId="0" fontId="25" fillId="0" borderId="33" xfId="0" applyFont="1" applyFill="1" applyBorder="1" applyAlignment="1">
      <alignment wrapText="1"/>
    </xf>
    <xf numFmtId="41" fontId="26" fillId="0" borderId="6" xfId="0" applyNumberFormat="1" applyFont="1" applyBorder="1" applyAlignment="1">
      <alignment horizontal="right"/>
    </xf>
    <xf numFmtId="0" fontId="25" fillId="0" borderId="29" xfId="0" applyFont="1" applyFill="1" applyBorder="1" applyAlignment="1">
      <alignment wrapText="1"/>
    </xf>
    <xf numFmtId="0" fontId="25" fillId="0" borderId="47" xfId="0" applyFont="1" applyFill="1" applyBorder="1" applyAlignment="1">
      <alignment wrapText="1"/>
    </xf>
    <xf numFmtId="0" fontId="16" fillId="0" borderId="0" xfId="0" applyFont="1"/>
    <xf numFmtId="3" fontId="25" fillId="0" borderId="22" xfId="0" applyNumberFormat="1" applyFont="1" applyBorder="1"/>
    <xf numFmtId="41" fontId="25" fillId="0" borderId="0" xfId="0" applyNumberFormat="1" applyFont="1"/>
    <xf numFmtId="41" fontId="26" fillId="0" borderId="48" xfId="0" applyNumberFormat="1" applyFont="1" applyBorder="1"/>
    <xf numFmtId="3" fontId="25" fillId="0" borderId="21" xfId="0" applyNumberFormat="1" applyFont="1" applyBorder="1"/>
    <xf numFmtId="41" fontId="25" fillId="0" borderId="31" xfId="0" applyNumberFormat="1" applyFont="1" applyBorder="1"/>
    <xf numFmtId="0" fontId="25" fillId="0" borderId="0" xfId="0" applyFont="1"/>
    <xf numFmtId="0" fontId="27" fillId="0" borderId="0" xfId="8" applyFont="1"/>
    <xf numFmtId="0" fontId="16" fillId="0" borderId="0" xfId="10" applyFont="1" applyFill="1" applyBorder="1"/>
    <xf numFmtId="0" fontId="16" fillId="0" borderId="0" xfId="10" applyNumberFormat="1" applyFont="1" applyFill="1" applyBorder="1" applyAlignment="1"/>
    <xf numFmtId="0" fontId="27" fillId="0" borderId="0" xfId="11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18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Border="1"/>
    <xf numFmtId="0" fontId="14" fillId="5" borderId="54" xfId="0" applyFont="1" applyFill="1" applyBorder="1" applyAlignment="1">
      <alignment horizontal="center" vertical="center" wrapText="1"/>
    </xf>
    <xf numFmtId="0" fontId="14" fillId="5" borderId="55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41" fontId="25" fillId="0" borderId="0" xfId="0" applyNumberFormat="1" applyFont="1" applyBorder="1"/>
    <xf numFmtId="0" fontId="14" fillId="5" borderId="8" xfId="0" applyFont="1" applyFill="1" applyBorder="1" applyAlignment="1">
      <alignment horizontal="center" vertical="center"/>
    </xf>
    <xf numFmtId="0" fontId="28" fillId="0" borderId="0" xfId="0" applyFont="1" applyFill="1" applyBorder="1"/>
    <xf numFmtId="0" fontId="22" fillId="0" borderId="0" xfId="0" applyFont="1" applyFill="1" applyBorder="1"/>
    <xf numFmtId="41" fontId="10" fillId="0" borderId="26" xfId="0" applyNumberFormat="1" applyFont="1" applyBorder="1"/>
    <xf numFmtId="41" fontId="10" fillId="0" borderId="42" xfId="0" applyNumberFormat="1" applyFont="1" applyBorder="1"/>
    <xf numFmtId="41" fontId="10" fillId="0" borderId="46" xfId="0" applyNumberFormat="1" applyFont="1" applyBorder="1"/>
    <xf numFmtId="41" fontId="10" fillId="0" borderId="31" xfId="0" applyNumberFormat="1" applyFont="1" applyBorder="1"/>
    <xf numFmtId="41" fontId="10" fillId="0" borderId="33" xfId="0" applyNumberFormat="1" applyFont="1" applyBorder="1"/>
    <xf numFmtId="41" fontId="10" fillId="0" borderId="29" xfId="0" applyNumberFormat="1" applyFont="1" applyBorder="1"/>
    <xf numFmtId="41" fontId="10" fillId="0" borderId="17" xfId="0" applyNumberFormat="1" applyFont="1" applyBorder="1"/>
    <xf numFmtId="41" fontId="10" fillId="0" borderId="47" xfId="0" applyNumberFormat="1" applyFont="1" applyBorder="1"/>
    <xf numFmtId="3" fontId="0" fillId="0" borderId="0" xfId="0" applyNumberFormat="1"/>
    <xf numFmtId="41" fontId="0" fillId="0" borderId="0" xfId="0" applyNumberFormat="1"/>
    <xf numFmtId="3" fontId="0" fillId="0" borderId="23" xfId="0" applyNumberFormat="1" applyBorder="1"/>
    <xf numFmtId="3" fontId="0" fillId="0" borderId="21" xfId="0" applyNumberFormat="1" applyBorder="1"/>
    <xf numFmtId="0" fontId="14" fillId="5" borderId="39" xfId="0" applyFont="1" applyFill="1" applyBorder="1" applyAlignment="1">
      <alignment horizontal="center" vertical="center" wrapText="1"/>
    </xf>
    <xf numFmtId="0" fontId="14" fillId="5" borderId="40" xfId="0" applyFont="1" applyFill="1" applyBorder="1" applyAlignment="1">
      <alignment horizontal="center" vertical="center" wrapText="1"/>
    </xf>
    <xf numFmtId="0" fontId="14" fillId="5" borderId="44" xfId="0" applyFont="1" applyFill="1" applyBorder="1" applyAlignment="1">
      <alignment horizontal="center" vertical="center" wrapText="1"/>
    </xf>
    <xf numFmtId="0" fontId="14" fillId="5" borderId="45" xfId="0" applyFont="1" applyFill="1" applyBorder="1" applyAlignment="1">
      <alignment horizontal="center" vertical="center" wrapText="1"/>
    </xf>
    <xf numFmtId="0" fontId="10" fillId="0" borderId="28" xfId="0" applyFont="1" applyFill="1" applyBorder="1"/>
    <xf numFmtId="0" fontId="10" fillId="0" borderId="32" xfId="0" applyFont="1" applyFill="1" applyBorder="1" applyAlignment="1">
      <alignment horizontal="left"/>
    </xf>
    <xf numFmtId="0" fontId="10" fillId="0" borderId="59" xfId="0" applyFont="1" applyFill="1" applyBorder="1" applyAlignment="1">
      <alignment horizontal="left"/>
    </xf>
    <xf numFmtId="41" fontId="10" fillId="0" borderId="31" xfId="2" applyNumberFormat="1" applyFont="1" applyFill="1" applyBorder="1"/>
    <xf numFmtId="0" fontId="10" fillId="0" borderId="28" xfId="0" applyFont="1" applyFill="1" applyBorder="1" applyAlignment="1">
      <alignment horizontal="left"/>
    </xf>
    <xf numFmtId="0" fontId="10" fillId="0" borderId="0" xfId="0" applyNumberFormat="1" applyFont="1"/>
    <xf numFmtId="41" fontId="10" fillId="0" borderId="29" xfId="2" applyFont="1" applyFill="1" applyBorder="1"/>
    <xf numFmtId="0" fontId="14" fillId="5" borderId="39" xfId="0" applyFont="1" applyFill="1" applyBorder="1" applyAlignment="1">
      <alignment horizontal="center" vertical="center" wrapText="1"/>
    </xf>
    <xf numFmtId="0" fontId="14" fillId="5" borderId="53" xfId="0" applyFont="1" applyFill="1" applyBorder="1" applyAlignment="1">
      <alignment horizontal="center" vertical="center" wrapText="1"/>
    </xf>
    <xf numFmtId="0" fontId="14" fillId="5" borderId="26" xfId="0" applyFont="1" applyFill="1" applyBorder="1" applyAlignment="1">
      <alignment horizontal="center" vertical="center" wrapText="1"/>
    </xf>
    <xf numFmtId="0" fontId="14" fillId="5" borderId="44" xfId="0" applyFont="1" applyFill="1" applyBorder="1" applyAlignment="1">
      <alignment horizontal="center" vertical="center" wrapText="1"/>
    </xf>
    <xf numFmtId="0" fontId="14" fillId="5" borderId="42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4" fillId="5" borderId="58" xfId="0" applyFont="1" applyFill="1" applyBorder="1" applyAlignment="1">
      <alignment horizontal="center" vertical="center" wrapText="1"/>
    </xf>
    <xf numFmtId="0" fontId="10" fillId="7" borderId="14" xfId="0" applyFont="1" applyFill="1" applyBorder="1"/>
    <xf numFmtId="41" fontId="10" fillId="7" borderId="26" xfId="0" applyNumberFormat="1" applyFont="1" applyFill="1" applyBorder="1"/>
    <xf numFmtId="41" fontId="10" fillId="7" borderId="42" xfId="0" applyNumberFormat="1" applyFont="1" applyFill="1" applyBorder="1"/>
    <xf numFmtId="41" fontId="10" fillId="7" borderId="14" xfId="0" applyNumberFormat="1" applyFont="1" applyFill="1" applyBorder="1"/>
    <xf numFmtId="0" fontId="10" fillId="7" borderId="6" xfId="0" applyFont="1" applyFill="1" applyBorder="1"/>
    <xf numFmtId="41" fontId="10" fillId="7" borderId="31" xfId="0" applyNumberFormat="1" applyFont="1" applyFill="1" applyBorder="1"/>
    <xf numFmtId="41" fontId="10" fillId="7" borderId="0" xfId="0" applyNumberFormat="1" applyFont="1" applyFill="1" applyBorder="1"/>
    <xf numFmtId="41" fontId="10" fillId="7" borderId="6" xfId="0" applyNumberFormat="1" applyFont="1" applyFill="1" applyBorder="1"/>
    <xf numFmtId="0" fontId="14" fillId="5" borderId="5" xfId="0" applyNumberFormat="1" applyFont="1" applyFill="1" applyBorder="1" applyAlignment="1">
      <alignment horizontal="center" vertical="center"/>
    </xf>
    <xf numFmtId="0" fontId="29" fillId="5" borderId="7" xfId="0" applyFont="1" applyFill="1" applyBorder="1"/>
    <xf numFmtId="41" fontId="10" fillId="7" borderId="33" xfId="0" applyNumberFormat="1" applyFont="1" applyFill="1" applyBorder="1"/>
    <xf numFmtId="0" fontId="10" fillId="7" borderId="12" xfId="0" applyFont="1" applyFill="1" applyBorder="1"/>
    <xf numFmtId="41" fontId="10" fillId="7" borderId="29" xfId="0" applyNumberFormat="1" applyFont="1" applyFill="1" applyBorder="1"/>
    <xf numFmtId="41" fontId="10" fillId="7" borderId="17" xfId="0" applyNumberFormat="1" applyFont="1" applyFill="1" applyBorder="1"/>
    <xf numFmtId="41" fontId="10" fillId="7" borderId="47" xfId="0" applyNumberFormat="1" applyFont="1" applyFill="1" applyBorder="1"/>
    <xf numFmtId="41" fontId="10" fillId="7" borderId="12" xfId="0" applyNumberFormat="1" applyFont="1" applyFill="1" applyBorder="1"/>
    <xf numFmtId="41" fontId="10" fillId="0" borderId="22" xfId="0" applyNumberFormat="1" applyFont="1" applyBorder="1"/>
    <xf numFmtId="41" fontId="10" fillId="0" borderId="23" xfId="0" applyNumberFormat="1" applyFont="1" applyBorder="1"/>
    <xf numFmtId="3" fontId="10" fillId="0" borderId="22" xfId="0" applyNumberFormat="1" applyFont="1" applyBorder="1"/>
    <xf numFmtId="3" fontId="10" fillId="0" borderId="23" xfId="0" applyNumberFormat="1" applyFont="1" applyBorder="1"/>
    <xf numFmtId="3" fontId="10" fillId="0" borderId="21" xfId="0" applyNumberFormat="1" applyFont="1" applyBorder="1"/>
    <xf numFmtId="41" fontId="14" fillId="5" borderId="17" xfId="0" applyNumberFormat="1" applyFont="1" applyFill="1" applyBorder="1"/>
    <xf numFmtId="0" fontId="12" fillId="0" borderId="0" xfId="0" applyFont="1" applyBorder="1"/>
    <xf numFmtId="3" fontId="10" fillId="0" borderId="26" xfId="0" applyNumberFormat="1" applyFont="1" applyBorder="1"/>
    <xf numFmtId="3" fontId="10" fillId="0" borderId="31" xfId="0" applyNumberFormat="1" applyFont="1" applyBorder="1"/>
    <xf numFmtId="3" fontId="10" fillId="0" borderId="29" xfId="0" applyNumberFormat="1" applyFont="1" applyBorder="1"/>
    <xf numFmtId="0" fontId="14" fillId="5" borderId="5" xfId="0" applyFont="1" applyFill="1" applyBorder="1" applyAlignment="1">
      <alignment horizontal="center" vertical="center" wrapText="1"/>
    </xf>
    <xf numFmtId="0" fontId="14" fillId="5" borderId="18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25" fillId="8" borderId="0" xfId="0" applyFont="1" applyFill="1" applyBorder="1"/>
    <xf numFmtId="41" fontId="25" fillId="8" borderId="31" xfId="0" applyNumberFormat="1" applyFont="1" applyFill="1" applyBorder="1"/>
    <xf numFmtId="0" fontId="26" fillId="8" borderId="5" xfId="0" applyNumberFormat="1" applyFont="1" applyFill="1" applyBorder="1" applyAlignment="1">
      <alignment vertical="center"/>
    </xf>
    <xf numFmtId="0" fontId="25" fillId="8" borderId="7" xfId="0" applyFont="1" applyFill="1" applyBorder="1"/>
    <xf numFmtId="41" fontId="25" fillId="8" borderId="5" xfId="0" applyNumberFormat="1" applyFont="1" applyFill="1" applyBorder="1"/>
    <xf numFmtId="0" fontId="26" fillId="8" borderId="5" xfId="0" applyFont="1" applyFill="1" applyBorder="1" applyAlignment="1">
      <alignment vertical="center"/>
    </xf>
    <xf numFmtId="0" fontId="25" fillId="8" borderId="31" xfId="0" applyFont="1" applyFill="1" applyBorder="1"/>
    <xf numFmtId="0" fontId="26" fillId="8" borderId="5" xfId="0" applyFont="1" applyFill="1" applyBorder="1"/>
    <xf numFmtId="0" fontId="26" fillId="8" borderId="26" xfId="0" applyFont="1" applyFill="1" applyBorder="1"/>
    <xf numFmtId="0" fontId="25" fillId="8" borderId="42" xfId="0" applyFont="1" applyFill="1" applyBorder="1"/>
    <xf numFmtId="41" fontId="25" fillId="8" borderId="26" xfId="0" applyNumberFormat="1" applyFont="1" applyFill="1" applyBorder="1"/>
    <xf numFmtId="0" fontId="26" fillId="8" borderId="26" xfId="0" applyFont="1" applyFill="1" applyBorder="1" applyAlignment="1">
      <alignment vertical="center"/>
    </xf>
    <xf numFmtId="0" fontId="29" fillId="5" borderId="7" xfId="0" applyFont="1" applyFill="1" applyBorder="1" applyAlignment="1">
      <alignment vertical="center"/>
    </xf>
    <xf numFmtId="41" fontId="25" fillId="8" borderId="42" xfId="0" applyNumberFormat="1" applyFont="1" applyFill="1" applyBorder="1"/>
    <xf numFmtId="0" fontId="25" fillId="8" borderId="46" xfId="0" applyFont="1" applyFill="1" applyBorder="1"/>
    <xf numFmtId="41" fontId="10" fillId="8" borderId="42" xfId="2" applyFont="1" applyFill="1" applyBorder="1"/>
    <xf numFmtId="0" fontId="25" fillId="8" borderId="47" xfId="0" applyFont="1" applyFill="1" applyBorder="1"/>
    <xf numFmtId="41" fontId="10" fillId="8" borderId="17" xfId="2" applyFont="1" applyFill="1" applyBorder="1"/>
    <xf numFmtId="41" fontId="10" fillId="8" borderId="26" xfId="2" applyFont="1" applyFill="1" applyBorder="1"/>
    <xf numFmtId="41" fontId="10" fillId="8" borderId="31" xfId="2" applyFont="1" applyFill="1" applyBorder="1"/>
    <xf numFmtId="0" fontId="25" fillId="8" borderId="33" xfId="0" applyFont="1" applyFill="1" applyBorder="1"/>
    <xf numFmtId="41" fontId="10" fillId="8" borderId="0" xfId="2" applyFont="1" applyFill="1" applyBorder="1"/>
    <xf numFmtId="41" fontId="10" fillId="8" borderId="29" xfId="2" applyFont="1" applyFill="1" applyBorder="1"/>
    <xf numFmtId="41" fontId="25" fillId="8" borderId="0" xfId="0" applyNumberFormat="1" applyFont="1" applyFill="1" applyBorder="1"/>
    <xf numFmtId="0" fontId="25" fillId="8" borderId="20" xfId="0" applyFont="1" applyFill="1" applyBorder="1"/>
    <xf numFmtId="41" fontId="25" fillId="8" borderId="7" xfId="0" applyNumberFormat="1" applyFont="1" applyFill="1" applyBorder="1"/>
    <xf numFmtId="41" fontId="14" fillId="5" borderId="0" xfId="0" applyNumberFormat="1" applyFont="1" applyFill="1" applyBorder="1"/>
    <xf numFmtId="3" fontId="10" fillId="8" borderId="26" xfId="0" applyNumberFormat="1" applyFont="1" applyFill="1" applyBorder="1"/>
    <xf numFmtId="0" fontId="25" fillId="8" borderId="17" xfId="0" applyFont="1" applyFill="1" applyBorder="1"/>
    <xf numFmtId="3" fontId="10" fillId="8" borderId="29" xfId="0" applyNumberFormat="1" applyFont="1" applyFill="1" applyBorder="1"/>
    <xf numFmtId="41" fontId="25" fillId="8" borderId="29" xfId="0" applyNumberFormat="1" applyFont="1" applyFill="1" applyBorder="1"/>
    <xf numFmtId="166" fontId="10" fillId="8" borderId="22" xfId="1" applyNumberFormat="1" applyFont="1" applyFill="1" applyBorder="1"/>
    <xf numFmtId="166" fontId="10" fillId="8" borderId="21" xfId="1" applyNumberFormat="1" applyFont="1" applyFill="1" applyBorder="1"/>
    <xf numFmtId="3" fontId="27" fillId="8" borderId="22" xfId="0" applyNumberFormat="1" applyFont="1" applyFill="1" applyBorder="1"/>
    <xf numFmtId="3" fontId="27" fillId="8" borderId="21" xfId="0" applyNumberFormat="1" applyFont="1" applyFill="1" applyBorder="1"/>
    <xf numFmtId="41" fontId="25" fillId="8" borderId="33" xfId="0" applyNumberFormat="1" applyFont="1" applyFill="1" applyBorder="1"/>
    <xf numFmtId="41" fontId="25" fillId="8" borderId="6" xfId="0" applyNumberFormat="1" applyFont="1" applyFill="1" applyBorder="1"/>
    <xf numFmtId="41" fontId="25" fillId="8" borderId="20" xfId="0" applyNumberFormat="1" applyFont="1" applyFill="1" applyBorder="1"/>
    <xf numFmtId="41" fontId="25" fillId="8" borderId="8" xfId="0" applyNumberFormat="1" applyFont="1" applyFill="1" applyBorder="1"/>
    <xf numFmtId="41" fontId="25" fillId="8" borderId="46" xfId="0" applyNumberFormat="1" applyFont="1" applyFill="1" applyBorder="1"/>
    <xf numFmtId="41" fontId="25" fillId="8" borderId="14" xfId="0" applyNumberFormat="1" applyFont="1" applyFill="1" applyBorder="1"/>
    <xf numFmtId="41" fontId="10" fillId="8" borderId="47" xfId="2" applyFont="1" applyFill="1" applyBorder="1"/>
    <xf numFmtId="41" fontId="10" fillId="8" borderId="46" xfId="2" applyFont="1" applyFill="1" applyBorder="1"/>
    <xf numFmtId="41" fontId="10" fillId="8" borderId="33" xfId="2" applyFont="1" applyFill="1" applyBorder="1"/>
    <xf numFmtId="41" fontId="25" fillId="8" borderId="12" xfId="0" applyNumberFormat="1" applyFont="1" applyFill="1" applyBorder="1"/>
    <xf numFmtId="3" fontId="10" fillId="8" borderId="42" xfId="0" applyNumberFormat="1" applyFont="1" applyFill="1" applyBorder="1"/>
    <xf numFmtId="3" fontId="10" fillId="8" borderId="46" xfId="0" applyNumberFormat="1" applyFont="1" applyFill="1" applyBorder="1"/>
    <xf numFmtId="3" fontId="10" fillId="8" borderId="17" xfId="0" applyNumberFormat="1" applyFont="1" applyFill="1" applyBorder="1"/>
    <xf numFmtId="3" fontId="10" fillId="8" borderId="47" xfId="0" applyNumberFormat="1" applyFont="1" applyFill="1" applyBorder="1"/>
    <xf numFmtId="41" fontId="25" fillId="8" borderId="17" xfId="0" applyNumberFormat="1" applyFont="1" applyFill="1" applyBorder="1"/>
    <xf numFmtId="41" fontId="25" fillId="8" borderId="47" xfId="0" applyNumberFormat="1" applyFont="1" applyFill="1" applyBorder="1"/>
    <xf numFmtId="166" fontId="10" fillId="8" borderId="23" xfId="1" applyNumberFormat="1" applyFont="1" applyFill="1" applyBorder="1"/>
    <xf numFmtId="166" fontId="10" fillId="8" borderId="0" xfId="1" applyNumberFormat="1" applyFont="1" applyFill="1"/>
    <xf numFmtId="3" fontId="27" fillId="8" borderId="23" xfId="0" applyNumberFormat="1" applyFont="1" applyFill="1" applyBorder="1"/>
    <xf numFmtId="3" fontId="27" fillId="8" borderId="0" xfId="0" applyNumberFormat="1" applyFont="1" applyFill="1"/>
    <xf numFmtId="0" fontId="14" fillId="5" borderId="31" xfId="0" applyFont="1" applyFill="1" applyBorder="1" applyAlignment="1">
      <alignment horizontal="center" vertical="center" wrapText="1"/>
    </xf>
    <xf numFmtId="0" fontId="14" fillId="5" borderId="56" xfId="0" applyFont="1" applyFill="1" applyBorder="1" applyAlignment="1">
      <alignment horizontal="center" vertical="center" wrapText="1"/>
    </xf>
    <xf numFmtId="0" fontId="14" fillId="5" borderId="57" xfId="0" applyFont="1" applyFill="1" applyBorder="1" applyAlignment="1">
      <alignment horizontal="center" vertical="center" wrapText="1"/>
    </xf>
    <xf numFmtId="0" fontId="25" fillId="7" borderId="14" xfId="0" applyFont="1" applyFill="1" applyBorder="1" applyAlignment="1">
      <alignment horizontal="right"/>
    </xf>
    <xf numFmtId="41" fontId="25" fillId="7" borderId="14" xfId="0" applyNumberFormat="1" applyFont="1" applyFill="1" applyBorder="1"/>
    <xf numFmtId="0" fontId="25" fillId="7" borderId="6" xfId="0" applyFont="1" applyFill="1" applyBorder="1" applyAlignment="1">
      <alignment horizontal="right"/>
    </xf>
    <xf numFmtId="41" fontId="25" fillId="7" borderId="6" xfId="0" applyNumberFormat="1" applyFont="1" applyFill="1" applyBorder="1"/>
    <xf numFmtId="0" fontId="25" fillId="7" borderId="12" xfId="0" applyFont="1" applyFill="1" applyBorder="1" applyAlignment="1">
      <alignment horizontal="right"/>
    </xf>
    <xf numFmtId="0" fontId="26" fillId="8" borderId="5" xfId="0" applyNumberFormat="1" applyFont="1" applyFill="1" applyBorder="1" applyAlignment="1">
      <alignment vertical="center" wrapText="1"/>
    </xf>
    <xf numFmtId="0" fontId="25" fillId="8" borderId="7" xfId="0" applyFont="1" applyFill="1" applyBorder="1" applyAlignment="1">
      <alignment horizontal="right"/>
    </xf>
    <xf numFmtId="0" fontId="25" fillId="8" borderId="0" xfId="0" applyFont="1" applyFill="1" applyBorder="1" applyAlignment="1">
      <alignment horizontal="right"/>
    </xf>
    <xf numFmtId="0" fontId="26" fillId="8" borderId="5" xfId="0" applyFont="1" applyFill="1" applyBorder="1" applyAlignment="1">
      <alignment horizontal="left" vertical="center"/>
    </xf>
    <xf numFmtId="0" fontId="14" fillId="5" borderId="5" xfId="0" applyNumberFormat="1" applyFont="1" applyFill="1" applyBorder="1" applyAlignment="1">
      <alignment horizontal="center" vertical="center" wrapText="1"/>
    </xf>
    <xf numFmtId="0" fontId="29" fillId="5" borderId="7" xfId="0" applyFont="1" applyFill="1" applyBorder="1" applyAlignment="1">
      <alignment horizontal="right"/>
    </xf>
    <xf numFmtId="0" fontId="26" fillId="8" borderId="5" xfId="0" applyFont="1" applyFill="1" applyBorder="1" applyAlignment="1">
      <alignment vertical="center" wrapText="1"/>
    </xf>
    <xf numFmtId="0" fontId="25" fillId="8" borderId="17" xfId="0" applyFont="1" applyFill="1" applyBorder="1" applyAlignment="1">
      <alignment horizontal="right"/>
    </xf>
    <xf numFmtId="0" fontId="14" fillId="5" borderId="7" xfId="0" applyFont="1" applyFill="1" applyBorder="1" applyAlignment="1">
      <alignment horizontal="right"/>
    </xf>
    <xf numFmtId="0" fontId="25" fillId="8" borderId="14" xfId="0" applyFont="1" applyFill="1" applyBorder="1" applyAlignment="1">
      <alignment horizontal="right"/>
    </xf>
    <xf numFmtId="41" fontId="10" fillId="8" borderId="0" xfId="0" applyNumberFormat="1" applyFont="1" applyFill="1" applyBorder="1" applyAlignment="1"/>
    <xf numFmtId="41" fontId="10" fillId="8" borderId="33" xfId="0" applyNumberFormat="1" applyFont="1" applyFill="1" applyBorder="1" applyAlignment="1"/>
    <xf numFmtId="0" fontId="25" fillId="8" borderId="6" xfId="0" applyFont="1" applyFill="1" applyBorder="1" applyAlignment="1">
      <alignment horizontal="right"/>
    </xf>
    <xf numFmtId="0" fontId="25" fillId="8" borderId="12" xfId="0" applyFont="1" applyFill="1" applyBorder="1" applyAlignment="1">
      <alignment horizontal="right"/>
    </xf>
    <xf numFmtId="0" fontId="25" fillId="8" borderId="26" xfId="0" applyFont="1" applyFill="1" applyBorder="1" applyAlignment="1">
      <alignment horizontal="right"/>
    </xf>
    <xf numFmtId="0" fontId="25" fillId="8" borderId="31" xfId="0" applyFont="1" applyFill="1" applyBorder="1" applyAlignment="1">
      <alignment horizontal="right"/>
    </xf>
    <xf numFmtId="0" fontId="25" fillId="8" borderId="29" xfId="0" applyFont="1" applyFill="1" applyBorder="1" applyAlignment="1">
      <alignment horizontal="right"/>
    </xf>
    <xf numFmtId="0" fontId="26" fillId="8" borderId="7" xfId="0" applyFont="1" applyFill="1" applyBorder="1" applyAlignment="1">
      <alignment horizontal="right"/>
    </xf>
    <xf numFmtId="3" fontId="10" fillId="8" borderId="0" xfId="0" applyNumberFormat="1" applyFont="1" applyFill="1"/>
    <xf numFmtId="0" fontId="12" fillId="0" borderId="0" xfId="0" applyFont="1" applyFill="1" applyBorder="1" applyAlignment="1">
      <alignment horizontal="left"/>
    </xf>
    <xf numFmtId="0" fontId="14" fillId="5" borderId="5" xfId="8" applyFont="1" applyFill="1" applyBorder="1" applyAlignment="1">
      <alignment horizontal="center" vertical="center" wrapText="1"/>
    </xf>
    <xf numFmtId="0" fontId="14" fillId="5" borderId="7" xfId="8" applyFont="1" applyFill="1" applyBorder="1" applyAlignment="1">
      <alignment horizontal="center" vertical="center" wrapText="1"/>
    </xf>
    <xf numFmtId="0" fontId="14" fillId="5" borderId="49" xfId="8" applyFont="1" applyFill="1" applyBorder="1" applyAlignment="1">
      <alignment horizontal="center" vertical="center" wrapText="1"/>
    </xf>
    <xf numFmtId="0" fontId="14" fillId="5" borderId="20" xfId="8" applyFont="1" applyFill="1" applyBorder="1" applyAlignment="1">
      <alignment horizontal="center" vertical="center" wrapText="1"/>
    </xf>
    <xf numFmtId="0" fontId="25" fillId="0" borderId="26" xfId="8" applyFont="1" applyFill="1" applyBorder="1" applyAlignment="1">
      <alignment horizontal="left" wrapText="1"/>
    </xf>
    <xf numFmtId="0" fontId="25" fillId="0" borderId="14" xfId="8" applyFont="1" applyFill="1" applyBorder="1" applyAlignment="1">
      <alignment horizontal="left" wrapText="1"/>
    </xf>
    <xf numFmtId="164" fontId="10" fillId="0" borderId="0" xfId="2" applyNumberFormat="1" applyFont="1"/>
    <xf numFmtId="164" fontId="10" fillId="0" borderId="0" xfId="2" applyNumberFormat="1" applyFont="1" applyBorder="1"/>
    <xf numFmtId="164" fontId="10" fillId="0" borderId="42" xfId="2" applyNumberFormat="1" applyFont="1" applyBorder="1"/>
    <xf numFmtId="3" fontId="25" fillId="0" borderId="42" xfId="0" applyNumberFormat="1" applyFont="1" applyBorder="1"/>
    <xf numFmtId="3" fontId="25" fillId="0" borderId="23" xfId="0" applyNumberFormat="1" applyFont="1" applyBorder="1"/>
    <xf numFmtId="3" fontId="10" fillId="0" borderId="0" xfId="8" applyNumberFormat="1" applyFont="1" applyBorder="1"/>
    <xf numFmtId="165" fontId="10" fillId="0" borderId="0" xfId="1" applyNumberFormat="1" applyFont="1" applyBorder="1"/>
    <xf numFmtId="41" fontId="12" fillId="0" borderId="14" xfId="8" applyNumberFormat="1" applyFont="1" applyBorder="1"/>
    <xf numFmtId="0" fontId="25" fillId="0" borderId="31" xfId="8" applyFont="1" applyFill="1" applyBorder="1" applyAlignment="1">
      <alignment horizontal="left" wrapText="1"/>
    </xf>
    <xf numFmtId="0" fontId="25" fillId="0" borderId="6" xfId="8" applyFont="1" applyFill="1" applyBorder="1" applyAlignment="1">
      <alignment horizontal="left" wrapText="1"/>
    </xf>
    <xf numFmtId="3" fontId="25" fillId="0" borderId="0" xfId="0" applyNumberFormat="1" applyFont="1" applyBorder="1"/>
    <xf numFmtId="41" fontId="12" fillId="0" borderId="6" xfId="8" applyNumberFormat="1" applyFont="1" applyBorder="1"/>
    <xf numFmtId="164" fontId="10" fillId="0" borderId="0" xfId="2" applyNumberFormat="1" applyFont="1" applyFill="1" applyBorder="1"/>
    <xf numFmtId="0" fontId="25" fillId="0" borderId="29" xfId="8" applyFont="1" applyFill="1" applyBorder="1" applyAlignment="1">
      <alignment horizontal="left" wrapText="1"/>
    </xf>
    <xf numFmtId="0" fontId="25" fillId="0" borderId="12" xfId="8" applyFont="1" applyFill="1" applyBorder="1" applyAlignment="1">
      <alignment horizontal="left" wrapText="1"/>
    </xf>
    <xf numFmtId="164" fontId="10" fillId="0" borderId="17" xfId="2" applyNumberFormat="1" applyFont="1" applyBorder="1"/>
    <xf numFmtId="41" fontId="10" fillId="0" borderId="0" xfId="9" applyNumberFormat="1" applyFont="1" applyBorder="1"/>
    <xf numFmtId="41" fontId="10" fillId="0" borderId="17" xfId="8" applyNumberFormat="1" applyFont="1" applyBorder="1"/>
    <xf numFmtId="41" fontId="10" fillId="0" borderId="0" xfId="8" applyNumberFormat="1" applyFont="1" applyBorder="1"/>
    <xf numFmtId="0" fontId="10" fillId="0" borderId="0" xfId="8" applyFont="1" applyFill="1" applyBorder="1"/>
    <xf numFmtId="0" fontId="10" fillId="0" borderId="26" xfId="11" applyFont="1" applyFill="1" applyBorder="1"/>
    <xf numFmtId="0" fontId="10" fillId="0" borderId="14" xfId="11" applyFont="1" applyFill="1" applyBorder="1" applyAlignment="1">
      <alignment wrapText="1"/>
    </xf>
    <xf numFmtId="3" fontId="10" fillId="0" borderId="0" xfId="9" applyNumberFormat="1" applyFont="1" applyFill="1" applyBorder="1" applyAlignment="1">
      <alignment horizontal="right" wrapText="1"/>
    </xf>
    <xf numFmtId="164" fontId="10" fillId="0" borderId="42" xfId="2" applyNumberFormat="1" applyFont="1" applyBorder="1" applyAlignment="1"/>
    <xf numFmtId="3" fontId="10" fillId="0" borderId="42" xfId="9" applyNumberFormat="1" applyFont="1" applyBorder="1" applyAlignment="1"/>
    <xf numFmtId="3" fontId="25" fillId="0" borderId="0" xfId="0" applyNumberFormat="1" applyFont="1" applyBorder="1" applyAlignment="1">
      <alignment horizontal="right"/>
    </xf>
    <xf numFmtId="3" fontId="10" fillId="0" borderId="42" xfId="8" applyNumberFormat="1" applyFont="1" applyBorder="1" applyAlignment="1"/>
    <xf numFmtId="3" fontId="10" fillId="0" borderId="0" xfId="8" applyNumberFormat="1" applyFont="1" applyBorder="1" applyAlignment="1"/>
    <xf numFmtId="0" fontId="10" fillId="0" borderId="31" xfId="11" applyFont="1" applyFill="1" applyBorder="1"/>
    <xf numFmtId="0" fontId="10" fillId="0" borderId="6" xfId="11" applyFont="1" applyFill="1" applyBorder="1" applyAlignment="1">
      <alignment wrapText="1"/>
    </xf>
    <xf numFmtId="3" fontId="25" fillId="0" borderId="0" xfId="2" applyNumberFormat="1" applyFont="1"/>
    <xf numFmtId="3" fontId="10" fillId="0" borderId="0" xfId="2" applyNumberFormat="1" applyFont="1" applyBorder="1" applyAlignment="1">
      <alignment horizontal="right"/>
    </xf>
    <xf numFmtId="3" fontId="10" fillId="0" borderId="0" xfId="9" applyNumberFormat="1" applyFont="1" applyBorder="1"/>
    <xf numFmtId="0" fontId="10" fillId="0" borderId="31" xfId="11" applyFont="1" applyFill="1" applyBorder="1" applyAlignment="1">
      <alignment wrapText="1"/>
    </xf>
    <xf numFmtId="3" fontId="25" fillId="0" borderId="31" xfId="2" applyNumberFormat="1" applyFont="1" applyBorder="1"/>
    <xf numFmtId="3" fontId="25" fillId="0" borderId="0" xfId="2" applyNumberFormat="1" applyFont="1" applyBorder="1"/>
    <xf numFmtId="3" fontId="25" fillId="0" borderId="31" xfId="9" applyNumberFormat="1" applyFont="1" applyBorder="1"/>
    <xf numFmtId="3" fontId="25" fillId="0" borderId="0" xfId="9" applyNumberFormat="1" applyFont="1" applyBorder="1"/>
    <xf numFmtId="3" fontId="10" fillId="0" borderId="31" xfId="9" applyNumberFormat="1" applyFont="1" applyBorder="1"/>
    <xf numFmtId="3" fontId="10" fillId="0" borderId="0" xfId="9" applyNumberFormat="1" applyFont="1" applyBorder="1" applyAlignment="1">
      <alignment horizontal="right"/>
    </xf>
    <xf numFmtId="3" fontId="10" fillId="0" borderId="0" xfId="9" applyNumberFormat="1" applyFont="1"/>
    <xf numFmtId="0" fontId="10" fillId="0" borderId="12" xfId="11" applyFont="1" applyFill="1" applyBorder="1"/>
    <xf numFmtId="0" fontId="10" fillId="0" borderId="12" xfId="11" applyFont="1" applyFill="1" applyBorder="1" applyAlignment="1">
      <alignment wrapText="1"/>
    </xf>
    <xf numFmtId="41" fontId="10" fillId="0" borderId="17" xfId="9" applyNumberFormat="1" applyFont="1" applyBorder="1"/>
    <xf numFmtId="41" fontId="12" fillId="0" borderId="17" xfId="11" applyNumberFormat="1" applyFont="1" applyBorder="1"/>
    <xf numFmtId="41" fontId="12" fillId="0" borderId="0" xfId="8" applyNumberFormat="1" applyFont="1" applyBorder="1"/>
    <xf numFmtId="41" fontId="10" fillId="0" borderId="6" xfId="8" applyNumberFormat="1" applyFont="1" applyBorder="1"/>
    <xf numFmtId="0" fontId="10" fillId="0" borderId="0" xfId="11" applyFont="1" applyFill="1"/>
    <xf numFmtId="0" fontId="14" fillId="5" borderId="50" xfId="8" applyFont="1" applyFill="1" applyBorder="1" applyAlignment="1">
      <alignment horizontal="center" vertical="center"/>
    </xf>
    <xf numFmtId="0" fontId="14" fillId="6" borderId="51" xfId="8" applyFont="1" applyFill="1" applyBorder="1" applyAlignment="1">
      <alignment horizontal="center" vertical="center" wrapText="1"/>
    </xf>
    <xf numFmtId="0" fontId="14" fillId="6" borderId="52" xfId="8" applyFont="1" applyFill="1" applyBorder="1" applyAlignment="1">
      <alignment horizontal="center" vertical="center" wrapText="1"/>
    </xf>
    <xf numFmtId="0" fontId="25" fillId="0" borderId="6" xfId="8" applyFont="1" applyFill="1" applyBorder="1" applyAlignment="1">
      <alignment horizontal="center"/>
    </xf>
    <xf numFmtId="3" fontId="25" fillId="0" borderId="0" xfId="2" applyNumberFormat="1" applyFont="1" applyAlignment="1">
      <alignment horizontal="center"/>
    </xf>
    <xf numFmtId="3" fontId="25" fillId="0" borderId="0" xfId="9" applyNumberFormat="1" applyFont="1" applyAlignment="1">
      <alignment horizontal="center"/>
    </xf>
    <xf numFmtId="3" fontId="26" fillId="0" borderId="6" xfId="9" applyNumberFormat="1" applyFont="1" applyBorder="1" applyAlignment="1"/>
    <xf numFmtId="3" fontId="25" fillId="0" borderId="0" xfId="2" applyNumberFormat="1" applyFont="1" applyBorder="1" applyAlignment="1">
      <alignment horizontal="center"/>
    </xf>
    <xf numFmtId="3" fontId="25" fillId="0" borderId="33" xfId="2" applyNumberFormat="1" applyFont="1" applyBorder="1" applyAlignment="1">
      <alignment horizontal="center"/>
    </xf>
    <xf numFmtId="3" fontId="26" fillId="0" borderId="6" xfId="2" applyNumberFormat="1" applyFont="1" applyBorder="1" applyAlignment="1"/>
    <xf numFmtId="0" fontId="25" fillId="0" borderId="12" xfId="8" applyFont="1" applyFill="1" applyBorder="1" applyAlignment="1">
      <alignment horizontal="center"/>
    </xf>
    <xf numFmtId="3" fontId="25" fillId="0" borderId="17" xfId="2" applyNumberFormat="1" applyFont="1" applyBorder="1" applyAlignment="1">
      <alignment horizontal="center"/>
    </xf>
    <xf numFmtId="3" fontId="25" fillId="0" borderId="47" xfId="2" applyNumberFormat="1" applyFont="1" applyBorder="1" applyAlignment="1">
      <alignment horizontal="center"/>
    </xf>
    <xf numFmtId="3" fontId="26" fillId="0" borderId="12" xfId="2" applyNumberFormat="1" applyFont="1" applyBorder="1" applyAlignment="1"/>
    <xf numFmtId="0" fontId="10" fillId="0" borderId="0" xfId="8" applyFont="1" applyFill="1" applyAlignment="1"/>
    <xf numFmtId="3" fontId="10" fillId="0" borderId="0" xfId="9" applyNumberFormat="1" applyFont="1" applyAlignment="1"/>
    <xf numFmtId="0" fontId="25" fillId="0" borderId="26" xfId="8" applyFont="1" applyFill="1" applyBorder="1" applyAlignment="1">
      <alignment horizontal="center"/>
    </xf>
    <xf numFmtId="3" fontId="10" fillId="0" borderId="26" xfId="2" applyNumberFormat="1" applyFont="1" applyBorder="1" applyAlignment="1">
      <alignment horizontal="center"/>
    </xf>
    <xf numFmtId="3" fontId="10" fillId="0" borderId="42" xfId="2" applyNumberFormat="1" applyFont="1" applyBorder="1" applyAlignment="1">
      <alignment horizontal="center"/>
    </xf>
    <xf numFmtId="3" fontId="10" fillId="0" borderId="46" xfId="2" applyNumberFormat="1" applyFont="1" applyBorder="1" applyAlignment="1">
      <alignment horizontal="center"/>
    </xf>
    <xf numFmtId="3" fontId="12" fillId="0" borderId="46" xfId="2" applyNumberFormat="1" applyFont="1" applyBorder="1" applyAlignment="1"/>
    <xf numFmtId="0" fontId="25" fillId="0" borderId="31" xfId="8" applyFont="1" applyFill="1" applyBorder="1" applyAlignment="1">
      <alignment horizontal="center"/>
    </xf>
    <xf numFmtId="3" fontId="10" fillId="0" borderId="31" xfId="2" applyNumberFormat="1" applyFont="1" applyBorder="1" applyAlignment="1">
      <alignment horizontal="center"/>
    </xf>
    <xf numFmtId="3" fontId="10" fillId="0" borderId="0" xfId="2" applyNumberFormat="1" applyFont="1" applyBorder="1" applyAlignment="1">
      <alignment horizontal="center"/>
    </xf>
    <xf numFmtId="3" fontId="10" fillId="0" borderId="33" xfId="2" applyNumberFormat="1" applyFont="1" applyBorder="1" applyAlignment="1">
      <alignment horizontal="center"/>
    </xf>
    <xf numFmtId="3" fontId="12" fillId="0" borderId="33" xfId="2" applyNumberFormat="1" applyFont="1" applyBorder="1" applyAlignment="1"/>
    <xf numFmtId="3" fontId="25" fillId="0" borderId="31" xfId="0" applyNumberFormat="1" applyFont="1" applyBorder="1" applyAlignment="1">
      <alignment horizontal="center"/>
    </xf>
    <xf numFmtId="3" fontId="25" fillId="0" borderId="0" xfId="0" applyNumberFormat="1" applyFont="1" applyBorder="1" applyAlignment="1">
      <alignment horizontal="center"/>
    </xf>
    <xf numFmtId="3" fontId="10" fillId="0" borderId="0" xfId="2" applyNumberFormat="1" applyFont="1" applyFill="1" applyBorder="1" applyAlignment="1">
      <alignment horizontal="center"/>
    </xf>
    <xf numFmtId="3" fontId="25" fillId="0" borderId="33" xfId="0" applyNumberFormat="1" applyFont="1" applyBorder="1" applyAlignment="1">
      <alignment horizontal="center"/>
    </xf>
    <xf numFmtId="3" fontId="12" fillId="0" borderId="6" xfId="2" applyNumberFormat="1" applyFont="1" applyBorder="1" applyAlignment="1"/>
    <xf numFmtId="3" fontId="10" fillId="0" borderId="0" xfId="8" applyNumberFormat="1" applyFont="1" applyBorder="1" applyAlignment="1">
      <alignment horizontal="center"/>
    </xf>
    <xf numFmtId="3" fontId="10" fillId="0" borderId="31" xfId="8" applyNumberFormat="1" applyFont="1" applyBorder="1" applyAlignment="1">
      <alignment horizontal="center"/>
    </xf>
    <xf numFmtId="3" fontId="10" fillId="0" borderId="33" xfId="8" applyNumberFormat="1" applyFont="1" applyBorder="1" applyAlignment="1">
      <alignment horizontal="center"/>
    </xf>
    <xf numFmtId="0" fontId="26" fillId="0" borderId="29" xfId="8" applyFont="1" applyFill="1" applyBorder="1" applyAlignment="1">
      <alignment horizontal="center"/>
    </xf>
    <xf numFmtId="3" fontId="12" fillId="0" borderId="29" xfId="8" applyNumberFormat="1" applyFont="1" applyBorder="1" applyAlignment="1">
      <alignment horizontal="center"/>
    </xf>
    <xf numFmtId="3" fontId="12" fillId="0" borderId="17" xfId="8" applyNumberFormat="1" applyFont="1" applyBorder="1" applyAlignment="1">
      <alignment horizontal="center"/>
    </xf>
    <xf numFmtId="3" fontId="12" fillId="0" borderId="12" xfId="2" applyNumberFormat="1" applyFont="1" applyBorder="1" applyAlignment="1"/>
    <xf numFmtId="0" fontId="14" fillId="5" borderId="34" xfId="0" applyFont="1" applyFill="1" applyBorder="1" applyAlignment="1">
      <alignment horizontal="center" vertical="center" wrapText="1"/>
    </xf>
    <xf numFmtId="0" fontId="14" fillId="5" borderId="35" xfId="0" applyFont="1" applyFill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17" fillId="0" borderId="0" xfId="0" applyFont="1" applyAlignment="1"/>
    <xf numFmtId="0" fontId="14" fillId="5" borderId="39" xfId="0" applyFont="1" applyFill="1" applyBorder="1" applyAlignment="1">
      <alignment horizontal="center" vertical="center" wrapText="1"/>
    </xf>
    <xf numFmtId="0" fontId="14" fillId="5" borderId="53" xfId="0" applyFont="1" applyFill="1" applyBorder="1" applyAlignment="1">
      <alignment horizontal="center" vertical="center" wrapText="1"/>
    </xf>
    <xf numFmtId="0" fontId="14" fillId="5" borderId="41" xfId="0" applyFont="1" applyFill="1" applyBorder="1" applyAlignment="1">
      <alignment horizontal="center"/>
    </xf>
    <xf numFmtId="0" fontId="14" fillId="5" borderId="42" xfId="0" applyFont="1" applyFill="1" applyBorder="1" applyAlignment="1">
      <alignment horizontal="center"/>
    </xf>
    <xf numFmtId="0" fontId="14" fillId="5" borderId="43" xfId="0" applyFont="1" applyFill="1" applyBorder="1" applyAlignment="1">
      <alignment horizontal="center"/>
    </xf>
    <xf numFmtId="0" fontId="14" fillId="5" borderId="37" xfId="0" applyFont="1" applyFill="1" applyBorder="1" applyAlignment="1">
      <alignment horizontal="center" vertical="center"/>
    </xf>
    <xf numFmtId="0" fontId="25" fillId="7" borderId="14" xfId="0" applyFont="1" applyFill="1" applyBorder="1" applyAlignment="1">
      <alignment horizontal="center" vertical="center" wrapText="1"/>
    </xf>
    <xf numFmtId="0" fontId="25" fillId="7" borderId="6" xfId="0" applyFont="1" applyFill="1" applyBorder="1" applyAlignment="1">
      <alignment horizontal="center" vertical="center" wrapText="1"/>
    </xf>
    <xf numFmtId="0" fontId="25" fillId="7" borderId="12" xfId="0" applyFont="1" applyFill="1" applyBorder="1" applyAlignment="1">
      <alignment horizontal="center" vertical="center" wrapText="1"/>
    </xf>
    <xf numFmtId="0" fontId="25" fillId="7" borderId="14" xfId="0" applyFont="1" applyFill="1" applyBorder="1" applyAlignment="1">
      <alignment vertical="center" wrapText="1"/>
    </xf>
    <xf numFmtId="0" fontId="25" fillId="7" borderId="6" xfId="0" applyFont="1" applyFill="1" applyBorder="1" applyAlignment="1">
      <alignment vertical="center" wrapText="1"/>
    </xf>
    <xf numFmtId="0" fontId="25" fillId="7" borderId="12" xfId="0" applyFont="1" applyFill="1" applyBorder="1" applyAlignment="1">
      <alignment vertical="center" wrapText="1"/>
    </xf>
    <xf numFmtId="0" fontId="25" fillId="8" borderId="14" xfId="0" applyFont="1" applyFill="1" applyBorder="1" applyAlignment="1">
      <alignment vertical="center"/>
    </xf>
    <xf numFmtId="0" fontId="25" fillId="8" borderId="6" xfId="0" applyFont="1" applyFill="1" applyBorder="1" applyAlignment="1">
      <alignment vertical="center"/>
    </xf>
    <xf numFmtId="0" fontId="25" fillId="8" borderId="12" xfId="0" applyFont="1" applyFill="1" applyBorder="1" applyAlignment="1">
      <alignment vertical="center"/>
    </xf>
    <xf numFmtId="0" fontId="25" fillId="8" borderId="14" xfId="0" applyFont="1" applyFill="1" applyBorder="1" applyAlignment="1">
      <alignment horizontal="left" vertical="center"/>
    </xf>
    <xf numFmtId="0" fontId="25" fillId="8" borderId="6" xfId="0" applyFont="1" applyFill="1" applyBorder="1" applyAlignment="1">
      <alignment horizontal="left" vertical="center"/>
    </xf>
    <xf numFmtId="0" fontId="25" fillId="8" borderId="12" xfId="0" applyFont="1" applyFill="1" applyBorder="1" applyAlignment="1">
      <alignment horizontal="left" vertical="center"/>
    </xf>
    <xf numFmtId="0" fontId="25" fillId="8" borderId="14" xfId="0" applyFont="1" applyFill="1" applyBorder="1" applyAlignment="1">
      <alignment horizontal="center" vertical="center" wrapText="1"/>
    </xf>
    <xf numFmtId="0" fontId="25" fillId="8" borderId="6" xfId="0" applyFont="1" applyFill="1" applyBorder="1" applyAlignment="1">
      <alignment horizontal="center" vertical="center" wrapText="1"/>
    </xf>
    <xf numFmtId="0" fontId="25" fillId="8" borderId="6" xfId="0" applyFont="1" applyFill="1" applyBorder="1" applyAlignment="1">
      <alignment vertical="center" wrapText="1"/>
    </xf>
    <xf numFmtId="0" fontId="25" fillId="8" borderId="14" xfId="0" applyFont="1" applyFill="1" applyBorder="1" applyAlignment="1">
      <alignment vertical="center" wrapText="1"/>
    </xf>
    <xf numFmtId="0" fontId="25" fillId="8" borderId="12" xfId="0" applyFont="1" applyFill="1" applyBorder="1" applyAlignment="1">
      <alignment horizontal="center" vertical="center" wrapText="1"/>
    </xf>
    <xf numFmtId="0" fontId="25" fillId="8" borderId="33" xfId="0" applyFont="1" applyFill="1" applyBorder="1" applyAlignment="1">
      <alignment horizontal="left" vertical="center"/>
    </xf>
    <xf numFmtId="0" fontId="25" fillId="8" borderId="33" xfId="0" applyFont="1" applyFill="1" applyBorder="1" applyAlignment="1">
      <alignment vertical="center"/>
    </xf>
    <xf numFmtId="0" fontId="25" fillId="8" borderId="47" xfId="0" applyFont="1" applyFill="1" applyBorder="1" applyAlignment="1">
      <alignment vertical="center"/>
    </xf>
    <xf numFmtId="0" fontId="14" fillId="5" borderId="40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/>
    <xf numFmtId="0" fontId="14" fillId="5" borderId="36" xfId="0" applyFont="1" applyFill="1" applyBorder="1" applyAlignment="1">
      <alignment horizontal="center"/>
    </xf>
    <xf numFmtId="0" fontId="14" fillId="5" borderId="37" xfId="0" applyFont="1" applyFill="1" applyBorder="1" applyAlignment="1">
      <alignment horizontal="center"/>
    </xf>
    <xf numFmtId="0" fontId="14" fillId="5" borderId="38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10" fillId="8" borderId="12" xfId="0" applyFont="1" applyFill="1" applyBorder="1" applyAlignment="1">
      <alignment horizontal="center" vertical="center"/>
    </xf>
    <xf numFmtId="0" fontId="14" fillId="5" borderId="26" xfId="0" applyFont="1" applyFill="1" applyBorder="1" applyAlignment="1">
      <alignment horizontal="center" vertical="center" wrapText="1"/>
    </xf>
    <xf numFmtId="0" fontId="14" fillId="5" borderId="29" xfId="0" applyFont="1" applyFill="1" applyBorder="1" applyAlignment="1">
      <alignment horizontal="center" vertical="center" wrapText="1"/>
    </xf>
    <xf numFmtId="0" fontId="25" fillId="8" borderId="26" xfId="0" applyFont="1" applyFill="1" applyBorder="1" applyAlignment="1">
      <alignment vertical="center"/>
    </xf>
    <xf numFmtId="0" fontId="25" fillId="8" borderId="29" xfId="0" applyFont="1" applyFill="1" applyBorder="1" applyAlignment="1">
      <alignment vertical="center"/>
    </xf>
    <xf numFmtId="0" fontId="25" fillId="8" borderId="31" xfId="0" applyFont="1" applyFill="1" applyBorder="1" applyAlignment="1">
      <alignment vertical="center"/>
    </xf>
    <xf numFmtId="0" fontId="25" fillId="8" borderId="6" xfId="0" applyFont="1" applyFill="1" applyBorder="1" applyAlignment="1">
      <alignment horizontal="center" vertical="center"/>
    </xf>
    <xf numFmtId="0" fontId="25" fillId="8" borderId="12" xfId="0" applyFont="1" applyFill="1" applyBorder="1" applyAlignment="1">
      <alignment horizontal="center" vertical="center"/>
    </xf>
    <xf numFmtId="0" fontId="25" fillId="8" borderId="14" xfId="0" applyFont="1" applyFill="1" applyBorder="1" applyAlignment="1">
      <alignment horizontal="center" vertical="center"/>
    </xf>
    <xf numFmtId="0" fontId="25" fillId="8" borderId="0" xfId="0" applyFont="1" applyFill="1" applyBorder="1"/>
    <xf numFmtId="0" fontId="14" fillId="5" borderId="44" xfId="0" applyFont="1" applyFill="1" applyBorder="1" applyAlignment="1">
      <alignment horizontal="center" vertical="center" wrapText="1"/>
    </xf>
    <xf numFmtId="0" fontId="14" fillId="5" borderId="45" xfId="0" applyFont="1" applyFill="1" applyBorder="1" applyAlignment="1">
      <alignment horizontal="center" vertical="center" wrapText="1"/>
    </xf>
    <xf numFmtId="0" fontId="6" fillId="9" borderId="0" xfId="0" applyFont="1" applyFill="1"/>
    <xf numFmtId="0" fontId="0" fillId="9" borderId="0" xfId="0" applyFill="1"/>
    <xf numFmtId="0" fontId="30" fillId="5" borderId="5" xfId="0" applyFont="1" applyFill="1" applyBorder="1"/>
    <xf numFmtId="0" fontId="30" fillId="5" borderId="7" xfId="0" applyFont="1" applyFill="1" applyBorder="1"/>
    <xf numFmtId="41" fontId="30" fillId="5" borderId="5" xfId="0" applyNumberFormat="1" applyFont="1" applyFill="1" applyBorder="1"/>
    <xf numFmtId="41" fontId="30" fillId="5" borderId="7" xfId="0" applyNumberFormat="1" applyFont="1" applyFill="1" applyBorder="1"/>
    <xf numFmtId="41" fontId="30" fillId="5" borderId="20" xfId="0" applyNumberFormat="1" applyFont="1" applyFill="1" applyBorder="1"/>
    <xf numFmtId="41" fontId="30" fillId="5" borderId="8" xfId="0" applyNumberFormat="1" applyFont="1" applyFill="1" applyBorder="1"/>
    <xf numFmtId="0" fontId="31" fillId="5" borderId="7" xfId="0" applyFont="1" applyFill="1" applyBorder="1"/>
    <xf numFmtId="41" fontId="30" fillId="5" borderId="5" xfId="0" applyNumberFormat="1" applyFont="1" applyFill="1" applyBorder="1" applyAlignment="1">
      <alignment horizontal="right"/>
    </xf>
    <xf numFmtId="41" fontId="30" fillId="5" borderId="7" xfId="0" applyNumberFormat="1" applyFont="1" applyFill="1" applyBorder="1" applyAlignment="1">
      <alignment horizontal="right"/>
    </xf>
    <xf numFmtId="41" fontId="30" fillId="5" borderId="20" xfId="0" applyNumberFormat="1" applyFont="1" applyFill="1" applyBorder="1" applyAlignment="1">
      <alignment horizontal="right"/>
    </xf>
    <xf numFmtId="41" fontId="30" fillId="5" borderId="8" xfId="0" applyNumberFormat="1" applyFont="1" applyFill="1" applyBorder="1" applyAlignment="1">
      <alignment horizontal="right"/>
    </xf>
    <xf numFmtId="0" fontId="30" fillId="6" borderId="5" xfId="0" applyFont="1" applyFill="1" applyBorder="1" applyAlignment="1">
      <alignment horizontal="left" wrapText="1"/>
    </xf>
    <xf numFmtId="0" fontId="14" fillId="6" borderId="7" xfId="0" applyFont="1" applyFill="1" applyBorder="1" applyAlignment="1">
      <alignment horizontal="center" vertical="center" wrapText="1"/>
    </xf>
    <xf numFmtId="0" fontId="30" fillId="5" borderId="8" xfId="8" applyFont="1" applyFill="1" applyBorder="1"/>
    <xf numFmtId="164" fontId="30" fillId="5" borderId="7" xfId="2" applyNumberFormat="1" applyFont="1" applyFill="1" applyBorder="1"/>
    <xf numFmtId="41" fontId="30" fillId="5" borderId="7" xfId="9" applyNumberFormat="1" applyFont="1" applyFill="1" applyBorder="1"/>
    <xf numFmtId="41" fontId="30" fillId="5" borderId="8" xfId="9" applyNumberFormat="1" applyFont="1" applyFill="1" applyBorder="1"/>
    <xf numFmtId="0" fontId="30" fillId="5" borderId="5" xfId="11" applyFont="1" applyFill="1" applyBorder="1"/>
    <xf numFmtId="3" fontId="30" fillId="5" borderId="5" xfId="9" applyNumberFormat="1" applyFont="1" applyFill="1" applyBorder="1"/>
    <xf numFmtId="3" fontId="30" fillId="5" borderId="7" xfId="9" applyNumberFormat="1" applyFont="1" applyFill="1" applyBorder="1"/>
    <xf numFmtId="41" fontId="30" fillId="5" borderId="7" xfId="9" applyNumberFormat="1" applyFont="1" applyFill="1" applyBorder="1" applyAlignment="1">
      <alignment horizontal="right"/>
    </xf>
    <xf numFmtId="41" fontId="30" fillId="5" borderId="20" xfId="9" applyNumberFormat="1" applyFont="1" applyFill="1" applyBorder="1" applyAlignment="1">
      <alignment horizontal="right"/>
    </xf>
    <xf numFmtId="41" fontId="30" fillId="5" borderId="8" xfId="9" applyNumberFormat="1" applyFont="1" applyFill="1" applyBorder="1" applyAlignment="1">
      <alignment horizontal="right"/>
    </xf>
  </cellXfs>
  <cellStyles count="12">
    <cellStyle name="Comma" xfId="1" builtinId="3"/>
    <cellStyle name="Comma [0]" xfId="2" builtinId="6"/>
    <cellStyle name="Hyperlink" xfId="7" builtinId="8"/>
    <cellStyle name="Normal" xfId="0" builtinId="0"/>
    <cellStyle name="Normal_Copy of EWHaz09_Final" xfId="10"/>
    <cellStyle name="Normal_D1" xfId="3"/>
    <cellStyle name="Normal_D2" xfId="4"/>
    <cellStyle name="Normal_D3" xfId="5"/>
    <cellStyle name="Normal_E&amp;WIncin09" xfId="6"/>
    <cellStyle name="Normal_emhaztables06_1902562" xfId="8"/>
    <cellStyle name="Normal_eoehaztables06_1902577" xfId="9"/>
    <cellStyle name="Normal_yhhaztables06_1902555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008000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O35"/>
  <sheetViews>
    <sheetView showGridLines="0" tabSelected="1" workbookViewId="0"/>
  </sheetViews>
  <sheetFormatPr defaultRowHeight="12.75"/>
  <cols>
    <col min="1" max="1" width="24.7109375" customWidth="1"/>
    <col min="2" max="2" width="12.5703125" customWidth="1"/>
    <col min="4" max="4" width="3.140625" customWidth="1"/>
  </cols>
  <sheetData>
    <row r="1" spans="1:15" ht="34.5" customHeight="1">
      <c r="A1" s="453" t="s">
        <v>86</v>
      </c>
      <c r="B1" s="454"/>
      <c r="C1" s="454"/>
      <c r="D1" s="454"/>
      <c r="E1" s="454"/>
      <c r="F1" s="454"/>
      <c r="G1" s="454"/>
    </row>
    <row r="2" spans="1:15" ht="34.5" customHeight="1">
      <c r="A2" s="11" t="s">
        <v>181</v>
      </c>
      <c r="B2" s="12"/>
      <c r="C2" s="12"/>
      <c r="D2" s="12"/>
      <c r="E2" s="12"/>
      <c r="F2" s="12"/>
      <c r="G2" s="12"/>
    </row>
    <row r="3" spans="1:15" ht="26.25">
      <c r="A3" s="10"/>
    </row>
    <row r="4" spans="1:15" ht="26.25">
      <c r="A4" s="11" t="s">
        <v>88</v>
      </c>
      <c r="B4" s="12"/>
      <c r="C4" s="12"/>
      <c r="D4" s="11"/>
      <c r="E4" s="11" t="s">
        <v>251</v>
      </c>
      <c r="F4" s="12"/>
      <c r="G4" s="12"/>
      <c r="H4" s="12"/>
      <c r="I4" s="12"/>
      <c r="J4" s="12"/>
      <c r="K4" s="12"/>
      <c r="L4" s="12"/>
      <c r="M4" s="12"/>
      <c r="N4" s="12"/>
    </row>
    <row r="5" spans="1:15" ht="26.25">
      <c r="A5" s="10" t="s">
        <v>87</v>
      </c>
      <c r="D5" s="10"/>
      <c r="E5" s="14" t="s">
        <v>93</v>
      </c>
      <c r="F5" s="13"/>
      <c r="G5" s="13"/>
      <c r="H5" s="13"/>
      <c r="N5" s="109"/>
      <c r="O5" s="166"/>
    </row>
    <row r="6" spans="1:15" ht="26.25">
      <c r="A6" s="10" t="s">
        <v>87</v>
      </c>
      <c r="D6" s="10"/>
      <c r="E6" s="14" t="s">
        <v>92</v>
      </c>
      <c r="O6" s="166"/>
    </row>
    <row r="7" spans="1:15" ht="26.25">
      <c r="A7" s="10" t="s">
        <v>87</v>
      </c>
      <c r="D7" s="10"/>
      <c r="E7" s="14" t="s">
        <v>90</v>
      </c>
      <c r="O7" s="166"/>
    </row>
    <row r="8" spans="1:15" ht="26.25">
      <c r="A8" s="10" t="s">
        <v>87</v>
      </c>
      <c r="D8" s="10"/>
      <c r="E8" s="14" t="s">
        <v>91</v>
      </c>
      <c r="O8" s="166"/>
    </row>
    <row r="9" spans="1:15" ht="26.25">
      <c r="A9" s="10" t="s">
        <v>89</v>
      </c>
      <c r="E9" s="14" t="s">
        <v>95</v>
      </c>
      <c r="O9" s="166"/>
    </row>
    <row r="10" spans="1:15" ht="26.25">
      <c r="A10" s="10" t="s">
        <v>89</v>
      </c>
      <c r="E10" s="14" t="s">
        <v>94</v>
      </c>
      <c r="O10" s="166"/>
    </row>
    <row r="11" spans="1:15" ht="26.25">
      <c r="A11" s="10" t="s">
        <v>96</v>
      </c>
      <c r="E11" s="14" t="s">
        <v>97</v>
      </c>
      <c r="N11" s="109"/>
      <c r="O11" s="166"/>
    </row>
    <row r="12" spans="1:15" ht="26.25">
      <c r="A12" s="10" t="s">
        <v>98</v>
      </c>
      <c r="E12" s="14" t="s">
        <v>100</v>
      </c>
      <c r="N12" s="109"/>
      <c r="O12" s="166"/>
    </row>
    <row r="13" spans="1:15" ht="26.25">
      <c r="A13" s="10" t="s">
        <v>99</v>
      </c>
      <c r="E13" s="14" t="s">
        <v>101</v>
      </c>
      <c r="N13" s="109"/>
      <c r="O13" s="166"/>
    </row>
    <row r="14" spans="1:15" ht="26.25">
      <c r="A14" s="10" t="s">
        <v>33</v>
      </c>
      <c r="E14" s="14" t="s">
        <v>102</v>
      </c>
      <c r="N14" s="109"/>
      <c r="O14" s="166"/>
    </row>
    <row r="15" spans="1:15" ht="26.25">
      <c r="A15" s="10" t="s">
        <v>33</v>
      </c>
      <c r="E15" s="14" t="s">
        <v>103</v>
      </c>
      <c r="N15" s="109"/>
      <c r="O15" s="166"/>
    </row>
    <row r="16" spans="1:15" ht="26.25">
      <c r="A16" s="10" t="s">
        <v>33</v>
      </c>
      <c r="E16" s="14" t="s">
        <v>104</v>
      </c>
      <c r="N16" s="109"/>
      <c r="O16" s="166"/>
    </row>
    <row r="17" spans="1:1" ht="26.25">
      <c r="A17" s="10"/>
    </row>
    <row r="18" spans="1:1" ht="26.25">
      <c r="A18" s="10"/>
    </row>
    <row r="19" spans="1:1" ht="26.25">
      <c r="A19" s="10"/>
    </row>
    <row r="20" spans="1:1" ht="26.25">
      <c r="A20" s="10"/>
    </row>
    <row r="21" spans="1:1" ht="26.25">
      <c r="A21" s="10"/>
    </row>
    <row r="22" spans="1:1" ht="26.25">
      <c r="A22" s="10"/>
    </row>
    <row r="23" spans="1:1" ht="26.25">
      <c r="A23" s="10"/>
    </row>
    <row r="24" spans="1:1" ht="26.25">
      <c r="A24" s="10"/>
    </row>
    <row r="25" spans="1:1" ht="26.25">
      <c r="A25" s="10"/>
    </row>
    <row r="26" spans="1:1" ht="26.25">
      <c r="A26" s="10"/>
    </row>
    <row r="27" spans="1:1" ht="26.25">
      <c r="A27" s="10"/>
    </row>
    <row r="28" spans="1:1" ht="26.25">
      <c r="A28" s="10"/>
    </row>
    <row r="29" spans="1:1" ht="26.25">
      <c r="A29" s="10"/>
    </row>
    <row r="30" spans="1:1" ht="26.25">
      <c r="A30" s="10"/>
    </row>
    <row r="31" spans="1:1" ht="26.25">
      <c r="A31" s="10"/>
    </row>
    <row r="32" spans="1:1" ht="26.25">
      <c r="A32" s="10"/>
    </row>
    <row r="33" spans="1:1" ht="26.25">
      <c r="A33" s="10"/>
    </row>
    <row r="34" spans="1:1" ht="26.25">
      <c r="A34" s="10"/>
    </row>
    <row r="35" spans="1:1" ht="26.25">
      <c r="A35" s="10"/>
    </row>
  </sheetData>
  <hyperlinks>
    <hyperlink ref="E5:H5" location="'Landfill Inputs'!A1" display="Landfill inputs 2013"/>
    <hyperlink ref="E6" location="'Landfill Input Trends'!A1" display="Landfill input trends 2000-2013"/>
    <hyperlink ref="E7" location="'Landfill Capacity'!A1" display="Landfill capacity 2013"/>
    <hyperlink ref="E8" location="'Landfill Capacity Trends'!A1" display="Landfill capacity trends 2000-2013"/>
    <hyperlink ref="E9" location="'Transfer Treatment &amp; MRS Inputs'!A1" display="Transfer, treatment &amp; MRS inputs 2013"/>
    <hyperlink ref="E10" location="'Transfer Treatment &amp; MRS Trends'!A1" display="Transfer, treatment &amp; MRS input trends 2000 - 2013"/>
    <hyperlink ref="E11" location="'Incineration Input &amp; Capacity'!A1" display="Incineration inputs and capacity 2013"/>
    <hyperlink ref="E12" location="'Land Disposal'!A1" display="Land disposal inputs 2013"/>
    <hyperlink ref="E13" location="'Use of Waste'!A1" display="Use of waste inputs 2013"/>
    <hyperlink ref="E14" location="'Haz Waste Managed &amp; Deposits'!A1" display="Hazardous waste management and deposits 2013"/>
    <hyperlink ref="E15" location="'Haz Waste Deposits by Fate'!A1" display="Hazardous waste deposits by fate 2013"/>
    <hyperlink ref="E16" location="'Haz Waste Trends'!A1" display="Hazardous waste - trends data 2000-2013"/>
  </hyperlinks>
  <pageMargins left="0.7" right="0.7" top="0.75" bottom="0.75" header="0.3" footer="0.3"/>
  <pageSetup paperSize="9" orientation="portrait" verticalDpi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6" enableFormatConditionsCalculation="0">
    <tabColor theme="0"/>
    <pageSetUpPr fitToPage="1"/>
  </sheetPr>
  <dimension ref="A1:G38"/>
  <sheetViews>
    <sheetView showGridLines="0" workbookViewId="0"/>
  </sheetViews>
  <sheetFormatPr defaultRowHeight="12.75"/>
  <cols>
    <col min="1" max="1" width="5.7109375" style="16" customWidth="1"/>
    <col min="2" max="2" width="50.85546875" style="16" customWidth="1"/>
    <col min="3" max="3" width="12.7109375" style="16" customWidth="1"/>
    <col min="4" max="4" width="16.140625" style="16" customWidth="1"/>
    <col min="5" max="5" width="17.28515625" style="16" customWidth="1"/>
    <col min="6" max="6" width="15.5703125" style="16" customWidth="1"/>
    <col min="7" max="7" width="12.7109375" style="16" customWidth="1"/>
    <col min="8" max="16384" width="9.140625" style="16"/>
  </cols>
  <sheetData>
    <row r="1" spans="1:7">
      <c r="A1" s="165"/>
    </row>
    <row r="2" spans="1:7" ht="18.75">
      <c r="B2" s="32" t="s">
        <v>192</v>
      </c>
    </row>
    <row r="3" spans="1:7" ht="18.75">
      <c r="B3" s="33" t="s">
        <v>24</v>
      </c>
      <c r="C3" s="19"/>
    </row>
    <row r="4" spans="1:7">
      <c r="B4" s="18"/>
    </row>
    <row r="5" spans="1:7">
      <c r="B5" s="401" t="s">
        <v>19</v>
      </c>
      <c r="C5" s="434" t="s">
        <v>13</v>
      </c>
      <c r="D5" s="435"/>
      <c r="E5" s="435"/>
      <c r="F5" s="435"/>
      <c r="G5" s="405" t="s">
        <v>186</v>
      </c>
    </row>
    <row r="6" spans="1:7" ht="39.75" customHeight="1">
      <c r="B6" s="402"/>
      <c r="C6" s="34" t="s">
        <v>182</v>
      </c>
      <c r="D6" s="34" t="s">
        <v>183</v>
      </c>
      <c r="E6" s="34" t="s">
        <v>184</v>
      </c>
      <c r="F6" s="34" t="s">
        <v>185</v>
      </c>
      <c r="G6" s="431"/>
    </row>
    <row r="7" spans="1:7" ht="24" customHeight="1">
      <c r="B7" s="20" t="s">
        <v>71</v>
      </c>
      <c r="C7" s="21">
        <v>0</v>
      </c>
      <c r="D7" s="21">
        <v>0</v>
      </c>
      <c r="E7" s="21">
        <v>0</v>
      </c>
      <c r="F7" s="21">
        <v>0</v>
      </c>
      <c r="G7" s="22">
        <f t="shared" ref="G7:G14" si="0">SUM(C7:F7)</f>
        <v>0</v>
      </c>
    </row>
    <row r="8" spans="1:7" ht="24" customHeight="1">
      <c r="B8" s="20" t="s">
        <v>72</v>
      </c>
      <c r="C8" s="21">
        <v>0</v>
      </c>
      <c r="D8" s="21">
        <v>0</v>
      </c>
      <c r="E8" s="21">
        <v>0</v>
      </c>
      <c r="F8" s="21">
        <v>0</v>
      </c>
      <c r="G8" s="22">
        <f t="shared" si="0"/>
        <v>0</v>
      </c>
    </row>
    <row r="9" spans="1:7" ht="24" customHeight="1">
      <c r="B9" s="20" t="s">
        <v>22</v>
      </c>
      <c r="C9" s="21">
        <v>0</v>
      </c>
      <c r="D9" s="21">
        <v>0</v>
      </c>
      <c r="E9" s="21">
        <v>0</v>
      </c>
      <c r="F9" s="23">
        <v>0</v>
      </c>
      <c r="G9" s="22">
        <f t="shared" si="0"/>
        <v>0</v>
      </c>
    </row>
    <row r="10" spans="1:7" ht="24" customHeight="1">
      <c r="B10" s="24" t="s">
        <v>36</v>
      </c>
      <c r="C10" s="82">
        <v>29.652000000000001</v>
      </c>
      <c r="D10" s="23">
        <v>0</v>
      </c>
      <c r="E10" s="21">
        <v>0</v>
      </c>
      <c r="F10" s="23">
        <v>0</v>
      </c>
      <c r="G10" s="22">
        <f t="shared" si="0"/>
        <v>29.652000000000001</v>
      </c>
    </row>
    <row r="11" spans="1:7" ht="24" customHeight="1">
      <c r="B11" s="24" t="s">
        <v>37</v>
      </c>
      <c r="C11" s="82">
        <v>80.634</v>
      </c>
      <c r="D11" s="21">
        <v>0</v>
      </c>
      <c r="E11" s="21">
        <v>0</v>
      </c>
      <c r="F11" s="21">
        <v>0</v>
      </c>
      <c r="G11" s="22">
        <f t="shared" si="0"/>
        <v>80.634</v>
      </c>
    </row>
    <row r="12" spans="1:7" ht="24" customHeight="1">
      <c r="B12" s="24" t="s">
        <v>21</v>
      </c>
      <c r="C12" s="21">
        <v>0</v>
      </c>
      <c r="D12" s="21">
        <v>0</v>
      </c>
      <c r="E12" s="21">
        <v>0</v>
      </c>
      <c r="F12" s="21">
        <v>0</v>
      </c>
      <c r="G12" s="22">
        <f t="shared" si="0"/>
        <v>0</v>
      </c>
    </row>
    <row r="13" spans="1:7" ht="24" customHeight="1">
      <c r="B13" s="26" t="s">
        <v>78</v>
      </c>
      <c r="C13" s="21">
        <v>0</v>
      </c>
      <c r="D13" s="21">
        <v>0</v>
      </c>
      <c r="E13" s="82">
        <v>349.45400000000001</v>
      </c>
      <c r="F13" s="23">
        <v>0</v>
      </c>
      <c r="G13" s="22">
        <f t="shared" si="0"/>
        <v>349.45400000000001</v>
      </c>
    </row>
    <row r="14" spans="1:7" ht="24" customHeight="1">
      <c r="B14" s="20" t="s">
        <v>20</v>
      </c>
      <c r="C14" s="21">
        <v>0</v>
      </c>
      <c r="D14" s="21">
        <v>0</v>
      </c>
      <c r="E14" s="21">
        <v>0</v>
      </c>
      <c r="F14" s="21">
        <v>0</v>
      </c>
      <c r="G14" s="27">
        <f t="shared" si="0"/>
        <v>0</v>
      </c>
    </row>
    <row r="15" spans="1:7" ht="24" customHeight="1">
      <c r="B15" s="35" t="s">
        <v>34</v>
      </c>
      <c r="C15" s="36">
        <f t="shared" ref="C15:G15" si="1">SUM(C7:C14)</f>
        <v>110.286</v>
      </c>
      <c r="D15" s="37">
        <f t="shared" si="1"/>
        <v>0</v>
      </c>
      <c r="E15" s="37">
        <f t="shared" si="1"/>
        <v>349.45400000000001</v>
      </c>
      <c r="F15" s="37">
        <f t="shared" si="1"/>
        <v>0</v>
      </c>
      <c r="G15" s="38">
        <f t="shared" si="1"/>
        <v>459.74</v>
      </c>
    </row>
    <row r="16" spans="1:7">
      <c r="B16" s="28"/>
    </row>
    <row r="17" spans="2:7">
      <c r="B17" s="28" t="s">
        <v>32</v>
      </c>
    </row>
    <row r="18" spans="2:7">
      <c r="B18" s="29" t="s">
        <v>77</v>
      </c>
    </row>
    <row r="19" spans="2:7">
      <c r="B19" s="30"/>
    </row>
    <row r="21" spans="2:7" ht="18.75">
      <c r="B21" s="32" t="s">
        <v>193</v>
      </c>
    </row>
    <row r="22" spans="2:7" ht="18.75">
      <c r="B22" s="33" t="s">
        <v>24</v>
      </c>
    </row>
    <row r="23" spans="2:7">
      <c r="B23" s="18"/>
    </row>
    <row r="24" spans="2:7">
      <c r="B24" s="401" t="s">
        <v>19</v>
      </c>
      <c r="C24" s="434" t="s">
        <v>13</v>
      </c>
      <c r="D24" s="435"/>
      <c r="E24" s="435"/>
      <c r="F24" s="435"/>
      <c r="G24" s="405" t="s">
        <v>186</v>
      </c>
    </row>
    <row r="25" spans="2:7" ht="36.75" customHeight="1">
      <c r="B25" s="402"/>
      <c r="C25" s="34" t="s">
        <v>182</v>
      </c>
      <c r="D25" s="34" t="s">
        <v>183</v>
      </c>
      <c r="E25" s="34" t="s">
        <v>184</v>
      </c>
      <c r="F25" s="34" t="s">
        <v>185</v>
      </c>
      <c r="G25" s="431"/>
    </row>
    <row r="26" spans="2:7" ht="24" customHeight="1">
      <c r="B26" s="20" t="s">
        <v>71</v>
      </c>
      <c r="C26" s="21">
        <v>0</v>
      </c>
      <c r="D26" s="21">
        <v>0</v>
      </c>
      <c r="E26" s="21">
        <v>0</v>
      </c>
      <c r="F26" s="21">
        <v>0</v>
      </c>
      <c r="G26" s="22">
        <f t="shared" ref="G26:G33" si="2">SUM(C26:F26)</f>
        <v>0</v>
      </c>
    </row>
    <row r="27" spans="2:7" ht="24" customHeight="1">
      <c r="B27" s="20" t="s">
        <v>72</v>
      </c>
      <c r="C27" s="21">
        <v>0</v>
      </c>
      <c r="D27" s="21">
        <v>0</v>
      </c>
      <c r="E27" s="21">
        <v>0</v>
      </c>
      <c r="F27" s="21">
        <v>0</v>
      </c>
      <c r="G27" s="22">
        <f t="shared" si="2"/>
        <v>0</v>
      </c>
    </row>
    <row r="28" spans="2:7" ht="24" customHeight="1">
      <c r="B28" s="20" t="s">
        <v>22</v>
      </c>
      <c r="C28" s="21">
        <v>0</v>
      </c>
      <c r="D28" s="21">
        <v>0</v>
      </c>
      <c r="E28" s="21">
        <v>0</v>
      </c>
      <c r="F28" s="23">
        <v>0</v>
      </c>
      <c r="G28" s="22">
        <f t="shared" si="2"/>
        <v>0</v>
      </c>
    </row>
    <row r="29" spans="2:7" ht="24" customHeight="1">
      <c r="B29" s="24" t="s">
        <v>36</v>
      </c>
      <c r="C29" s="188">
        <v>50</v>
      </c>
      <c r="D29" s="23">
        <v>0</v>
      </c>
      <c r="E29" s="21">
        <v>0</v>
      </c>
      <c r="F29" s="23">
        <v>0</v>
      </c>
      <c r="G29" s="22">
        <f t="shared" si="2"/>
        <v>50</v>
      </c>
    </row>
    <row r="30" spans="2:7" ht="24" customHeight="1">
      <c r="B30" s="24" t="s">
        <v>37</v>
      </c>
      <c r="C30" s="188">
        <v>125</v>
      </c>
      <c r="D30" s="21">
        <v>0</v>
      </c>
      <c r="E30" s="21">
        <v>0</v>
      </c>
      <c r="F30" s="21">
        <v>0</v>
      </c>
      <c r="G30" s="22">
        <f t="shared" si="2"/>
        <v>125</v>
      </c>
    </row>
    <row r="31" spans="2:7" ht="24" customHeight="1">
      <c r="B31" s="24" t="s">
        <v>21</v>
      </c>
      <c r="C31" s="21">
        <v>0</v>
      </c>
      <c r="D31" s="21">
        <v>0</v>
      </c>
      <c r="E31" s="21">
        <v>0</v>
      </c>
      <c r="F31" s="21">
        <v>0</v>
      </c>
      <c r="G31" s="22">
        <f t="shared" si="2"/>
        <v>0</v>
      </c>
    </row>
    <row r="32" spans="2:7" ht="24" customHeight="1">
      <c r="B32" s="26" t="s">
        <v>78</v>
      </c>
      <c r="C32" s="21">
        <v>0</v>
      </c>
      <c r="D32" s="21">
        <v>0</v>
      </c>
      <c r="E32" s="21">
        <v>375</v>
      </c>
      <c r="F32" s="23">
        <v>0</v>
      </c>
      <c r="G32" s="22">
        <f t="shared" si="2"/>
        <v>375</v>
      </c>
    </row>
    <row r="33" spans="2:7" ht="24" customHeight="1">
      <c r="B33" s="20" t="s">
        <v>20</v>
      </c>
      <c r="C33" s="21">
        <v>0</v>
      </c>
      <c r="D33" s="21">
        <v>0</v>
      </c>
      <c r="E33" s="21">
        <v>0</v>
      </c>
      <c r="F33" s="21">
        <v>0</v>
      </c>
      <c r="G33" s="27">
        <f t="shared" si="2"/>
        <v>0</v>
      </c>
    </row>
    <row r="34" spans="2:7" ht="24" customHeight="1">
      <c r="B34" s="39" t="s">
        <v>34</v>
      </c>
      <c r="C34" s="40">
        <f t="shared" ref="C34:G34" si="3">SUM(C26:C33)</f>
        <v>175</v>
      </c>
      <c r="D34" s="37">
        <f t="shared" si="3"/>
        <v>0</v>
      </c>
      <c r="E34" s="37">
        <f t="shared" si="3"/>
        <v>375</v>
      </c>
      <c r="F34" s="37">
        <f t="shared" si="3"/>
        <v>0</v>
      </c>
      <c r="G34" s="41">
        <f t="shared" si="3"/>
        <v>550</v>
      </c>
    </row>
    <row r="35" spans="2:7">
      <c r="B35" s="31"/>
    </row>
    <row r="36" spans="2:7">
      <c r="B36" s="28" t="s">
        <v>32</v>
      </c>
    </row>
    <row r="37" spans="2:7">
      <c r="B37" s="29" t="s">
        <v>77</v>
      </c>
    </row>
    <row r="38" spans="2:7">
      <c r="B38" s="30"/>
    </row>
  </sheetData>
  <mergeCells count="6">
    <mergeCell ref="C5:F5"/>
    <mergeCell ref="B5:B6"/>
    <mergeCell ref="G5:G6"/>
    <mergeCell ref="B24:B25"/>
    <mergeCell ref="C24:F24"/>
    <mergeCell ref="G24:G25"/>
  </mergeCells>
  <phoneticPr fontId="2" type="noConversion"/>
  <pageMargins left="0.75" right="0.75" top="1" bottom="1" header="0.5" footer="0.5"/>
  <pageSetup paperSize="9" orientation="landscape" verticalDpi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7" enableFormatConditionsCalculation="0">
    <tabColor theme="0"/>
    <pageSetUpPr fitToPage="1"/>
  </sheetPr>
  <dimension ref="A1:L21"/>
  <sheetViews>
    <sheetView showGridLines="0" workbookViewId="0">
      <selection activeCell="A2" sqref="A2"/>
    </sheetView>
  </sheetViews>
  <sheetFormatPr defaultRowHeight="12.75"/>
  <cols>
    <col min="1" max="1" width="5.7109375" style="16" customWidth="1"/>
    <col min="2" max="2" width="17.140625" style="16" customWidth="1"/>
    <col min="3" max="3" width="14" style="16" customWidth="1"/>
    <col min="4" max="4" width="17.5703125" style="16" customWidth="1"/>
    <col min="5" max="5" width="18" style="16" customWidth="1"/>
    <col min="6" max="6" width="18.28515625" style="16" customWidth="1"/>
    <col min="7" max="7" width="15.140625" style="16" customWidth="1"/>
    <col min="8" max="8" width="17.5703125" style="16" customWidth="1"/>
    <col min="9" max="9" width="15.85546875" style="16" customWidth="1"/>
    <col min="10" max="10" width="17.85546875" style="16" customWidth="1"/>
    <col min="11" max="16384" width="9.140625" style="16"/>
  </cols>
  <sheetData>
    <row r="1" spans="1:9">
      <c r="A1" s="165"/>
    </row>
    <row r="2" spans="1:9" ht="18.75">
      <c r="B2" s="63" t="s">
        <v>194</v>
      </c>
    </row>
    <row r="3" spans="1:9" ht="18.75">
      <c r="B3" s="64" t="s">
        <v>17</v>
      </c>
    </row>
    <row r="5" spans="1:9">
      <c r="B5" s="442" t="s">
        <v>12</v>
      </c>
      <c r="C5" s="407" t="s">
        <v>13</v>
      </c>
      <c r="D5" s="408"/>
      <c r="E5" s="408"/>
      <c r="F5" s="409"/>
      <c r="G5" s="405" t="s">
        <v>186</v>
      </c>
    </row>
    <row r="6" spans="1:9" ht="36" customHeight="1">
      <c r="B6" s="443"/>
      <c r="C6" s="34" t="s">
        <v>182</v>
      </c>
      <c r="D6" s="34" t="s">
        <v>183</v>
      </c>
      <c r="E6" s="34" t="s">
        <v>184</v>
      </c>
      <c r="F6" s="34" t="s">
        <v>185</v>
      </c>
      <c r="G6" s="431"/>
    </row>
    <row r="7" spans="1:9" ht="20.100000000000001" customHeight="1">
      <c r="B7" s="88" t="s">
        <v>15</v>
      </c>
      <c r="C7" s="69">
        <v>0</v>
      </c>
      <c r="D7" s="69">
        <v>0</v>
      </c>
      <c r="E7" s="69">
        <v>0</v>
      </c>
      <c r="F7" s="69">
        <v>0</v>
      </c>
      <c r="G7" s="75">
        <f>SUM(C7:F7)</f>
        <v>0</v>
      </c>
    </row>
    <row r="8" spans="1:9" ht="20.100000000000001" customHeight="1">
      <c r="B8" s="89" t="s">
        <v>16</v>
      </c>
      <c r="C8" s="189">
        <v>0</v>
      </c>
      <c r="D8" s="69">
        <v>0</v>
      </c>
      <c r="E8" s="69">
        <v>0</v>
      </c>
      <c r="F8" s="69">
        <v>0</v>
      </c>
      <c r="G8" s="75">
        <f>SUM(C8:F8)</f>
        <v>0</v>
      </c>
    </row>
    <row r="9" spans="1:9">
      <c r="B9" s="55" t="s">
        <v>34</v>
      </c>
      <c r="C9" s="71">
        <f t="shared" ref="C9:G9" si="0">SUM(C7:C8)</f>
        <v>0</v>
      </c>
      <c r="D9" s="56">
        <f t="shared" si="0"/>
        <v>0</v>
      </c>
      <c r="E9" s="56"/>
      <c r="F9" s="90">
        <f t="shared" si="0"/>
        <v>0</v>
      </c>
      <c r="G9" s="91">
        <f t="shared" si="0"/>
        <v>0</v>
      </c>
    </row>
    <row r="12" spans="1:9" ht="18.75">
      <c r="B12" s="63" t="s">
        <v>195</v>
      </c>
      <c r="E12" s="23"/>
      <c r="F12" s="23"/>
      <c r="G12" s="23"/>
      <c r="H12" s="23"/>
      <c r="I12" s="23"/>
    </row>
    <row r="13" spans="1:9" ht="18.75">
      <c r="B13" s="64" t="s">
        <v>17</v>
      </c>
    </row>
    <row r="15" spans="1:9">
      <c r="B15" s="442" t="s">
        <v>12</v>
      </c>
      <c r="C15" s="407" t="s">
        <v>13</v>
      </c>
      <c r="D15" s="408"/>
      <c r="E15" s="408"/>
      <c r="F15" s="409"/>
      <c r="G15" s="405" t="s">
        <v>186</v>
      </c>
      <c r="H15" s="23"/>
      <c r="I15" s="23"/>
    </row>
    <row r="16" spans="1:9" ht="36" customHeight="1">
      <c r="B16" s="443"/>
      <c r="C16" s="34" t="s">
        <v>182</v>
      </c>
      <c r="D16" s="34" t="s">
        <v>183</v>
      </c>
      <c r="E16" s="34" t="s">
        <v>184</v>
      </c>
      <c r="F16" s="34" t="s">
        <v>185</v>
      </c>
      <c r="G16" s="431"/>
      <c r="H16" s="23"/>
      <c r="I16" s="23"/>
    </row>
    <row r="17" spans="2:12" ht="35.25" customHeight="1">
      <c r="B17" s="92" t="s">
        <v>74</v>
      </c>
      <c r="C17" s="116">
        <v>0</v>
      </c>
      <c r="D17" s="116">
        <v>0</v>
      </c>
      <c r="E17" s="118">
        <v>54.475559999999994</v>
      </c>
      <c r="F17" s="116">
        <v>0</v>
      </c>
      <c r="G17" s="106">
        <f>SUM(C17:F17)</f>
        <v>54.475559999999994</v>
      </c>
    </row>
    <row r="18" spans="2:12">
      <c r="B18" s="55" t="s">
        <v>34</v>
      </c>
      <c r="C18" s="97">
        <f t="shared" ref="C18:G18" si="1">SUM(C17:C17)</f>
        <v>0</v>
      </c>
      <c r="D18" s="98">
        <f t="shared" si="1"/>
        <v>0</v>
      </c>
      <c r="E18" s="98"/>
      <c r="F18" s="107">
        <f t="shared" si="1"/>
        <v>0</v>
      </c>
      <c r="G18" s="108">
        <f t="shared" si="1"/>
        <v>54.475559999999994</v>
      </c>
      <c r="L18" s="51"/>
    </row>
    <row r="20" spans="2:12">
      <c r="B20" s="16" t="s">
        <v>75</v>
      </c>
    </row>
    <row r="21" spans="2:12">
      <c r="B21" s="16" t="s">
        <v>76</v>
      </c>
    </row>
  </sheetData>
  <mergeCells count="6">
    <mergeCell ref="B5:B6"/>
    <mergeCell ref="C5:F5"/>
    <mergeCell ref="G5:G6"/>
    <mergeCell ref="B15:B16"/>
    <mergeCell ref="C15:F15"/>
    <mergeCell ref="G15:G16"/>
  </mergeCells>
  <phoneticPr fontId="2" type="noConversion"/>
  <pageMargins left="0.75" right="0.75" top="1" bottom="1" header="0.5" footer="0.5"/>
  <pageSetup paperSize="9" orientation="landscape" verticalDpi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theme="0"/>
  </sheetPr>
  <dimension ref="A1:G12"/>
  <sheetViews>
    <sheetView showGridLines="0" workbookViewId="0"/>
  </sheetViews>
  <sheetFormatPr defaultRowHeight="12.75"/>
  <cols>
    <col min="1" max="1" width="5.7109375" style="16" customWidth="1"/>
    <col min="2" max="2" width="20.28515625" style="16" customWidth="1"/>
    <col min="3" max="3" width="13" style="16" customWidth="1"/>
    <col min="4" max="4" width="14.5703125" style="16" customWidth="1"/>
    <col min="5" max="5" width="16.85546875" style="16" customWidth="1"/>
    <col min="6" max="6" width="17.28515625" style="16" customWidth="1"/>
    <col min="7" max="7" width="12.5703125" style="16" customWidth="1"/>
    <col min="8" max="16384" width="9.140625" style="16"/>
  </cols>
  <sheetData>
    <row r="1" spans="1:7">
      <c r="A1" s="165"/>
    </row>
    <row r="2" spans="1:7" ht="18.75">
      <c r="B2" s="63" t="s">
        <v>196</v>
      </c>
    </row>
    <row r="3" spans="1:7" ht="18.75">
      <c r="B3" s="64" t="s">
        <v>24</v>
      </c>
    </row>
    <row r="4" spans="1:7">
      <c r="B4" s="45"/>
    </row>
    <row r="5" spans="1:7" ht="12.75" customHeight="1">
      <c r="B5" s="442" t="s">
        <v>12</v>
      </c>
      <c r="C5" s="434" t="s">
        <v>85</v>
      </c>
      <c r="D5" s="435"/>
      <c r="E5" s="435"/>
      <c r="F5" s="435"/>
      <c r="G5" s="451" t="s">
        <v>186</v>
      </c>
    </row>
    <row r="6" spans="1:7" ht="40.5" customHeight="1">
      <c r="B6" s="443"/>
      <c r="C6" s="34" t="s">
        <v>182</v>
      </c>
      <c r="D6" s="34" t="s">
        <v>183</v>
      </c>
      <c r="E6" s="34" t="s">
        <v>184</v>
      </c>
      <c r="F6" s="34" t="s">
        <v>185</v>
      </c>
      <c r="G6" s="452"/>
    </row>
    <row r="7" spans="1:7" ht="28.5" customHeight="1">
      <c r="B7" s="93" t="s">
        <v>82</v>
      </c>
      <c r="C7" s="101">
        <v>0</v>
      </c>
      <c r="D7" s="102">
        <v>0</v>
      </c>
      <c r="E7" s="102">
        <v>16.388000000000002</v>
      </c>
      <c r="F7" s="102">
        <v>0</v>
      </c>
      <c r="G7" s="95">
        <f>SUM(C7:F7)</f>
        <v>16.388000000000002</v>
      </c>
    </row>
    <row r="8" spans="1:7" ht="25.5">
      <c r="B8" s="94" t="s">
        <v>83</v>
      </c>
      <c r="C8" s="103">
        <v>4.2869999999999999</v>
      </c>
      <c r="D8" s="102">
        <v>2.4059999999999997</v>
      </c>
      <c r="E8" s="102">
        <v>11.226240000000001</v>
      </c>
      <c r="F8" s="102">
        <v>47.166770999999997</v>
      </c>
      <c r="G8" s="95">
        <f>SUM(C8:F8)</f>
        <v>65.086010999999999</v>
      </c>
    </row>
    <row r="9" spans="1:7" ht="33.75" customHeight="1">
      <c r="B9" s="99" t="s">
        <v>107</v>
      </c>
      <c r="C9" s="104">
        <v>2.8118600000000002</v>
      </c>
      <c r="D9" s="102">
        <v>0</v>
      </c>
      <c r="E9" s="102">
        <v>0</v>
      </c>
      <c r="F9" s="102">
        <v>0</v>
      </c>
      <c r="G9" s="95">
        <f>SUM(C9:F9)</f>
        <v>2.8118600000000002</v>
      </c>
    </row>
    <row r="10" spans="1:7" ht="21" customHeight="1">
      <c r="B10" s="96" t="s">
        <v>34</v>
      </c>
      <c r="C10" s="97">
        <f>+C8+C7+C9</f>
        <v>7.0988600000000002</v>
      </c>
      <c r="D10" s="98">
        <f>+D8+D7+D9</f>
        <v>2.4059999999999997</v>
      </c>
      <c r="E10" s="98">
        <f t="shared" ref="E10" si="0">+E8+E7+E9</f>
        <v>27.614240000000002</v>
      </c>
      <c r="F10" s="98">
        <f>+F8+F7+F9</f>
        <v>47.166770999999997</v>
      </c>
      <c r="G10" s="100">
        <f>+G8+G7+G9</f>
        <v>84.285871</v>
      </c>
    </row>
    <row r="12" spans="1:7">
      <c r="B12" s="16" t="s">
        <v>84</v>
      </c>
    </row>
  </sheetData>
  <mergeCells count="3">
    <mergeCell ref="B5:B6"/>
    <mergeCell ref="C5:F5"/>
    <mergeCell ref="G5:G6"/>
  </mergeCells>
  <phoneticPr fontId="2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8"/>
  <dimension ref="A1:R3"/>
  <sheetViews>
    <sheetView workbookViewId="0">
      <selection activeCell="A25" sqref="A25"/>
    </sheetView>
  </sheetViews>
  <sheetFormatPr defaultRowHeight="12.75"/>
  <cols>
    <col min="1" max="1" width="14.85546875" customWidth="1"/>
    <col min="3" max="3" width="19.28515625" customWidth="1"/>
  </cols>
  <sheetData>
    <row r="1" spans="1:18">
      <c r="A1" s="6" t="s">
        <v>41</v>
      </c>
      <c r="B1" s="6" t="s">
        <v>42</v>
      </c>
      <c r="C1" s="6" t="s">
        <v>59</v>
      </c>
      <c r="D1" s="6" t="s">
        <v>60</v>
      </c>
      <c r="E1" s="6" t="s">
        <v>61</v>
      </c>
      <c r="F1" s="6" t="s">
        <v>43</v>
      </c>
      <c r="G1" s="6" t="s">
        <v>43</v>
      </c>
      <c r="H1" s="6" t="s">
        <v>43</v>
      </c>
      <c r="I1" s="6" t="s">
        <v>43</v>
      </c>
      <c r="J1" s="6" t="s">
        <v>43</v>
      </c>
      <c r="K1" s="6" t="s">
        <v>43</v>
      </c>
      <c r="L1" s="6" t="s">
        <v>43</v>
      </c>
      <c r="M1" s="6" t="s">
        <v>43</v>
      </c>
      <c r="N1" s="6" t="s">
        <v>43</v>
      </c>
      <c r="O1" s="6" t="s">
        <v>43</v>
      </c>
      <c r="P1" s="6" t="s">
        <v>43</v>
      </c>
      <c r="Q1" s="6" t="s">
        <v>43</v>
      </c>
      <c r="R1" s="6" t="s">
        <v>43</v>
      </c>
    </row>
    <row r="2" spans="1:18">
      <c r="A2" s="7" t="s">
        <v>15</v>
      </c>
      <c r="B2" s="7" t="s">
        <v>68</v>
      </c>
      <c r="C2" s="8">
        <v>4103.8500061035156</v>
      </c>
      <c r="D2" s="8"/>
      <c r="E2" s="8"/>
      <c r="F2" s="8">
        <v>0</v>
      </c>
      <c r="G2" s="8">
        <v>0</v>
      </c>
      <c r="H2" s="8">
        <v>0</v>
      </c>
      <c r="I2" s="8">
        <v>0</v>
      </c>
      <c r="J2" s="8">
        <v>0</v>
      </c>
      <c r="K2" s="8">
        <v>0</v>
      </c>
      <c r="L2" s="8">
        <v>0</v>
      </c>
      <c r="M2" s="8">
        <v>0</v>
      </c>
      <c r="N2" s="8">
        <v>0</v>
      </c>
      <c r="O2" s="8">
        <v>0</v>
      </c>
      <c r="P2" s="8">
        <v>0</v>
      </c>
      <c r="Q2" s="8">
        <v>0</v>
      </c>
      <c r="R2" s="8">
        <v>0</v>
      </c>
    </row>
    <row r="3" spans="1:18">
      <c r="A3" s="7" t="s">
        <v>16</v>
      </c>
      <c r="B3" s="7" t="s">
        <v>69</v>
      </c>
      <c r="C3" s="9">
        <v>20800.280385613441</v>
      </c>
      <c r="D3" s="9">
        <v>460</v>
      </c>
      <c r="E3" s="9">
        <v>370762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9">
        <v>0</v>
      </c>
      <c r="M3" s="9">
        <v>0</v>
      </c>
      <c r="N3" s="9">
        <v>0</v>
      </c>
      <c r="O3" s="9">
        <v>0</v>
      </c>
      <c r="P3" s="9">
        <v>0</v>
      </c>
      <c r="Q3" s="9">
        <v>0</v>
      </c>
      <c r="R3" s="9">
        <v>0</v>
      </c>
    </row>
  </sheetData>
  <phoneticPr fontId="2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K61"/>
  <sheetViews>
    <sheetView showGridLines="0" workbookViewId="0"/>
  </sheetViews>
  <sheetFormatPr defaultRowHeight="12.75"/>
  <cols>
    <col min="1" max="1" width="3.5703125" customWidth="1"/>
    <col min="3" max="3" width="47.85546875" customWidth="1"/>
    <col min="4" max="4" width="18.28515625" customWidth="1"/>
    <col min="5" max="5" width="16.28515625" customWidth="1"/>
    <col min="6" max="6" width="13.5703125" customWidth="1"/>
    <col min="7" max="7" width="11.42578125" customWidth="1"/>
    <col min="8" max="8" width="12.140625" customWidth="1"/>
  </cols>
  <sheetData>
    <row r="1" spans="1:9">
      <c r="A1" s="165"/>
    </row>
    <row r="2" spans="1:9" ht="18.75">
      <c r="B2" s="63" t="s">
        <v>197</v>
      </c>
      <c r="C2" s="110"/>
      <c r="D2" s="110"/>
      <c r="E2" s="110"/>
      <c r="F2" s="110"/>
      <c r="G2" s="110"/>
      <c r="H2" s="110"/>
      <c r="I2" s="110"/>
    </row>
    <row r="3" spans="1:9">
      <c r="B3" s="111"/>
      <c r="C3" s="110"/>
      <c r="D3" s="110"/>
      <c r="E3" s="110"/>
      <c r="F3" s="110"/>
      <c r="G3" s="110"/>
      <c r="H3" s="110"/>
      <c r="I3" s="110"/>
    </row>
    <row r="4" spans="1:9" ht="47.25" customHeight="1">
      <c r="B4" s="122" t="s">
        <v>108</v>
      </c>
      <c r="C4" s="123" t="s">
        <v>109</v>
      </c>
      <c r="D4" s="160" t="s">
        <v>182</v>
      </c>
      <c r="E4" s="161" t="s">
        <v>183</v>
      </c>
      <c r="F4" s="161" t="s">
        <v>184</v>
      </c>
      <c r="G4" s="162" t="s">
        <v>185</v>
      </c>
      <c r="H4" s="164" t="s">
        <v>186</v>
      </c>
      <c r="I4" s="112"/>
    </row>
    <row r="5" spans="1:9">
      <c r="B5" s="124" t="s">
        <v>110</v>
      </c>
      <c r="C5" s="125" t="s">
        <v>111</v>
      </c>
      <c r="D5" s="23">
        <v>1</v>
      </c>
      <c r="E5" s="23">
        <v>0</v>
      </c>
      <c r="F5" s="23">
        <v>6.6</v>
      </c>
      <c r="G5" s="23">
        <v>0</v>
      </c>
      <c r="H5" s="126">
        <f>SUM(D5:G5)</f>
        <v>7.6</v>
      </c>
      <c r="I5" s="110"/>
    </row>
    <row r="6" spans="1:9">
      <c r="B6" s="127" t="s">
        <v>112</v>
      </c>
      <c r="C6" s="128" t="s">
        <v>113</v>
      </c>
      <c r="D6" s="23">
        <v>0.77300000000000002</v>
      </c>
      <c r="E6" s="23">
        <v>12.347999999999999</v>
      </c>
      <c r="F6" s="23">
        <v>4.7232500000000002</v>
      </c>
      <c r="G6" s="23">
        <v>6.2E-2</v>
      </c>
      <c r="H6" s="126">
        <f t="shared" ref="H6:H24" si="0">SUM(D6:G6)</f>
        <v>17.90625</v>
      </c>
      <c r="I6" s="110"/>
    </row>
    <row r="7" spans="1:9">
      <c r="B7" s="127" t="s">
        <v>114</v>
      </c>
      <c r="C7" s="128" t="s">
        <v>115</v>
      </c>
      <c r="D7" s="23">
        <v>0</v>
      </c>
      <c r="E7" s="23">
        <v>0</v>
      </c>
      <c r="F7" s="23">
        <v>1</v>
      </c>
      <c r="G7" s="23">
        <v>0</v>
      </c>
      <c r="H7" s="126">
        <f t="shared" si="0"/>
        <v>1</v>
      </c>
      <c r="I7" s="110"/>
    </row>
    <row r="8" spans="1:9">
      <c r="B8" s="127" t="s">
        <v>116</v>
      </c>
      <c r="C8" s="128" t="s">
        <v>117</v>
      </c>
      <c r="D8" s="23">
        <v>0</v>
      </c>
      <c r="E8" s="23">
        <v>0</v>
      </c>
      <c r="F8" s="23">
        <v>0.92500000000000004</v>
      </c>
      <c r="G8" s="23">
        <v>0</v>
      </c>
      <c r="H8" s="126">
        <f t="shared" si="0"/>
        <v>0.92500000000000004</v>
      </c>
      <c r="I8" s="110"/>
    </row>
    <row r="9" spans="1:9">
      <c r="B9" s="127" t="s">
        <v>118</v>
      </c>
      <c r="C9" s="128" t="s">
        <v>119</v>
      </c>
      <c r="D9" s="23">
        <v>1.5000000000000001E-2</v>
      </c>
      <c r="E9" s="23">
        <v>6.9999999999999993E-2</v>
      </c>
      <c r="F9" s="23">
        <v>342.04699999999997</v>
      </c>
      <c r="G9" s="23">
        <v>0.83</v>
      </c>
      <c r="H9" s="126">
        <f t="shared" si="0"/>
        <v>342.96199999999993</v>
      </c>
      <c r="I9" s="110"/>
    </row>
    <row r="10" spans="1:9">
      <c r="B10" s="127" t="s">
        <v>120</v>
      </c>
      <c r="C10" s="128" t="s">
        <v>121</v>
      </c>
      <c r="D10" s="23">
        <v>517.79600000000005</v>
      </c>
      <c r="E10" s="23">
        <v>174.1985</v>
      </c>
      <c r="F10" s="23">
        <v>501.21135000000004</v>
      </c>
      <c r="G10" s="23">
        <v>1101.6079999999999</v>
      </c>
      <c r="H10" s="126">
        <f t="shared" si="0"/>
        <v>2294.81385</v>
      </c>
      <c r="I10" s="110"/>
    </row>
    <row r="11" spans="1:9">
      <c r="B11" s="127" t="s">
        <v>122</v>
      </c>
      <c r="C11" s="128" t="s">
        <v>123</v>
      </c>
      <c r="D11" s="23">
        <v>5081.9105999999992</v>
      </c>
      <c r="E11" s="23">
        <v>8761.0045000000009</v>
      </c>
      <c r="F11" s="23">
        <v>36327.32</v>
      </c>
      <c r="G11" s="23">
        <v>8543.2476000000006</v>
      </c>
      <c r="H11" s="126">
        <f t="shared" si="0"/>
        <v>58713.4827</v>
      </c>
      <c r="I11" s="110"/>
    </row>
    <row r="12" spans="1:9">
      <c r="B12" s="127" t="s">
        <v>124</v>
      </c>
      <c r="C12" s="128" t="s">
        <v>125</v>
      </c>
      <c r="D12" s="23">
        <v>547.36077999999998</v>
      </c>
      <c r="E12" s="23">
        <v>571.0394399999999</v>
      </c>
      <c r="F12" s="23">
        <v>1212.19758</v>
      </c>
      <c r="G12" s="23">
        <v>2858.30926</v>
      </c>
      <c r="H12" s="126">
        <f t="shared" si="0"/>
        <v>5188.9070599999995</v>
      </c>
      <c r="I12" s="110"/>
    </row>
    <row r="13" spans="1:9">
      <c r="B13" s="127" t="s">
        <v>126</v>
      </c>
      <c r="C13" s="128" t="s">
        <v>127</v>
      </c>
      <c r="D13" s="23">
        <v>27.992000000000001</v>
      </c>
      <c r="E13" s="23">
        <v>21.591999999999999</v>
      </c>
      <c r="F13" s="23">
        <v>179.792</v>
      </c>
      <c r="G13" s="23">
        <v>116.5877</v>
      </c>
      <c r="H13" s="126">
        <f t="shared" si="0"/>
        <v>345.96370000000002</v>
      </c>
      <c r="I13" s="110"/>
    </row>
    <row r="14" spans="1:9">
      <c r="B14" s="127" t="s">
        <v>128</v>
      </c>
      <c r="C14" s="128" t="s">
        <v>129</v>
      </c>
      <c r="D14" s="23">
        <v>1269.6989999999998</v>
      </c>
      <c r="E14" s="23">
        <v>133.95000000000002</v>
      </c>
      <c r="F14" s="23">
        <v>12003.591</v>
      </c>
      <c r="G14" s="23">
        <v>61.161999999999999</v>
      </c>
      <c r="H14" s="126">
        <f t="shared" si="0"/>
        <v>13468.402</v>
      </c>
      <c r="I14" s="110"/>
    </row>
    <row r="15" spans="1:9">
      <c r="B15" s="127" t="s">
        <v>130</v>
      </c>
      <c r="C15" s="128" t="s">
        <v>131</v>
      </c>
      <c r="D15" s="23">
        <v>737.92599999999993</v>
      </c>
      <c r="E15" s="23">
        <v>771.44900000000007</v>
      </c>
      <c r="F15" s="23">
        <v>365.16120000000001</v>
      </c>
      <c r="G15" s="23">
        <v>2583.0427500000001</v>
      </c>
      <c r="H15" s="126">
        <f t="shared" si="0"/>
        <v>4457.5789500000001</v>
      </c>
      <c r="I15" s="110"/>
    </row>
    <row r="16" spans="1:9">
      <c r="B16" s="127" t="s">
        <v>132</v>
      </c>
      <c r="C16" s="128" t="s">
        <v>133</v>
      </c>
      <c r="D16" s="23">
        <v>246.673</v>
      </c>
      <c r="E16" s="23">
        <v>640.42700000000002</v>
      </c>
      <c r="F16" s="23">
        <v>583.68600000000004</v>
      </c>
      <c r="G16" s="23">
        <v>1633.413</v>
      </c>
      <c r="H16" s="126">
        <f t="shared" si="0"/>
        <v>3104.1990000000001</v>
      </c>
      <c r="I16" s="110"/>
    </row>
    <row r="17" spans="2:9">
      <c r="B17" s="127" t="s">
        <v>134</v>
      </c>
      <c r="C17" s="128" t="s">
        <v>135</v>
      </c>
      <c r="D17" s="23">
        <v>4278.1819800000003</v>
      </c>
      <c r="E17" s="23">
        <v>1859.3741</v>
      </c>
      <c r="F17" s="23">
        <v>23714.334650000001</v>
      </c>
      <c r="G17" s="23">
        <v>11092.86506</v>
      </c>
      <c r="H17" s="126">
        <f t="shared" si="0"/>
        <v>40944.755789999996</v>
      </c>
      <c r="I17" s="110"/>
    </row>
    <row r="18" spans="2:9">
      <c r="B18" s="127" t="s">
        <v>136</v>
      </c>
      <c r="C18" s="128" t="s">
        <v>137</v>
      </c>
      <c r="D18" s="23">
        <v>204.79135000000002</v>
      </c>
      <c r="E18" s="23">
        <v>53.950199999999995</v>
      </c>
      <c r="F18" s="23">
        <v>1397.8629100000001</v>
      </c>
      <c r="G18" s="23">
        <v>545.98478999999998</v>
      </c>
      <c r="H18" s="126">
        <f t="shared" si="0"/>
        <v>2202.58925</v>
      </c>
      <c r="I18" s="110"/>
    </row>
    <row r="19" spans="2:9">
      <c r="B19" s="127" t="s">
        <v>138</v>
      </c>
      <c r="C19" s="128" t="s">
        <v>139</v>
      </c>
      <c r="D19" s="23">
        <v>512</v>
      </c>
      <c r="E19" s="23">
        <v>319.05835000000002</v>
      </c>
      <c r="F19" s="23">
        <v>1830.5267999999999</v>
      </c>
      <c r="G19" s="23">
        <v>1743.7087099999999</v>
      </c>
      <c r="H19" s="126">
        <f t="shared" si="0"/>
        <v>4405.2938599999998</v>
      </c>
      <c r="I19" s="110"/>
    </row>
    <row r="20" spans="2:9">
      <c r="B20" s="127" t="s">
        <v>140</v>
      </c>
      <c r="C20" s="128" t="s">
        <v>141</v>
      </c>
      <c r="D20" s="23">
        <v>3644.8763100000001</v>
      </c>
      <c r="E20" s="23">
        <v>1122.2291499999999</v>
      </c>
      <c r="F20" s="23">
        <v>22616.279769999997</v>
      </c>
      <c r="G20" s="23">
        <v>7152.3240299999998</v>
      </c>
      <c r="H20" s="126">
        <f t="shared" si="0"/>
        <v>34535.709259999996</v>
      </c>
      <c r="I20" s="110"/>
    </row>
    <row r="21" spans="2:9">
      <c r="B21" s="127" t="s">
        <v>142</v>
      </c>
      <c r="C21" s="128" t="s">
        <v>143</v>
      </c>
      <c r="D21" s="23">
        <v>4375.8316300000006</v>
      </c>
      <c r="E21" s="23">
        <v>2405.1997799999999</v>
      </c>
      <c r="F21" s="23">
        <v>14478.75303</v>
      </c>
      <c r="G21" s="23">
        <v>10650.01938</v>
      </c>
      <c r="H21" s="126">
        <f t="shared" si="0"/>
        <v>31909.803820000001</v>
      </c>
      <c r="I21" s="110"/>
    </row>
    <row r="22" spans="2:9">
      <c r="B22" s="127" t="s">
        <v>144</v>
      </c>
      <c r="C22" s="128" t="s">
        <v>145</v>
      </c>
      <c r="D22" s="23">
        <v>1639.96243</v>
      </c>
      <c r="E22" s="23">
        <v>521.13811999999905</v>
      </c>
      <c r="F22" s="23">
        <v>1908.0526300000001</v>
      </c>
      <c r="G22" s="23">
        <v>4012.9771300000198</v>
      </c>
      <c r="H22" s="126">
        <f t="shared" si="0"/>
        <v>8082.1303100000187</v>
      </c>
      <c r="I22" s="110"/>
    </row>
    <row r="23" spans="2:9">
      <c r="B23" s="127" t="s">
        <v>146</v>
      </c>
      <c r="C23" s="128" t="s">
        <v>147</v>
      </c>
      <c r="D23" s="23">
        <v>3021.61</v>
      </c>
      <c r="E23" s="23">
        <v>230.875</v>
      </c>
      <c r="F23" s="23">
        <v>63134.631000000001</v>
      </c>
      <c r="G23" s="23">
        <v>21818.385999999999</v>
      </c>
      <c r="H23" s="126">
        <f t="shared" si="0"/>
        <v>88205.501999999993</v>
      </c>
      <c r="I23" s="110"/>
    </row>
    <row r="24" spans="2:9">
      <c r="B24" s="129" t="s">
        <v>148</v>
      </c>
      <c r="C24" s="130" t="s">
        <v>149</v>
      </c>
      <c r="D24" s="23">
        <v>1187.26946</v>
      </c>
      <c r="E24" s="23">
        <v>494.90316999999999</v>
      </c>
      <c r="F24" s="23">
        <v>2202.7852600000001</v>
      </c>
      <c r="G24" s="23">
        <v>4478.7705599999999</v>
      </c>
      <c r="H24" s="126">
        <f t="shared" si="0"/>
        <v>8363.7284500000005</v>
      </c>
      <c r="I24" s="110"/>
    </row>
    <row r="25" spans="2:9">
      <c r="B25" s="455" t="s">
        <v>150</v>
      </c>
      <c r="C25" s="456"/>
      <c r="D25" s="457">
        <f>SUM(D5:D24)</f>
        <v>27295.668539999999</v>
      </c>
      <c r="E25" s="458">
        <f t="shared" ref="E25:H25" si="1">SUM(E5:E24)</f>
        <v>18092.80631</v>
      </c>
      <c r="F25" s="458">
        <f t="shared" si="1"/>
        <v>182811.48043000003</v>
      </c>
      <c r="G25" s="459">
        <f t="shared" si="1"/>
        <v>78393.297970000014</v>
      </c>
      <c r="H25" s="460">
        <f t="shared" si="1"/>
        <v>306593.25325000001</v>
      </c>
      <c r="I25" s="110"/>
    </row>
    <row r="26" spans="2:9">
      <c r="B26" s="113"/>
      <c r="C26" s="110"/>
      <c r="D26" s="110"/>
      <c r="E26" s="110"/>
      <c r="F26" s="110"/>
      <c r="G26" s="110"/>
      <c r="H26" s="110"/>
      <c r="I26" s="110"/>
    </row>
    <row r="27" spans="2:9">
      <c r="B27" s="132" t="s">
        <v>151</v>
      </c>
      <c r="C27" s="110"/>
      <c r="D27" s="110"/>
      <c r="E27" s="110"/>
      <c r="F27" s="110"/>
      <c r="G27" s="110"/>
      <c r="H27" s="110"/>
      <c r="I27" s="110"/>
    </row>
    <row r="28" spans="2:9">
      <c r="B28" s="16" t="s">
        <v>152</v>
      </c>
      <c r="C28" s="110"/>
      <c r="D28" s="110"/>
      <c r="E28" s="110"/>
      <c r="F28" s="110"/>
      <c r="G28" s="110"/>
      <c r="H28" s="110"/>
      <c r="I28" s="110"/>
    </row>
    <row r="29" spans="2:9">
      <c r="B29" s="16" t="s">
        <v>153</v>
      </c>
      <c r="C29" s="110"/>
      <c r="D29" s="110"/>
      <c r="E29" s="110"/>
      <c r="F29" s="110"/>
      <c r="G29" s="110"/>
      <c r="H29" s="110"/>
      <c r="I29" s="110"/>
    </row>
    <row r="30" spans="2:9">
      <c r="B30" s="133" t="s">
        <v>154</v>
      </c>
      <c r="C30" s="110"/>
      <c r="D30" s="110"/>
      <c r="E30" s="110"/>
      <c r="F30" s="110"/>
      <c r="G30" s="110"/>
      <c r="H30" s="110"/>
      <c r="I30" s="110"/>
    </row>
    <row r="33" spans="2:11" ht="18.75">
      <c r="B33" s="63" t="s">
        <v>198</v>
      </c>
      <c r="C33" s="110"/>
      <c r="D33" s="110"/>
      <c r="E33" s="110"/>
      <c r="F33" s="110"/>
      <c r="G33" s="110"/>
      <c r="H33" s="110"/>
      <c r="I33" s="110"/>
      <c r="J33" s="110"/>
      <c r="K33" s="110"/>
    </row>
    <row r="34" spans="2:11">
      <c r="B34" s="110"/>
      <c r="C34" s="110"/>
      <c r="D34" s="110"/>
      <c r="E34" s="110"/>
      <c r="F34" s="110"/>
      <c r="G34" s="110"/>
      <c r="H34" s="110"/>
      <c r="I34" s="110"/>
      <c r="J34" s="110"/>
      <c r="K34" s="110"/>
    </row>
    <row r="35" spans="2:11" ht="47.25" customHeight="1">
      <c r="B35" s="134" t="s">
        <v>108</v>
      </c>
      <c r="C35" s="135" t="s">
        <v>109</v>
      </c>
      <c r="D35" s="160" t="s">
        <v>182</v>
      </c>
      <c r="E35" s="161" t="s">
        <v>183</v>
      </c>
      <c r="F35" s="161" t="s">
        <v>184</v>
      </c>
      <c r="G35" s="162" t="s">
        <v>185</v>
      </c>
      <c r="H35" s="164" t="s">
        <v>186</v>
      </c>
      <c r="I35" s="114"/>
      <c r="J35" s="114"/>
      <c r="K35" s="114"/>
    </row>
    <row r="36" spans="2:11">
      <c r="B36" s="136" t="s">
        <v>110</v>
      </c>
      <c r="C36" s="137" t="s">
        <v>111</v>
      </c>
      <c r="D36" s="167">
        <v>0</v>
      </c>
      <c r="E36" s="168">
        <v>0</v>
      </c>
      <c r="F36" s="168">
        <v>16090.48</v>
      </c>
      <c r="G36" s="169">
        <v>0</v>
      </c>
      <c r="H36" s="138">
        <f>SUM(D36:G36)</f>
        <v>16090.48</v>
      </c>
      <c r="I36" s="110"/>
      <c r="J36" s="110"/>
      <c r="K36" s="110"/>
    </row>
    <row r="37" spans="2:11">
      <c r="B37" s="136" t="s">
        <v>112</v>
      </c>
      <c r="C37" s="137" t="s">
        <v>113</v>
      </c>
      <c r="D37" s="170">
        <v>0</v>
      </c>
      <c r="E37" s="79">
        <v>0</v>
      </c>
      <c r="F37" s="79">
        <v>5.51675</v>
      </c>
      <c r="G37" s="171">
        <v>2.1999999999999999E-2</v>
      </c>
      <c r="H37" s="138">
        <f t="shared" ref="H37:H55" si="2">SUM(D37:G37)</f>
        <v>5.5387500000000003</v>
      </c>
      <c r="I37" s="110"/>
      <c r="J37" s="110"/>
      <c r="K37" s="110"/>
    </row>
    <row r="38" spans="2:11">
      <c r="B38" s="136" t="s">
        <v>114</v>
      </c>
      <c r="C38" s="137" t="s">
        <v>115</v>
      </c>
      <c r="D38" s="170">
        <v>0</v>
      </c>
      <c r="E38" s="79">
        <v>20</v>
      </c>
      <c r="F38" s="79">
        <v>1</v>
      </c>
      <c r="G38" s="171">
        <v>0</v>
      </c>
      <c r="H38" s="138">
        <f t="shared" si="2"/>
        <v>21</v>
      </c>
      <c r="I38" s="110"/>
      <c r="J38" s="110"/>
      <c r="K38" s="110"/>
    </row>
    <row r="39" spans="2:11">
      <c r="B39" s="136" t="s">
        <v>116</v>
      </c>
      <c r="C39" s="137" t="s">
        <v>117</v>
      </c>
      <c r="D39" s="170">
        <v>0</v>
      </c>
      <c r="E39" s="79">
        <v>0</v>
      </c>
      <c r="F39" s="79">
        <v>0.92500000000000004</v>
      </c>
      <c r="G39" s="171">
        <v>0</v>
      </c>
      <c r="H39" s="138">
        <f t="shared" si="2"/>
        <v>0.92500000000000004</v>
      </c>
      <c r="I39" s="110"/>
      <c r="J39" s="110"/>
      <c r="K39" s="110"/>
    </row>
    <row r="40" spans="2:11">
      <c r="B40" s="136" t="s">
        <v>118</v>
      </c>
      <c r="C40" s="137" t="s">
        <v>119</v>
      </c>
      <c r="D40" s="170">
        <v>0</v>
      </c>
      <c r="E40" s="79">
        <v>246.44800000000001</v>
      </c>
      <c r="F40" s="79">
        <v>1438.7069999999999</v>
      </c>
      <c r="G40" s="171">
        <v>0.36000000000000004</v>
      </c>
      <c r="H40" s="138">
        <f t="shared" si="2"/>
        <v>1685.5149999999999</v>
      </c>
      <c r="I40" s="110"/>
      <c r="J40" s="110"/>
      <c r="K40" s="110"/>
    </row>
    <row r="41" spans="2:11">
      <c r="B41" s="136" t="s">
        <v>120</v>
      </c>
      <c r="C41" s="137" t="s">
        <v>121</v>
      </c>
      <c r="D41" s="170">
        <v>0</v>
      </c>
      <c r="E41" s="79">
        <v>435.13800000000003</v>
      </c>
      <c r="F41" s="79">
        <v>4987.3682500000004</v>
      </c>
      <c r="G41" s="171">
        <v>307.19800000000004</v>
      </c>
      <c r="H41" s="138">
        <f t="shared" si="2"/>
        <v>5729.7042500000007</v>
      </c>
      <c r="I41" s="110"/>
      <c r="J41" s="110"/>
      <c r="K41" s="110"/>
    </row>
    <row r="42" spans="2:11">
      <c r="B42" s="136" t="s">
        <v>122</v>
      </c>
      <c r="C42" s="137" t="s">
        <v>123</v>
      </c>
      <c r="D42" s="170">
        <v>2.1</v>
      </c>
      <c r="E42" s="79">
        <v>436.36599999999999</v>
      </c>
      <c r="F42" s="79">
        <v>56181.445299999999</v>
      </c>
      <c r="G42" s="171">
        <v>38416.7595</v>
      </c>
      <c r="H42" s="138">
        <f t="shared" si="2"/>
        <v>95036.670799999993</v>
      </c>
      <c r="I42" s="110"/>
      <c r="J42" s="110"/>
      <c r="K42" s="110"/>
    </row>
    <row r="43" spans="2:11">
      <c r="B43" s="136" t="s">
        <v>124</v>
      </c>
      <c r="C43" s="137" t="s">
        <v>125</v>
      </c>
      <c r="D43" s="170">
        <v>2.2349999999999999</v>
      </c>
      <c r="E43" s="79">
        <v>29.07</v>
      </c>
      <c r="F43" s="79">
        <v>1248.1046000000001</v>
      </c>
      <c r="G43" s="171">
        <v>226.9315</v>
      </c>
      <c r="H43" s="138">
        <f t="shared" si="2"/>
        <v>1506.3411000000001</v>
      </c>
      <c r="I43" s="110"/>
      <c r="J43" s="110"/>
      <c r="K43" s="110"/>
    </row>
    <row r="44" spans="2:11">
      <c r="B44" s="136" t="s">
        <v>126</v>
      </c>
      <c r="C44" s="137" t="s">
        <v>127</v>
      </c>
      <c r="D44" s="170">
        <v>1.6360000000000001</v>
      </c>
      <c r="E44" s="79">
        <v>6.87</v>
      </c>
      <c r="F44" s="79">
        <v>12.493</v>
      </c>
      <c r="G44" s="171">
        <v>4.04</v>
      </c>
      <c r="H44" s="138">
        <f t="shared" si="2"/>
        <v>25.039000000000001</v>
      </c>
      <c r="I44" s="110"/>
      <c r="J44" s="110"/>
      <c r="K44" s="110"/>
    </row>
    <row r="45" spans="2:11">
      <c r="B45" s="136" t="s">
        <v>128</v>
      </c>
      <c r="C45" s="137" t="s">
        <v>129</v>
      </c>
      <c r="D45" s="170">
        <v>0</v>
      </c>
      <c r="E45" s="79">
        <v>2920.6931200000004</v>
      </c>
      <c r="F45" s="79">
        <v>19585.007999999998</v>
      </c>
      <c r="G45" s="171">
        <v>13</v>
      </c>
      <c r="H45" s="138">
        <f t="shared" si="2"/>
        <v>22518.701119999998</v>
      </c>
      <c r="I45" s="110"/>
      <c r="J45" s="110"/>
      <c r="K45" s="110"/>
    </row>
    <row r="46" spans="2:11">
      <c r="B46" s="136" t="s">
        <v>130</v>
      </c>
      <c r="C46" s="137" t="s">
        <v>131</v>
      </c>
      <c r="D46" s="170">
        <v>1</v>
      </c>
      <c r="E46" s="79">
        <v>1592.6130000000001</v>
      </c>
      <c r="F46" s="79">
        <v>1527.64815</v>
      </c>
      <c r="G46" s="171">
        <v>417.10750000000002</v>
      </c>
      <c r="H46" s="138">
        <f t="shared" si="2"/>
        <v>3538.3686500000003</v>
      </c>
      <c r="I46" s="110"/>
      <c r="J46" s="110"/>
      <c r="K46" s="110"/>
    </row>
    <row r="47" spans="2:11">
      <c r="B47" s="136" t="s">
        <v>132</v>
      </c>
      <c r="C47" s="137" t="s">
        <v>133</v>
      </c>
      <c r="D47" s="170">
        <v>5.45</v>
      </c>
      <c r="E47" s="79">
        <v>14.712</v>
      </c>
      <c r="F47" s="79">
        <v>2442.4739999999997</v>
      </c>
      <c r="G47" s="171">
        <v>933.19500000000005</v>
      </c>
      <c r="H47" s="138">
        <f t="shared" si="2"/>
        <v>3395.8309999999997</v>
      </c>
      <c r="I47" s="110"/>
      <c r="J47" s="110"/>
      <c r="K47" s="110"/>
    </row>
    <row r="48" spans="2:11">
      <c r="B48" s="136" t="s">
        <v>134</v>
      </c>
      <c r="C48" s="137" t="s">
        <v>135</v>
      </c>
      <c r="D48" s="170">
        <v>1.6</v>
      </c>
      <c r="E48" s="79">
        <v>12.27</v>
      </c>
      <c r="F48" s="79">
        <v>26654.994169999998</v>
      </c>
      <c r="G48" s="171">
        <v>3664.9924000000001</v>
      </c>
      <c r="H48" s="138">
        <f t="shared" si="2"/>
        <v>30333.856569999996</v>
      </c>
      <c r="I48" s="110"/>
      <c r="J48" s="110"/>
      <c r="K48" s="110"/>
    </row>
    <row r="49" spans="2:11">
      <c r="B49" s="136" t="s">
        <v>136</v>
      </c>
      <c r="C49" s="137" t="s">
        <v>137</v>
      </c>
      <c r="D49" s="170">
        <v>0</v>
      </c>
      <c r="E49" s="79">
        <v>0</v>
      </c>
      <c r="F49" s="79">
        <v>420.95555000000002</v>
      </c>
      <c r="G49" s="171">
        <v>210.40616</v>
      </c>
      <c r="H49" s="138">
        <f t="shared" si="2"/>
        <v>631.36171000000002</v>
      </c>
      <c r="I49" s="110"/>
      <c r="J49" s="110"/>
      <c r="K49" s="110"/>
    </row>
    <row r="50" spans="2:11">
      <c r="B50" s="136" t="s">
        <v>138</v>
      </c>
      <c r="C50" s="137" t="s">
        <v>139</v>
      </c>
      <c r="D50" s="170">
        <v>0.33</v>
      </c>
      <c r="E50" s="79">
        <v>22.422999999999998</v>
      </c>
      <c r="F50" s="79">
        <v>1280.9946500000001</v>
      </c>
      <c r="G50" s="171">
        <v>155.19250000000002</v>
      </c>
      <c r="H50" s="138">
        <f t="shared" si="2"/>
        <v>1458.9401500000001</v>
      </c>
      <c r="I50" s="110"/>
      <c r="J50" s="110"/>
      <c r="K50" s="110"/>
    </row>
    <row r="51" spans="2:11">
      <c r="B51" s="136" t="s">
        <v>140</v>
      </c>
      <c r="C51" s="137" t="s">
        <v>141</v>
      </c>
      <c r="D51" s="170">
        <v>944.02422000000001</v>
      </c>
      <c r="E51" s="79">
        <v>395.46449999999999</v>
      </c>
      <c r="F51" s="79">
        <v>20906.28745</v>
      </c>
      <c r="G51" s="171">
        <v>3136.0273200000001</v>
      </c>
      <c r="H51" s="138">
        <f t="shared" si="2"/>
        <v>25381.803490000002</v>
      </c>
      <c r="I51" s="110"/>
      <c r="J51" s="110"/>
      <c r="K51" s="110"/>
    </row>
    <row r="52" spans="2:11">
      <c r="B52" s="136" t="s">
        <v>142</v>
      </c>
      <c r="C52" s="137" t="s">
        <v>143</v>
      </c>
      <c r="D52" s="170">
        <v>1814.9491</v>
      </c>
      <c r="E52" s="79">
        <v>0.01</v>
      </c>
      <c r="F52" s="79">
        <v>90666.881599999993</v>
      </c>
      <c r="G52" s="171">
        <v>620.16377999999906</v>
      </c>
      <c r="H52" s="138">
        <f t="shared" si="2"/>
        <v>93102.004480000003</v>
      </c>
      <c r="I52" s="110"/>
      <c r="J52" s="110"/>
      <c r="K52" s="110"/>
    </row>
    <row r="53" spans="2:11">
      <c r="B53" s="136" t="s">
        <v>144</v>
      </c>
      <c r="C53" s="137" t="s">
        <v>145</v>
      </c>
      <c r="D53" s="170">
        <v>712.80595000000005</v>
      </c>
      <c r="E53" s="79">
        <v>0</v>
      </c>
      <c r="F53" s="79">
        <v>8.964500000000001</v>
      </c>
      <c r="G53" s="171">
        <v>7452.4538500000199</v>
      </c>
      <c r="H53" s="138">
        <f t="shared" si="2"/>
        <v>8174.2243000000199</v>
      </c>
      <c r="I53" s="110"/>
      <c r="J53" s="110"/>
      <c r="K53" s="110"/>
    </row>
    <row r="54" spans="2:11">
      <c r="B54" s="136" t="s">
        <v>146</v>
      </c>
      <c r="C54" s="137" t="s">
        <v>147</v>
      </c>
      <c r="D54" s="170">
        <v>16263.81</v>
      </c>
      <c r="E54" s="79">
        <v>247.505</v>
      </c>
      <c r="F54" s="79">
        <v>70345.264999999999</v>
      </c>
      <c r="G54" s="171">
        <v>483.02099999999996</v>
      </c>
      <c r="H54" s="138">
        <f t="shared" si="2"/>
        <v>87339.600999999995</v>
      </c>
      <c r="I54" s="110"/>
      <c r="J54" s="110"/>
      <c r="K54" s="110"/>
    </row>
    <row r="55" spans="2:11">
      <c r="B55" s="139" t="s">
        <v>148</v>
      </c>
      <c r="C55" s="140" t="s">
        <v>149</v>
      </c>
      <c r="D55" s="172">
        <v>37.329170000000005</v>
      </c>
      <c r="E55" s="173">
        <v>359.63675000000001</v>
      </c>
      <c r="F55" s="173">
        <v>5383.8740500000004</v>
      </c>
      <c r="G55" s="174">
        <v>2339.1119800000001</v>
      </c>
      <c r="H55" s="138">
        <f t="shared" si="2"/>
        <v>8119.9519500000006</v>
      </c>
      <c r="I55" s="110"/>
      <c r="J55" s="110"/>
      <c r="K55" s="110"/>
    </row>
    <row r="56" spans="2:11">
      <c r="B56" s="455" t="s">
        <v>150</v>
      </c>
      <c r="C56" s="461"/>
      <c r="D56" s="462">
        <f>SUM(D36:D55)</f>
        <v>19787.26944</v>
      </c>
      <c r="E56" s="463">
        <f t="shared" ref="E56:H56" si="3">SUM(E36:E55)</f>
        <v>6739.2193700000007</v>
      </c>
      <c r="F56" s="463">
        <f t="shared" si="3"/>
        <v>319189.38701999997</v>
      </c>
      <c r="G56" s="464">
        <f t="shared" si="3"/>
        <v>58379.982490000024</v>
      </c>
      <c r="H56" s="465">
        <f t="shared" si="3"/>
        <v>404095.85832</v>
      </c>
      <c r="I56" s="111"/>
      <c r="J56" s="111"/>
      <c r="K56" s="111"/>
    </row>
    <row r="57" spans="2:11">
      <c r="B57" s="110"/>
      <c r="C57" s="110"/>
      <c r="D57" s="110"/>
      <c r="E57" s="110"/>
      <c r="F57" s="110"/>
      <c r="G57" s="110"/>
      <c r="H57" s="110"/>
      <c r="I57" s="110"/>
      <c r="J57" s="110"/>
      <c r="K57" s="110"/>
    </row>
    <row r="58" spans="2:11">
      <c r="B58" s="132" t="s">
        <v>151</v>
      </c>
      <c r="C58" s="110"/>
      <c r="D58" s="110"/>
      <c r="E58" s="110"/>
      <c r="F58" s="110"/>
      <c r="G58" s="110"/>
      <c r="H58" s="110"/>
      <c r="I58" s="110"/>
      <c r="J58" s="110"/>
      <c r="K58" s="110"/>
    </row>
    <row r="59" spans="2:11">
      <c r="B59" s="16" t="s">
        <v>152</v>
      </c>
      <c r="C59" s="110"/>
      <c r="D59" s="110"/>
      <c r="E59" s="110"/>
      <c r="F59" s="110"/>
      <c r="G59" s="110"/>
      <c r="H59" s="110"/>
      <c r="I59" s="110"/>
      <c r="J59" s="110"/>
      <c r="K59" s="110"/>
    </row>
    <row r="60" spans="2:11">
      <c r="B60" s="16" t="s">
        <v>153</v>
      </c>
      <c r="C60" s="110"/>
      <c r="D60" s="110"/>
      <c r="E60" s="110"/>
      <c r="F60" s="110"/>
      <c r="G60" s="110"/>
      <c r="H60" s="110"/>
      <c r="I60" s="110"/>
      <c r="J60" s="110"/>
      <c r="K60" s="110"/>
    </row>
    <row r="61" spans="2:11">
      <c r="B61" s="133" t="s">
        <v>154</v>
      </c>
      <c r="C61" s="110"/>
      <c r="D61" s="110"/>
      <c r="E61" s="110"/>
      <c r="F61" s="110"/>
      <c r="G61" s="110"/>
      <c r="H61" s="110"/>
      <c r="I61" s="110"/>
      <c r="J61" s="110"/>
      <c r="K61" s="110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J22"/>
  <sheetViews>
    <sheetView showGridLines="0" workbookViewId="0"/>
  </sheetViews>
  <sheetFormatPr defaultRowHeight="12.75"/>
  <cols>
    <col min="1" max="1" width="4.85546875" customWidth="1"/>
    <col min="2" max="2" width="31.42578125" customWidth="1"/>
    <col min="3" max="4" width="14.85546875" customWidth="1"/>
    <col min="5" max="5" width="13.85546875" customWidth="1"/>
    <col min="6" max="6" width="15" customWidth="1"/>
    <col min="7" max="7" width="14.42578125" customWidth="1"/>
  </cols>
  <sheetData>
    <row r="1" spans="1:10">
      <c r="A1" s="165"/>
    </row>
    <row r="2" spans="1:10" ht="18.75">
      <c r="B2" s="63" t="s">
        <v>199</v>
      </c>
    </row>
    <row r="4" spans="1:10" ht="60.75" customHeight="1">
      <c r="B4" s="467" t="s">
        <v>155</v>
      </c>
      <c r="C4" s="160" t="s">
        <v>182</v>
      </c>
      <c r="D4" s="161" t="s">
        <v>183</v>
      </c>
      <c r="E4" s="161" t="s">
        <v>184</v>
      </c>
      <c r="F4" s="162" t="s">
        <v>185</v>
      </c>
      <c r="G4" s="164" t="s">
        <v>186</v>
      </c>
    </row>
    <row r="5" spans="1:10">
      <c r="B5" s="142" t="s">
        <v>156</v>
      </c>
      <c r="C5" s="167">
        <v>16263.81</v>
      </c>
      <c r="D5" s="23">
        <v>0</v>
      </c>
      <c r="E5" s="23">
        <v>14.414</v>
      </c>
      <c r="F5" s="23">
        <v>0</v>
      </c>
      <c r="G5" s="144">
        <f>SUM(C5:F5)</f>
        <v>16278.224</v>
      </c>
    </row>
    <row r="6" spans="1:10">
      <c r="B6" s="145" t="s">
        <v>157</v>
      </c>
      <c r="C6" s="170">
        <v>13.667499999999999</v>
      </c>
      <c r="D6" s="23">
        <v>0</v>
      </c>
      <c r="E6" s="23">
        <v>2104.5090000000005</v>
      </c>
      <c r="F6" s="23">
        <v>0</v>
      </c>
      <c r="G6" s="144">
        <f t="shared" ref="G6:G14" si="0">SUM(C6:F6)</f>
        <v>2118.1765000000005</v>
      </c>
    </row>
    <row r="7" spans="1:10">
      <c r="B7" s="145" t="s">
        <v>158</v>
      </c>
      <c r="C7" s="170">
        <v>1783.51</v>
      </c>
      <c r="D7" s="23">
        <v>0</v>
      </c>
      <c r="E7" s="23">
        <v>120593.5759999999</v>
      </c>
      <c r="F7" s="23">
        <v>104.392</v>
      </c>
      <c r="G7" s="144">
        <f t="shared" si="0"/>
        <v>122481.4779999999</v>
      </c>
    </row>
    <row r="8" spans="1:10">
      <c r="B8" s="145" t="s">
        <v>159</v>
      </c>
      <c r="C8" s="146">
        <v>0</v>
      </c>
      <c r="D8" s="163">
        <v>0</v>
      </c>
      <c r="E8" s="143">
        <v>0</v>
      </c>
      <c r="F8" s="143">
        <v>0</v>
      </c>
      <c r="G8" s="144">
        <f t="shared" si="0"/>
        <v>0</v>
      </c>
    </row>
    <row r="9" spans="1:10">
      <c r="B9" s="145" t="s">
        <v>160</v>
      </c>
      <c r="C9" s="146">
        <v>0</v>
      </c>
      <c r="D9" s="163">
        <v>0</v>
      </c>
      <c r="E9" s="143">
        <v>0</v>
      </c>
      <c r="F9" s="143">
        <v>0</v>
      </c>
      <c r="G9" s="144">
        <f t="shared" si="0"/>
        <v>0</v>
      </c>
    </row>
    <row r="10" spans="1:10">
      <c r="B10" s="145" t="s">
        <v>161</v>
      </c>
      <c r="C10" s="170">
        <v>12.615</v>
      </c>
      <c r="D10" s="23">
        <v>1251.384</v>
      </c>
      <c r="E10" s="23">
        <v>63541.004560000008</v>
      </c>
      <c r="F10" s="23">
        <v>38949.05313</v>
      </c>
      <c r="G10" s="144">
        <f t="shared" si="0"/>
        <v>103754.05669000001</v>
      </c>
    </row>
    <row r="11" spans="1:10">
      <c r="B11" s="145" t="s">
        <v>162</v>
      </c>
      <c r="C11" s="170">
        <v>0</v>
      </c>
      <c r="D11" s="23">
        <v>2E-3</v>
      </c>
      <c r="E11" s="23">
        <v>6</v>
      </c>
      <c r="F11" s="23">
        <v>0</v>
      </c>
      <c r="G11" s="144">
        <f t="shared" si="0"/>
        <v>6.0019999999999998</v>
      </c>
    </row>
    <row r="12" spans="1:10">
      <c r="B12" s="145" t="s">
        <v>163</v>
      </c>
      <c r="C12" s="170">
        <v>702.49844999999993</v>
      </c>
      <c r="D12" s="23">
        <v>2674.3615</v>
      </c>
      <c r="E12" s="23">
        <v>6102.0872099999997</v>
      </c>
      <c r="F12" s="23">
        <v>3701.3744099999994</v>
      </c>
      <c r="G12" s="144">
        <f t="shared" si="0"/>
        <v>13180.32157</v>
      </c>
      <c r="J12" s="176"/>
    </row>
    <row r="13" spans="1:10">
      <c r="B13" s="145" t="s">
        <v>164</v>
      </c>
      <c r="C13" s="170">
        <v>1011.1684899999999</v>
      </c>
      <c r="D13" s="23">
        <v>2813.4718699999999</v>
      </c>
      <c r="E13" s="23">
        <v>11860.053249999999</v>
      </c>
      <c r="F13" s="23">
        <v>5280.2194</v>
      </c>
      <c r="G13" s="144">
        <f t="shared" si="0"/>
        <v>20964.913009999997</v>
      </c>
    </row>
    <row r="14" spans="1:10">
      <c r="B14" s="145" t="s">
        <v>165</v>
      </c>
      <c r="C14" s="172">
        <v>0</v>
      </c>
      <c r="D14" s="23">
        <v>0</v>
      </c>
      <c r="E14" s="23">
        <v>114967.74299999997</v>
      </c>
      <c r="F14" s="23">
        <v>10344.94355000002</v>
      </c>
      <c r="G14" s="144">
        <f t="shared" si="0"/>
        <v>125312.68655</v>
      </c>
    </row>
    <row r="15" spans="1:10" ht="17.25" customHeight="1">
      <c r="B15" s="466" t="s">
        <v>150</v>
      </c>
      <c r="C15" s="457">
        <f>SUM(C5:C14)</f>
        <v>19787.26944</v>
      </c>
      <c r="D15" s="458">
        <f t="shared" ref="D15:G15" si="1">SUM(D5:D14)</f>
        <v>6739.2193699999998</v>
      </c>
      <c r="E15" s="458">
        <f t="shared" si="1"/>
        <v>319189.38701999985</v>
      </c>
      <c r="F15" s="459">
        <f t="shared" si="1"/>
        <v>58379.982490000017</v>
      </c>
      <c r="G15" s="459">
        <f t="shared" si="1"/>
        <v>404095.85831999994</v>
      </c>
    </row>
    <row r="16" spans="1:10">
      <c r="B16" s="16"/>
      <c r="C16" s="16"/>
      <c r="D16" s="16"/>
      <c r="E16" s="16"/>
      <c r="F16" s="16"/>
      <c r="G16" s="16"/>
    </row>
    <row r="17" spans="2:7">
      <c r="B17" s="132" t="s">
        <v>151</v>
      </c>
      <c r="C17" s="16"/>
      <c r="D17" s="16"/>
      <c r="E17" s="16"/>
      <c r="F17" s="16"/>
      <c r="G17" s="16"/>
    </row>
    <row r="18" spans="2:7">
      <c r="B18" s="16" t="s">
        <v>166</v>
      </c>
      <c r="C18" s="16"/>
      <c r="D18" s="16"/>
      <c r="E18" s="16"/>
      <c r="F18" s="16"/>
      <c r="G18" s="16"/>
    </row>
    <row r="19" spans="2:7">
      <c r="B19" s="16" t="s">
        <v>167</v>
      </c>
      <c r="C19" s="16"/>
      <c r="D19" s="16"/>
      <c r="E19" s="16"/>
      <c r="F19" s="16"/>
      <c r="G19" s="16"/>
    </row>
    <row r="20" spans="2:7">
      <c r="B20" s="147" t="s">
        <v>168</v>
      </c>
      <c r="C20" s="16"/>
      <c r="D20" s="16"/>
      <c r="E20" s="16"/>
      <c r="F20" s="16"/>
      <c r="G20" s="16"/>
    </row>
    <row r="21" spans="2:7">
      <c r="B21" s="147" t="s">
        <v>169</v>
      </c>
      <c r="C21" s="16"/>
      <c r="D21" s="16"/>
      <c r="E21" s="16"/>
      <c r="F21" s="16"/>
      <c r="G21" s="16"/>
    </row>
    <row r="22" spans="2:7">
      <c r="B22" s="147" t="s">
        <v>170</v>
      </c>
      <c r="C22" s="16"/>
      <c r="D22" s="16"/>
      <c r="E22" s="16"/>
      <c r="F22" s="16"/>
      <c r="G22" s="1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</sheetPr>
  <dimension ref="A1:Q84"/>
  <sheetViews>
    <sheetView showGridLines="0" workbookViewId="0"/>
  </sheetViews>
  <sheetFormatPr defaultRowHeight="12.75"/>
  <cols>
    <col min="1" max="1" width="4.7109375" style="16" customWidth="1"/>
    <col min="2" max="2" width="8.140625" style="16" customWidth="1"/>
    <col min="3" max="3" width="21" style="16" customWidth="1"/>
    <col min="4" max="4" width="12.7109375" style="16" customWidth="1"/>
    <col min="5" max="16" width="9.140625" style="16"/>
    <col min="17" max="17" width="9.28515625" style="16" bestFit="1" customWidth="1"/>
    <col min="18" max="16384" width="9.140625" style="16"/>
  </cols>
  <sheetData>
    <row r="1" spans="1:17">
      <c r="A1" s="165"/>
    </row>
    <row r="2" spans="1:17" ht="18.75">
      <c r="A2" s="165"/>
      <c r="B2" s="63" t="s">
        <v>250</v>
      </c>
    </row>
    <row r="3" spans="1:17" ht="11.25" customHeight="1">
      <c r="A3" s="165"/>
      <c r="B3" s="63"/>
    </row>
    <row r="4" spans="1:17">
      <c r="A4" s="165"/>
      <c r="B4" s="58" t="s">
        <v>166</v>
      </c>
    </row>
    <row r="5" spans="1:17">
      <c r="A5" s="165"/>
      <c r="B5" s="58" t="s">
        <v>167</v>
      </c>
    </row>
    <row r="6" spans="1:17">
      <c r="A6" s="165"/>
      <c r="B6" s="149" t="s">
        <v>154</v>
      </c>
    </row>
    <row r="7" spans="1:17">
      <c r="A7" s="165"/>
      <c r="B7" s="150" t="s">
        <v>176</v>
      </c>
    </row>
    <row r="8" spans="1:17">
      <c r="A8" s="165"/>
      <c r="B8" s="149" t="s">
        <v>177</v>
      </c>
    </row>
    <row r="9" spans="1:17">
      <c r="A9" s="165"/>
      <c r="B9" s="141" t="s">
        <v>169</v>
      </c>
    </row>
    <row r="10" spans="1:17">
      <c r="A10" s="165"/>
      <c r="B10" s="141" t="s">
        <v>170</v>
      </c>
    </row>
    <row r="11" spans="1:17">
      <c r="A11" s="165"/>
    </row>
    <row r="12" spans="1:17" ht="18.75">
      <c r="B12" s="63" t="s">
        <v>200</v>
      </c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</row>
    <row r="13" spans="1:17"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</row>
    <row r="14" spans="1:17" ht="25.5">
      <c r="B14" s="309" t="s">
        <v>171</v>
      </c>
      <c r="C14" s="310" t="s">
        <v>109</v>
      </c>
      <c r="D14" s="309" t="s">
        <v>172</v>
      </c>
      <c r="E14" s="310">
        <v>2000</v>
      </c>
      <c r="F14" s="310">
        <v>2001</v>
      </c>
      <c r="G14" s="310">
        <v>2002</v>
      </c>
      <c r="H14" s="310">
        <v>2003</v>
      </c>
      <c r="I14" s="310">
        <v>2004</v>
      </c>
      <c r="J14" s="310">
        <v>2006</v>
      </c>
      <c r="K14" s="310">
        <v>2007</v>
      </c>
      <c r="L14" s="310">
        <v>2008</v>
      </c>
      <c r="M14" s="311">
        <v>2009</v>
      </c>
      <c r="N14" s="310">
        <v>2010</v>
      </c>
      <c r="O14" s="310">
        <v>2011</v>
      </c>
      <c r="P14" s="310">
        <v>2012</v>
      </c>
      <c r="Q14" s="312">
        <v>2013</v>
      </c>
    </row>
    <row r="15" spans="1:17" ht="24.95" customHeight="1">
      <c r="B15" s="313" t="s">
        <v>110</v>
      </c>
      <c r="C15" s="314" t="s">
        <v>111</v>
      </c>
      <c r="D15" s="315">
        <v>4833.9846100000004</v>
      </c>
      <c r="E15" s="315">
        <v>6374.8495870474726</v>
      </c>
      <c r="F15" s="315">
        <v>4634.0586503744125</v>
      </c>
      <c r="G15" s="315">
        <v>6391.2048321962357</v>
      </c>
      <c r="H15" s="315">
        <v>7617.2069699999993</v>
      </c>
      <c r="I15" s="316">
        <v>7121.424936324358</v>
      </c>
      <c r="J15" s="317">
        <v>19851.85699</v>
      </c>
      <c r="K15" s="316">
        <v>12696.977010000001</v>
      </c>
      <c r="L15" s="318">
        <v>5546.8459999999995</v>
      </c>
      <c r="M15" s="319">
        <v>5776.4139999999989</v>
      </c>
      <c r="N15" s="320">
        <v>10692.897600000002</v>
      </c>
      <c r="O15" s="320">
        <v>3910.8809999999999</v>
      </c>
      <c r="P15" s="321">
        <v>4897.4649999999992</v>
      </c>
      <c r="Q15" s="322">
        <v>7.6</v>
      </c>
    </row>
    <row r="16" spans="1:17" ht="24.95" customHeight="1">
      <c r="B16" s="323" t="s">
        <v>112</v>
      </c>
      <c r="C16" s="324" t="s">
        <v>113</v>
      </c>
      <c r="D16" s="315">
        <v>1091.1395500000003</v>
      </c>
      <c r="E16" s="315">
        <v>1757.0799677592004</v>
      </c>
      <c r="F16" s="315">
        <v>1215.2117318160599</v>
      </c>
      <c r="G16" s="315">
        <v>873.08201987529173</v>
      </c>
      <c r="H16" s="315">
        <v>453.57804999999996</v>
      </c>
      <c r="I16" s="316">
        <v>385.13515077577904</v>
      </c>
      <c r="J16" s="316">
        <v>276.08931000000001</v>
      </c>
      <c r="K16" s="316">
        <v>252.68522000000002</v>
      </c>
      <c r="L16" s="325">
        <v>355.96730000000008</v>
      </c>
      <c r="M16" s="325">
        <v>396.83995999999991</v>
      </c>
      <c r="N16" s="320">
        <v>656.22066000000018</v>
      </c>
      <c r="O16" s="320">
        <v>52.664890000000007</v>
      </c>
      <c r="P16" s="321">
        <v>50.081800000000001</v>
      </c>
      <c r="Q16" s="326">
        <v>17.90625</v>
      </c>
    </row>
    <row r="17" spans="2:17" ht="24.95" customHeight="1">
      <c r="B17" s="323" t="s">
        <v>114</v>
      </c>
      <c r="C17" s="324" t="s">
        <v>115</v>
      </c>
      <c r="D17" s="315">
        <v>140.90256000000002</v>
      </c>
      <c r="E17" s="315">
        <v>97.469999946653843</v>
      </c>
      <c r="F17" s="315">
        <v>50.733599975705147</v>
      </c>
      <c r="G17" s="315">
        <v>209.943848118186</v>
      </c>
      <c r="H17" s="315">
        <v>323.71785000000011</v>
      </c>
      <c r="I17" s="316">
        <v>226.76789888646454</v>
      </c>
      <c r="J17" s="316">
        <v>174.54647999999997</v>
      </c>
      <c r="K17" s="316">
        <v>47.794049999999999</v>
      </c>
      <c r="L17" s="325">
        <v>21.1721</v>
      </c>
      <c r="M17" s="325">
        <v>44.231600000000007</v>
      </c>
      <c r="N17" s="320">
        <v>31.948</v>
      </c>
      <c r="O17" s="320">
        <v>23.343</v>
      </c>
      <c r="P17" s="321">
        <v>59.341000000000001</v>
      </c>
      <c r="Q17" s="326">
        <v>1</v>
      </c>
    </row>
    <row r="18" spans="2:17" ht="24.95" customHeight="1">
      <c r="B18" s="323" t="s">
        <v>116</v>
      </c>
      <c r="C18" s="324" t="s">
        <v>117</v>
      </c>
      <c r="D18" s="315">
        <v>6.52</v>
      </c>
      <c r="E18" s="315">
        <v>120.44549795240164</v>
      </c>
      <c r="F18" s="315">
        <v>4.7719999849796295</v>
      </c>
      <c r="G18" s="315">
        <v>1.7849999666213989</v>
      </c>
      <c r="H18" s="315">
        <v>5.64</v>
      </c>
      <c r="I18" s="316">
        <v>0.10000000149011612</v>
      </c>
      <c r="J18" s="316">
        <v>18.100000000000001</v>
      </c>
      <c r="K18" s="316">
        <v>7.35</v>
      </c>
      <c r="L18" s="325">
        <v>7.81</v>
      </c>
      <c r="M18" s="325">
        <v>2.5730000000000004</v>
      </c>
      <c r="N18" s="320">
        <v>0.05</v>
      </c>
      <c r="O18" s="320">
        <v>1.4830000000000001</v>
      </c>
      <c r="P18" s="321">
        <v>5.3159999999999998</v>
      </c>
      <c r="Q18" s="326">
        <v>0.92500000000000004</v>
      </c>
    </row>
    <row r="19" spans="2:17" ht="24.95" customHeight="1">
      <c r="B19" s="323" t="s">
        <v>118</v>
      </c>
      <c r="C19" s="324" t="s">
        <v>119</v>
      </c>
      <c r="D19" s="315">
        <v>11690.435899999999</v>
      </c>
      <c r="E19" s="315">
        <v>14276.641400888562</v>
      </c>
      <c r="F19" s="315">
        <v>7367.5039286613464</v>
      </c>
      <c r="G19" s="315">
        <v>7907.4908214323223</v>
      </c>
      <c r="H19" s="315">
        <v>9525.0987299999997</v>
      </c>
      <c r="I19" s="316">
        <v>11907.987927541137</v>
      </c>
      <c r="J19" s="316">
        <v>15899.388710000001</v>
      </c>
      <c r="K19" s="316">
        <v>2175.8415</v>
      </c>
      <c r="L19" s="325">
        <v>956.66425000000015</v>
      </c>
      <c r="M19" s="325">
        <v>1484.2380000000001</v>
      </c>
      <c r="N19" s="320">
        <v>880.02499999999998</v>
      </c>
      <c r="O19" s="320">
        <v>1535.155</v>
      </c>
      <c r="P19" s="321">
        <v>472.24099999999999</v>
      </c>
      <c r="Q19" s="326">
        <v>342.96199999999993</v>
      </c>
    </row>
    <row r="20" spans="2:17" ht="24.95" customHeight="1">
      <c r="B20" s="323" t="s">
        <v>120</v>
      </c>
      <c r="C20" s="324" t="s">
        <v>121</v>
      </c>
      <c r="D20" s="315">
        <v>16048.302189999986</v>
      </c>
      <c r="E20" s="315">
        <v>17584.593742355632</v>
      </c>
      <c r="F20" s="315">
        <v>11512.844108164925</v>
      </c>
      <c r="G20" s="315">
        <v>12938.834982663975</v>
      </c>
      <c r="H20" s="315">
        <v>8737.7472199999993</v>
      </c>
      <c r="I20" s="316">
        <v>8326.2538602588138</v>
      </c>
      <c r="J20" s="316">
        <v>14052.503010000002</v>
      </c>
      <c r="K20" s="316">
        <v>15860.121760000005</v>
      </c>
      <c r="L20" s="325">
        <v>16624.900300000005</v>
      </c>
      <c r="M20" s="325">
        <v>13752.116319999999</v>
      </c>
      <c r="N20" s="320">
        <v>15171.747170000004</v>
      </c>
      <c r="O20" s="320">
        <v>21037.396699999998</v>
      </c>
      <c r="P20" s="321">
        <v>19827.442410000003</v>
      </c>
      <c r="Q20" s="326">
        <v>2294.81385</v>
      </c>
    </row>
    <row r="21" spans="2:17" ht="24.95" customHeight="1">
      <c r="B21" s="323" t="s">
        <v>122</v>
      </c>
      <c r="C21" s="324" t="s">
        <v>123</v>
      </c>
      <c r="D21" s="315">
        <v>31291.713359999983</v>
      </c>
      <c r="E21" s="315">
        <v>36390.983376840675</v>
      </c>
      <c r="F21" s="315">
        <v>43767.33931682579</v>
      </c>
      <c r="G21" s="315">
        <v>43841.03995409394</v>
      </c>
      <c r="H21" s="315">
        <v>29560.787199999992</v>
      </c>
      <c r="I21" s="316">
        <v>28411.989522007527</v>
      </c>
      <c r="J21" s="316">
        <v>18134.950680000002</v>
      </c>
      <c r="K21" s="316">
        <v>17626.060140000001</v>
      </c>
      <c r="L21" s="325">
        <v>19499.575389999998</v>
      </c>
      <c r="M21" s="325">
        <v>19333.044670000003</v>
      </c>
      <c r="N21" s="320">
        <v>16780.896969999994</v>
      </c>
      <c r="O21" s="320">
        <v>17645.639180000002</v>
      </c>
      <c r="P21" s="321">
        <v>18062.581580000002</v>
      </c>
      <c r="Q21" s="326">
        <v>58713.4827</v>
      </c>
    </row>
    <row r="22" spans="2:17" ht="24.95" customHeight="1">
      <c r="B22" s="323" t="s">
        <v>124</v>
      </c>
      <c r="C22" s="324" t="s">
        <v>125</v>
      </c>
      <c r="D22" s="315">
        <v>11377.251670000012</v>
      </c>
      <c r="E22" s="315">
        <v>10618.365215726779</v>
      </c>
      <c r="F22" s="315">
        <v>9060.7962352301693</v>
      </c>
      <c r="G22" s="315">
        <v>9729.1923102624714</v>
      </c>
      <c r="H22" s="315">
        <v>7893.9069099999952</v>
      </c>
      <c r="I22" s="316">
        <v>8124.1448258104501</v>
      </c>
      <c r="J22" s="316">
        <v>7204.260839999999</v>
      </c>
      <c r="K22" s="316">
        <v>7715.2446600000012</v>
      </c>
      <c r="L22" s="325">
        <v>10177.673509999999</v>
      </c>
      <c r="M22" s="325">
        <v>8750.0920699999951</v>
      </c>
      <c r="N22" s="320">
        <v>9827.7657600000002</v>
      </c>
      <c r="O22" s="320">
        <v>8961.7540500000014</v>
      </c>
      <c r="P22" s="321">
        <v>8403.0058300000001</v>
      </c>
      <c r="Q22" s="326">
        <v>5188.9070599999995</v>
      </c>
    </row>
    <row r="23" spans="2:17" ht="24.95" customHeight="1">
      <c r="B23" s="323" t="s">
        <v>126</v>
      </c>
      <c r="C23" s="324" t="s">
        <v>127</v>
      </c>
      <c r="D23" s="315">
        <v>1646.4395200000008</v>
      </c>
      <c r="E23" s="315">
        <v>1644.2792205875739</v>
      </c>
      <c r="F23" s="315">
        <v>1616.7356036943384</v>
      </c>
      <c r="G23" s="315">
        <v>1862.242588111123</v>
      </c>
      <c r="H23" s="315">
        <v>1820.9538600000012</v>
      </c>
      <c r="I23" s="316">
        <v>1428.9526965899859</v>
      </c>
      <c r="J23" s="316">
        <v>2193.0833199999997</v>
      </c>
      <c r="K23" s="316">
        <v>1834.1473500000002</v>
      </c>
      <c r="L23" s="325">
        <v>1612.9670999999998</v>
      </c>
      <c r="M23" s="325">
        <v>1216.2026999999996</v>
      </c>
      <c r="N23" s="320">
        <v>996.54362999999978</v>
      </c>
      <c r="O23" s="320">
        <v>863.06365000000005</v>
      </c>
      <c r="P23" s="321">
        <v>837.95489999999995</v>
      </c>
      <c r="Q23" s="326">
        <v>345.96370000000002</v>
      </c>
    </row>
    <row r="24" spans="2:17" ht="24.95" customHeight="1">
      <c r="B24" s="323" t="s">
        <v>128</v>
      </c>
      <c r="C24" s="324" t="s">
        <v>129</v>
      </c>
      <c r="D24" s="315">
        <v>1503.1302800000003</v>
      </c>
      <c r="E24" s="315">
        <v>1576.2038198262453</v>
      </c>
      <c r="F24" s="315">
        <v>2713.8266006072517</v>
      </c>
      <c r="G24" s="315">
        <v>4232.5983012134675</v>
      </c>
      <c r="H24" s="315">
        <v>5027.0686799999985</v>
      </c>
      <c r="I24" s="316">
        <v>2863.6069605424127</v>
      </c>
      <c r="J24" s="316">
        <v>2112.8731999999995</v>
      </c>
      <c r="K24" s="316">
        <v>1757.1111999999998</v>
      </c>
      <c r="L24" s="325">
        <v>1512.0315000000003</v>
      </c>
      <c r="M24" s="325">
        <v>961.78</v>
      </c>
      <c r="N24" s="320">
        <v>1413.1222999999998</v>
      </c>
      <c r="O24" s="320">
        <v>1486.4840000000004</v>
      </c>
      <c r="P24" s="321">
        <v>1464.5942499999999</v>
      </c>
      <c r="Q24" s="326">
        <v>13468.402</v>
      </c>
    </row>
    <row r="25" spans="2:17" ht="24.95" customHeight="1">
      <c r="B25" s="323" t="s">
        <v>130</v>
      </c>
      <c r="C25" s="324" t="s">
        <v>131</v>
      </c>
      <c r="D25" s="315">
        <v>9646.8090700000048</v>
      </c>
      <c r="E25" s="315">
        <v>5915.008505304344</v>
      </c>
      <c r="F25" s="315">
        <v>9620.2739252857864</v>
      </c>
      <c r="G25" s="315">
        <v>10351.677626953286</v>
      </c>
      <c r="H25" s="315">
        <v>9057.3290699999961</v>
      </c>
      <c r="I25" s="316">
        <v>9060.263227979056</v>
      </c>
      <c r="J25" s="316">
        <v>6686.8167200000007</v>
      </c>
      <c r="K25" s="316">
        <v>8405.36024</v>
      </c>
      <c r="L25" s="325">
        <v>10911.924550000005</v>
      </c>
      <c r="M25" s="325">
        <v>6063.1172399999987</v>
      </c>
      <c r="N25" s="320">
        <v>5074.1867499999998</v>
      </c>
      <c r="O25" s="320">
        <v>5615.2190299999984</v>
      </c>
      <c r="P25" s="321">
        <v>6504.5571599999994</v>
      </c>
      <c r="Q25" s="326">
        <v>4457.5789500000001</v>
      </c>
    </row>
    <row r="26" spans="2:17" ht="24.95" customHeight="1">
      <c r="B26" s="323" t="s">
        <v>132</v>
      </c>
      <c r="C26" s="324" t="s">
        <v>133</v>
      </c>
      <c r="D26" s="315">
        <v>4797.842569999998</v>
      </c>
      <c r="E26" s="315">
        <v>3845.2325681447983</v>
      </c>
      <c r="F26" s="315">
        <v>4759.5441465694457</v>
      </c>
      <c r="G26" s="315">
        <v>3793.0801647938788</v>
      </c>
      <c r="H26" s="315">
        <v>5105.2519500000008</v>
      </c>
      <c r="I26" s="316">
        <v>5235.7808526195586</v>
      </c>
      <c r="J26" s="316">
        <v>2551.3150000000001</v>
      </c>
      <c r="K26" s="316">
        <v>3274.8815999999997</v>
      </c>
      <c r="L26" s="325">
        <v>2931.3739</v>
      </c>
      <c r="M26" s="325">
        <v>4454.86859</v>
      </c>
      <c r="N26" s="320">
        <v>3917.7936000000004</v>
      </c>
      <c r="O26" s="320">
        <v>3569.3883499999997</v>
      </c>
      <c r="P26" s="321">
        <v>4418.1463000000003</v>
      </c>
      <c r="Q26" s="326">
        <v>3104.1990000000001</v>
      </c>
    </row>
    <row r="27" spans="2:17" ht="24.95" customHeight="1">
      <c r="B27" s="323" t="s">
        <v>134</v>
      </c>
      <c r="C27" s="324" t="s">
        <v>135</v>
      </c>
      <c r="D27" s="315">
        <v>82371.169410000308</v>
      </c>
      <c r="E27" s="315">
        <v>94520.436594181228</v>
      </c>
      <c r="F27" s="315">
        <v>109152.19050390203</v>
      </c>
      <c r="G27" s="315">
        <v>107207.39507232455</v>
      </c>
      <c r="H27" s="315">
        <v>86077.564050000117</v>
      </c>
      <c r="I27" s="316">
        <v>80423.099607669574</v>
      </c>
      <c r="J27" s="316">
        <v>113480.56706999999</v>
      </c>
      <c r="K27" s="316">
        <v>91112.010110000003</v>
      </c>
      <c r="L27" s="325">
        <v>88822.620150000032</v>
      </c>
      <c r="M27" s="325">
        <v>79016.327390000035</v>
      </c>
      <c r="N27" s="320">
        <v>79727.22189000003</v>
      </c>
      <c r="O27" s="320">
        <v>81279.068500000008</v>
      </c>
      <c r="P27" s="321">
        <v>76309.966970000009</v>
      </c>
      <c r="Q27" s="326">
        <v>40944.755789999996</v>
      </c>
    </row>
    <row r="28" spans="2:17" ht="24.95" customHeight="1">
      <c r="B28" s="323" t="s">
        <v>136</v>
      </c>
      <c r="C28" s="324" t="s">
        <v>137</v>
      </c>
      <c r="D28" s="315">
        <v>3999.4375699999991</v>
      </c>
      <c r="E28" s="315">
        <v>2369.9790545403957</v>
      </c>
      <c r="F28" s="315">
        <v>3132.5972368947696</v>
      </c>
      <c r="G28" s="315">
        <v>2340.9527993659722</v>
      </c>
      <c r="H28" s="315">
        <v>2068.3290199999979</v>
      </c>
      <c r="I28" s="316">
        <v>2510.3186617875472</v>
      </c>
      <c r="J28" s="316">
        <v>1843.8358500000004</v>
      </c>
      <c r="K28" s="316">
        <v>1797.89301</v>
      </c>
      <c r="L28" s="325">
        <v>1748.3546200000001</v>
      </c>
      <c r="M28" s="325">
        <v>1061.9826699999999</v>
      </c>
      <c r="N28" s="320">
        <v>1199.0804699999999</v>
      </c>
      <c r="O28" s="320">
        <v>1722.3108299999999</v>
      </c>
      <c r="P28" s="321">
        <v>2130.06837</v>
      </c>
      <c r="Q28" s="326">
        <v>2202.58925</v>
      </c>
    </row>
    <row r="29" spans="2:17" ht="24.95" customHeight="1">
      <c r="B29" s="323" t="s">
        <v>138</v>
      </c>
      <c r="C29" s="324" t="s">
        <v>139</v>
      </c>
      <c r="D29" s="315">
        <v>3579.8721499999992</v>
      </c>
      <c r="E29" s="315">
        <v>4800.111036566901</v>
      </c>
      <c r="F29" s="315">
        <v>3609.4496865943074</v>
      </c>
      <c r="G29" s="315">
        <v>3983.5897316089831</v>
      </c>
      <c r="H29" s="315">
        <v>3576.1000999999997</v>
      </c>
      <c r="I29" s="316">
        <v>4967.811781675322</v>
      </c>
      <c r="J29" s="316">
        <v>5567.9929900000006</v>
      </c>
      <c r="K29" s="316">
        <v>5651.8021199999994</v>
      </c>
      <c r="L29" s="325">
        <v>5407.2144899999985</v>
      </c>
      <c r="M29" s="325">
        <v>5936.5867399999997</v>
      </c>
      <c r="N29" s="320">
        <v>5874.7438600000014</v>
      </c>
      <c r="O29" s="320">
        <v>6273.6570400000019</v>
      </c>
      <c r="P29" s="321">
        <v>6754.941929999999</v>
      </c>
      <c r="Q29" s="326">
        <v>4405.2938599999998</v>
      </c>
    </row>
    <row r="30" spans="2:17" ht="24.95" customHeight="1">
      <c r="B30" s="323" t="s">
        <v>140</v>
      </c>
      <c r="C30" s="324" t="s">
        <v>141</v>
      </c>
      <c r="D30" s="315">
        <v>122082.34769999998</v>
      </c>
      <c r="E30" s="315">
        <v>28342.874695767867</v>
      </c>
      <c r="F30" s="315">
        <v>38757.321361740054</v>
      </c>
      <c r="G30" s="315">
        <v>38921.250188031809</v>
      </c>
      <c r="H30" s="315">
        <v>22444.077219999977</v>
      </c>
      <c r="I30" s="316">
        <v>20313.090782825293</v>
      </c>
      <c r="J30" s="316">
        <v>44997.264970000004</v>
      </c>
      <c r="K30" s="316">
        <v>52105.037119999994</v>
      </c>
      <c r="L30" s="325">
        <v>50522.525730000008</v>
      </c>
      <c r="M30" s="325">
        <v>53233.473030000001</v>
      </c>
      <c r="N30" s="320">
        <v>49684.639510000023</v>
      </c>
      <c r="O30" s="320">
        <v>62181.886070000015</v>
      </c>
      <c r="P30" s="321">
        <v>69784.240170000005</v>
      </c>
      <c r="Q30" s="326">
        <v>34535.709259999996</v>
      </c>
    </row>
    <row r="31" spans="2:17" ht="24.95" customHeight="1">
      <c r="B31" s="323" t="s">
        <v>142</v>
      </c>
      <c r="C31" s="324" t="s">
        <v>143</v>
      </c>
      <c r="D31" s="315">
        <v>93056.984840000077</v>
      </c>
      <c r="E31" s="315">
        <v>171066.694186576</v>
      </c>
      <c r="F31" s="315">
        <v>237563.30753004749</v>
      </c>
      <c r="G31" s="315">
        <v>142690.62098768062</v>
      </c>
      <c r="H31" s="315">
        <v>153907.39341000019</v>
      </c>
      <c r="I31" s="327">
        <v>212401.866938516</v>
      </c>
      <c r="J31" s="327">
        <v>70369.604710000043</v>
      </c>
      <c r="K31" s="316">
        <v>86100.914519999962</v>
      </c>
      <c r="L31" s="325">
        <v>57362.119230000004</v>
      </c>
      <c r="M31" s="325">
        <v>42381.536980000012</v>
      </c>
      <c r="N31" s="320">
        <v>58402.964780000031</v>
      </c>
      <c r="O31" s="320">
        <v>68927.259229999981</v>
      </c>
      <c r="P31" s="321">
        <v>74231.649470000004</v>
      </c>
      <c r="Q31" s="326">
        <v>31909.803820000001</v>
      </c>
    </row>
    <row r="32" spans="2:17" ht="24.95" customHeight="1">
      <c r="B32" s="323" t="s">
        <v>144</v>
      </c>
      <c r="C32" s="324" t="s">
        <v>145</v>
      </c>
      <c r="D32" s="315">
        <v>1464.6374399999995</v>
      </c>
      <c r="E32" s="315">
        <v>1628.8025431466267</v>
      </c>
      <c r="F32" s="315">
        <v>1273.8553738057963</v>
      </c>
      <c r="G32" s="315">
        <v>1351.1311955221463</v>
      </c>
      <c r="H32" s="315">
        <v>1259.5300099999993</v>
      </c>
      <c r="I32" s="316">
        <v>2174.4680190410581</v>
      </c>
      <c r="J32" s="316">
        <v>11824.789810000002</v>
      </c>
      <c r="K32" s="316">
        <v>13963.636849999997</v>
      </c>
      <c r="L32" s="325">
        <v>13159.021120000001</v>
      </c>
      <c r="M32" s="325">
        <v>15562.422840000003</v>
      </c>
      <c r="N32" s="320">
        <v>13377.49443000001</v>
      </c>
      <c r="O32" s="320">
        <v>17723.047799999993</v>
      </c>
      <c r="P32" s="321">
        <v>18408.265390000008</v>
      </c>
      <c r="Q32" s="326">
        <v>8082.1303100000187</v>
      </c>
    </row>
    <row r="33" spans="2:17" ht="24.95" customHeight="1">
      <c r="B33" s="323" t="s">
        <v>146</v>
      </c>
      <c r="C33" s="324" t="s">
        <v>173</v>
      </c>
      <c r="D33" s="315">
        <v>14842.071359999998</v>
      </c>
      <c r="E33" s="315">
        <v>21133.609375445172</v>
      </c>
      <c r="F33" s="315">
        <v>20991.667641869746</v>
      </c>
      <c r="G33" s="315">
        <v>17437.805655952077</v>
      </c>
      <c r="H33" s="315">
        <v>7575.9762599999967</v>
      </c>
      <c r="I33" s="316">
        <v>10895.259592739865</v>
      </c>
      <c r="J33" s="316">
        <v>36715.75157</v>
      </c>
      <c r="K33" s="316">
        <v>46039.486839999998</v>
      </c>
      <c r="L33" s="325">
        <v>25956.567159999995</v>
      </c>
      <c r="M33" s="325">
        <v>22184.299199999994</v>
      </c>
      <c r="N33" s="320">
        <v>15563.722</v>
      </c>
      <c r="O33" s="320">
        <v>16369.791159999997</v>
      </c>
      <c r="P33" s="321">
        <v>13588.92187</v>
      </c>
      <c r="Q33" s="326">
        <v>88205.501999999993</v>
      </c>
    </row>
    <row r="34" spans="2:17" ht="24.95" customHeight="1">
      <c r="B34" s="323" t="s">
        <v>148</v>
      </c>
      <c r="C34" s="324" t="s">
        <v>149</v>
      </c>
      <c r="D34" s="315">
        <v>24978.60786</v>
      </c>
      <c r="E34" s="315">
        <v>2841.9155254698126</v>
      </c>
      <c r="F34" s="315">
        <v>4533.4894230508362</v>
      </c>
      <c r="G34" s="315">
        <v>3583.9832641998764</v>
      </c>
      <c r="H34" s="315">
        <v>2758.0534200000002</v>
      </c>
      <c r="I34" s="316">
        <v>2726.3271414279006</v>
      </c>
      <c r="J34" s="316">
        <v>18264.858339999995</v>
      </c>
      <c r="K34" s="316">
        <v>24823.076499999999</v>
      </c>
      <c r="L34" s="325">
        <v>25230.158960000008</v>
      </c>
      <c r="M34" s="325">
        <v>27067.328920000007</v>
      </c>
      <c r="N34" s="320">
        <v>22774.216460000007</v>
      </c>
      <c r="O34" s="320">
        <v>25189.735540000001</v>
      </c>
      <c r="P34" s="321">
        <v>23605.649969999999</v>
      </c>
      <c r="Q34" s="326">
        <v>8363.7284500000005</v>
      </c>
    </row>
    <row r="35" spans="2:17" ht="24.95" customHeight="1">
      <c r="B35" s="328" t="s">
        <v>174</v>
      </c>
      <c r="C35" s="329" t="s">
        <v>175</v>
      </c>
      <c r="D35" s="315">
        <v>6650.27027</v>
      </c>
      <c r="E35" s="315">
        <v>4851.0596463230904</v>
      </c>
      <c r="F35" s="315">
        <v>5582.6248172339983</v>
      </c>
      <c r="G35" s="315">
        <v>5514.9563979078084</v>
      </c>
      <c r="H35" s="315">
        <v>13020.287290000004</v>
      </c>
      <c r="I35" s="316">
        <v>2605.2808184330352</v>
      </c>
      <c r="J35" s="330">
        <v>0</v>
      </c>
      <c r="K35" s="331">
        <v>0</v>
      </c>
      <c r="L35" s="332">
        <v>0</v>
      </c>
      <c r="M35" s="332">
        <v>0</v>
      </c>
      <c r="N35" s="333">
        <v>0</v>
      </c>
      <c r="O35" s="333">
        <v>0</v>
      </c>
      <c r="P35" s="333">
        <v>0</v>
      </c>
      <c r="Q35" s="326">
        <v>0</v>
      </c>
    </row>
    <row r="36" spans="2:17" ht="20.100000000000001" customHeight="1">
      <c r="B36" s="334"/>
      <c r="C36" s="468" t="s">
        <v>150</v>
      </c>
      <c r="D36" s="469">
        <f t="shared" ref="D36:I36" si="0">SUM(D15:D35)</f>
        <v>447099.86988000036</v>
      </c>
      <c r="E36" s="469">
        <f t="shared" si="0"/>
        <v>431756.63556039747</v>
      </c>
      <c r="F36" s="469">
        <f t="shared" si="0"/>
        <v>520920.14342232922</v>
      </c>
      <c r="G36" s="469">
        <f t="shared" si="0"/>
        <v>425163.85774227465</v>
      </c>
      <c r="H36" s="469">
        <f t="shared" si="0"/>
        <v>377815.59727000032</v>
      </c>
      <c r="I36" s="469">
        <f t="shared" si="0"/>
        <v>422109.93120345264</v>
      </c>
      <c r="J36" s="470">
        <f t="shared" ref="J36:Q36" si="1">SUM(J15:J35)</f>
        <v>392220.44957000006</v>
      </c>
      <c r="K36" s="470">
        <f t="shared" si="1"/>
        <v>393247.43180000008</v>
      </c>
      <c r="L36" s="470">
        <f t="shared" si="1"/>
        <v>338367.48736000003</v>
      </c>
      <c r="M36" s="470">
        <f t="shared" si="1"/>
        <v>308679.47592000006</v>
      </c>
      <c r="N36" s="470">
        <f t="shared" si="1"/>
        <v>312047.28084000014</v>
      </c>
      <c r="O36" s="470">
        <f t="shared" si="1"/>
        <v>344369.22802000004</v>
      </c>
      <c r="P36" s="470">
        <f t="shared" si="1"/>
        <v>349816.43137000001</v>
      </c>
      <c r="Q36" s="471">
        <f t="shared" si="1"/>
        <v>306593.25325000001</v>
      </c>
    </row>
    <row r="37" spans="2:17">
      <c r="B37" s="131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</row>
    <row r="38" spans="2:17">
      <c r="B38" s="149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</row>
    <row r="39" spans="2:17" ht="18.75">
      <c r="B39" s="63" t="s">
        <v>201</v>
      </c>
      <c r="C39" s="151"/>
      <c r="D39" s="151"/>
      <c r="E39" s="151"/>
      <c r="F39" s="151"/>
      <c r="G39" s="151"/>
      <c r="H39" s="151"/>
      <c r="I39" s="151"/>
      <c r="J39" s="151"/>
      <c r="K39" s="151"/>
      <c r="L39" s="148"/>
      <c r="M39" s="148"/>
      <c r="N39" s="148"/>
      <c r="O39" s="148"/>
      <c r="P39" s="148"/>
      <c r="Q39" s="148"/>
    </row>
    <row r="40" spans="2:17">
      <c r="B40" s="151"/>
      <c r="C40" s="151"/>
      <c r="D40" s="151"/>
      <c r="E40" s="151"/>
      <c r="F40" s="151"/>
      <c r="G40" s="151"/>
      <c r="H40" s="151"/>
      <c r="I40" s="151"/>
      <c r="J40" s="151"/>
      <c r="K40" s="151"/>
      <c r="L40" s="148"/>
      <c r="M40" s="148"/>
      <c r="N40" s="148"/>
      <c r="O40" s="148"/>
      <c r="P40" s="148"/>
      <c r="Q40" s="148"/>
    </row>
    <row r="41" spans="2:17" ht="25.5">
      <c r="B41" s="309" t="s">
        <v>171</v>
      </c>
      <c r="C41" s="310" t="s">
        <v>109</v>
      </c>
      <c r="D41" s="309" t="s">
        <v>172</v>
      </c>
      <c r="E41" s="310">
        <v>2000</v>
      </c>
      <c r="F41" s="310">
        <v>2001</v>
      </c>
      <c r="G41" s="310">
        <v>2002</v>
      </c>
      <c r="H41" s="310">
        <v>2003</v>
      </c>
      <c r="I41" s="310">
        <v>2004</v>
      </c>
      <c r="J41" s="310">
        <v>2006</v>
      </c>
      <c r="K41" s="310">
        <v>2007</v>
      </c>
      <c r="L41" s="310">
        <v>2008</v>
      </c>
      <c r="M41" s="310">
        <v>2009</v>
      </c>
      <c r="N41" s="310">
        <v>2010</v>
      </c>
      <c r="O41" s="310">
        <v>2011</v>
      </c>
      <c r="P41" s="310">
        <v>2012</v>
      </c>
      <c r="Q41" s="312">
        <v>2013</v>
      </c>
    </row>
    <row r="42" spans="2:17" ht="24.95" customHeight="1">
      <c r="B42" s="335" t="s">
        <v>110</v>
      </c>
      <c r="C42" s="336" t="s">
        <v>111</v>
      </c>
      <c r="D42" s="337">
        <v>6459.6210299999984</v>
      </c>
      <c r="E42" s="337">
        <v>8939.5933603812009</v>
      </c>
      <c r="F42" s="337">
        <v>5952.1989567633718</v>
      </c>
      <c r="G42" s="337">
        <v>5079.1607761085033</v>
      </c>
      <c r="H42" s="337">
        <v>2498.2912500000002</v>
      </c>
      <c r="I42" s="337">
        <v>4232.1229458153248</v>
      </c>
      <c r="J42" s="338">
        <v>17878.110420000001</v>
      </c>
      <c r="K42" s="339">
        <v>15004.329009999999</v>
      </c>
      <c r="L42" s="340">
        <v>10705.5175</v>
      </c>
      <c r="M42" s="341">
        <v>10523.202590000001</v>
      </c>
      <c r="N42" s="341">
        <v>12862.800999999999</v>
      </c>
      <c r="O42" s="342">
        <v>3600.4119999999994</v>
      </c>
      <c r="P42" s="321">
        <v>6031.1977999999999</v>
      </c>
      <c r="Q42" s="322">
        <v>16090.48</v>
      </c>
    </row>
    <row r="43" spans="2:17" ht="24.95" customHeight="1">
      <c r="B43" s="343" t="s">
        <v>112</v>
      </c>
      <c r="C43" s="344" t="s">
        <v>113</v>
      </c>
      <c r="D43" s="345">
        <v>1119.82473</v>
      </c>
      <c r="E43" s="345">
        <v>260.72748894407414</v>
      </c>
      <c r="F43" s="345">
        <v>295.28776063909754</v>
      </c>
      <c r="G43" s="345">
        <v>338.98380416457076</v>
      </c>
      <c r="H43" s="345">
        <v>290.52024000000006</v>
      </c>
      <c r="I43" s="346">
        <v>271.10107051581144</v>
      </c>
      <c r="J43" s="316">
        <v>214.67022</v>
      </c>
      <c r="K43" s="347">
        <v>106.70018999999999</v>
      </c>
      <c r="L43" s="340">
        <v>19.844479999999997</v>
      </c>
      <c r="M43" s="320">
        <v>21.731810000000003</v>
      </c>
      <c r="N43" s="320">
        <v>41.839329999999997</v>
      </c>
      <c r="O43" s="320">
        <v>15.843640000000001</v>
      </c>
      <c r="P43" s="321">
        <v>19.034189999999999</v>
      </c>
      <c r="Q43" s="326">
        <v>5.5387500000000003</v>
      </c>
    </row>
    <row r="44" spans="2:17" ht="24.95" customHeight="1">
      <c r="B44" s="343" t="s">
        <v>114</v>
      </c>
      <c r="C44" s="344" t="s">
        <v>115</v>
      </c>
      <c r="D44" s="345">
        <v>307.31428000000005</v>
      </c>
      <c r="E44" s="345">
        <v>292.96751791983843</v>
      </c>
      <c r="F44" s="345">
        <v>176.97399869561195</v>
      </c>
      <c r="G44" s="345">
        <v>123.05484955012798</v>
      </c>
      <c r="H44" s="345">
        <v>42.480150000000002</v>
      </c>
      <c r="I44" s="346">
        <v>59.666000357829034</v>
      </c>
      <c r="J44" s="316">
        <v>1.27698</v>
      </c>
      <c r="K44" s="347">
        <v>11.067050000000002</v>
      </c>
      <c r="L44" s="340">
        <v>14.552599999999998</v>
      </c>
      <c r="M44" s="320">
        <v>21.5016</v>
      </c>
      <c r="N44" s="320">
        <v>3.2035</v>
      </c>
      <c r="O44" s="320">
        <v>7.7239999999999993</v>
      </c>
      <c r="P44" s="321">
        <v>37.802</v>
      </c>
      <c r="Q44" s="326">
        <v>21</v>
      </c>
    </row>
    <row r="45" spans="2:17" ht="24.95" customHeight="1">
      <c r="B45" s="343" t="s">
        <v>116</v>
      </c>
      <c r="C45" s="344" t="s">
        <v>117</v>
      </c>
      <c r="D45" s="345">
        <v>88.073999999999998</v>
      </c>
      <c r="E45" s="345">
        <v>321.26799362897873</v>
      </c>
      <c r="F45" s="345">
        <v>235.79949676990509</v>
      </c>
      <c r="G45" s="345">
        <v>113.38689744472504</v>
      </c>
      <c r="H45" s="345">
        <v>9.2850000000000001</v>
      </c>
      <c r="I45" s="346">
        <v>2.3999999538064003</v>
      </c>
      <c r="J45" s="316">
        <v>17.425000000000001</v>
      </c>
      <c r="K45" s="347">
        <v>6.35</v>
      </c>
      <c r="L45" s="340">
        <v>19</v>
      </c>
      <c r="M45" s="320">
        <v>1.6</v>
      </c>
      <c r="N45" s="320">
        <v>44.08</v>
      </c>
      <c r="O45" s="320"/>
      <c r="P45" s="321">
        <v>2.0419999999999998</v>
      </c>
      <c r="Q45" s="326">
        <v>0.92500000000000004</v>
      </c>
    </row>
    <row r="46" spans="2:17" ht="24.95" customHeight="1">
      <c r="B46" s="343" t="s">
        <v>118</v>
      </c>
      <c r="C46" s="348" t="s">
        <v>119</v>
      </c>
      <c r="D46" s="349">
        <v>15755.846549999998</v>
      </c>
      <c r="E46" s="345">
        <v>30779.414912481792</v>
      </c>
      <c r="F46" s="345">
        <v>10475.697597533464</v>
      </c>
      <c r="G46" s="345">
        <v>8667.4118113741279</v>
      </c>
      <c r="H46" s="345">
        <v>5150.1448300000002</v>
      </c>
      <c r="I46" s="346">
        <v>9014.0174495291431</v>
      </c>
      <c r="J46" s="316">
        <v>11905.021709999997</v>
      </c>
      <c r="K46" s="347">
        <v>1395.1415</v>
      </c>
      <c r="L46" s="340">
        <v>368.41057999999992</v>
      </c>
      <c r="M46" s="320">
        <v>572.91699999999992</v>
      </c>
      <c r="N46" s="320">
        <v>680.55299999999988</v>
      </c>
      <c r="O46" s="320">
        <v>1328.3485000000001</v>
      </c>
      <c r="P46" s="321">
        <v>1459.0500000000002</v>
      </c>
      <c r="Q46" s="326">
        <v>1685.5149999999999</v>
      </c>
    </row>
    <row r="47" spans="2:17" ht="24.95" customHeight="1">
      <c r="B47" s="343" t="s">
        <v>120</v>
      </c>
      <c r="C47" s="348" t="s">
        <v>121</v>
      </c>
      <c r="D47" s="349">
        <v>23456.468090000009</v>
      </c>
      <c r="E47" s="350">
        <v>19504.10408706835</v>
      </c>
      <c r="F47" s="350">
        <v>19342.260035979609</v>
      </c>
      <c r="G47" s="350">
        <v>17942.608091740392</v>
      </c>
      <c r="H47" s="350">
        <v>13399.467370000006</v>
      </c>
      <c r="I47" s="346">
        <v>11600.524779394469</v>
      </c>
      <c r="J47" s="316">
        <v>15126.863460000002</v>
      </c>
      <c r="K47" s="347">
        <v>14499.961910000002</v>
      </c>
      <c r="L47" s="340">
        <v>1121.9157600000001</v>
      </c>
      <c r="M47" s="320">
        <v>598.96794999999997</v>
      </c>
      <c r="N47" s="320">
        <v>391.96853999999996</v>
      </c>
      <c r="O47" s="320">
        <v>570.82963999999993</v>
      </c>
      <c r="P47" s="321">
        <v>2786.3140399999997</v>
      </c>
      <c r="Q47" s="326">
        <v>5729.7042500000007</v>
      </c>
    </row>
    <row r="48" spans="2:17" ht="24.95" customHeight="1">
      <c r="B48" s="343" t="s">
        <v>122</v>
      </c>
      <c r="C48" s="348" t="s">
        <v>123</v>
      </c>
      <c r="D48" s="351">
        <v>83488.131300000008</v>
      </c>
      <c r="E48" s="352">
        <v>85823.600632329588</v>
      </c>
      <c r="F48" s="352">
        <v>98043.885417288111</v>
      </c>
      <c r="G48" s="352">
        <v>75026.308889024658</v>
      </c>
      <c r="H48" s="352">
        <v>34262.25514999999</v>
      </c>
      <c r="I48" s="346">
        <v>16565.841444356134</v>
      </c>
      <c r="J48" s="316">
        <v>9035.4055399999997</v>
      </c>
      <c r="K48" s="347">
        <v>18918.817440000003</v>
      </c>
      <c r="L48" s="340">
        <v>13141.5466</v>
      </c>
      <c r="M48" s="320">
        <v>11495.922770000001</v>
      </c>
      <c r="N48" s="320">
        <v>3859.1269699999998</v>
      </c>
      <c r="O48" s="320">
        <v>2794.0431800000006</v>
      </c>
      <c r="P48" s="321">
        <v>3307.9935500000001</v>
      </c>
      <c r="Q48" s="326">
        <v>95036.670799999993</v>
      </c>
    </row>
    <row r="49" spans="2:17" ht="24.95" customHeight="1">
      <c r="B49" s="343" t="s">
        <v>124</v>
      </c>
      <c r="C49" s="348" t="s">
        <v>125</v>
      </c>
      <c r="D49" s="353">
        <v>15293.562650000009</v>
      </c>
      <c r="E49" s="347">
        <v>12993.445835059625</v>
      </c>
      <c r="F49" s="347">
        <v>12940.134762954083</v>
      </c>
      <c r="G49" s="347">
        <v>10379.868525743019</v>
      </c>
      <c r="H49" s="347">
        <v>6905.7847600000096</v>
      </c>
      <c r="I49" s="354">
        <v>4851.2580168414279</v>
      </c>
      <c r="J49" s="316">
        <v>3232.3064400000003</v>
      </c>
      <c r="K49" s="347">
        <v>4264.7476000000015</v>
      </c>
      <c r="L49" s="340">
        <v>4612.4632600000004</v>
      </c>
      <c r="M49" s="320">
        <v>4786.8334400000003</v>
      </c>
      <c r="N49" s="320">
        <v>4103.483000000002</v>
      </c>
      <c r="O49" s="320">
        <v>4404.2974800000002</v>
      </c>
      <c r="P49" s="321">
        <v>4176.2110199999997</v>
      </c>
      <c r="Q49" s="326">
        <v>1506.3411000000001</v>
      </c>
    </row>
    <row r="50" spans="2:17" ht="24.95" customHeight="1">
      <c r="B50" s="343" t="s">
        <v>126</v>
      </c>
      <c r="C50" s="344" t="s">
        <v>127</v>
      </c>
      <c r="D50" s="355">
        <v>3380.7291100000007</v>
      </c>
      <c r="E50" s="355">
        <v>5064.8502792873187</v>
      </c>
      <c r="F50" s="355">
        <v>5975.08349589305</v>
      </c>
      <c r="G50" s="355">
        <v>2186.9950770409778</v>
      </c>
      <c r="H50" s="355">
        <v>2031.4020699999996</v>
      </c>
      <c r="I50" s="354">
        <v>1267.0682591812802</v>
      </c>
      <c r="J50" s="316">
        <v>869.31760000000031</v>
      </c>
      <c r="K50" s="347">
        <v>734.21399999999937</v>
      </c>
      <c r="L50" s="340">
        <v>724.8741500000001</v>
      </c>
      <c r="M50" s="320">
        <v>547.60073000000045</v>
      </c>
      <c r="N50" s="320">
        <v>543.42449999999997</v>
      </c>
      <c r="O50" s="320">
        <v>524.79025000000092</v>
      </c>
      <c r="P50" s="321">
        <v>430.93445000000105</v>
      </c>
      <c r="Q50" s="326">
        <v>25.039000000000001</v>
      </c>
    </row>
    <row r="51" spans="2:17" ht="24.95" customHeight="1">
      <c r="B51" s="343" t="s">
        <v>128</v>
      </c>
      <c r="C51" s="344" t="s">
        <v>129</v>
      </c>
      <c r="D51" s="355">
        <v>575.80885000000001</v>
      </c>
      <c r="E51" s="355">
        <v>1478.8912448585033</v>
      </c>
      <c r="F51" s="355">
        <v>3860.3788340389729</v>
      </c>
      <c r="G51" s="355">
        <v>4676.9427662082016</v>
      </c>
      <c r="H51" s="355">
        <v>6542.0436800000016</v>
      </c>
      <c r="I51" s="354">
        <v>2843.3279834091663</v>
      </c>
      <c r="J51" s="316">
        <v>498.3711999999997</v>
      </c>
      <c r="K51" s="347">
        <v>206.72280000000003</v>
      </c>
      <c r="L51" s="340">
        <v>418.27350000000001</v>
      </c>
      <c r="M51" s="320">
        <v>133.46899999999999</v>
      </c>
      <c r="N51" s="320">
        <v>222.25491000000002</v>
      </c>
      <c r="O51" s="320">
        <v>197.84777</v>
      </c>
      <c r="P51" s="321">
        <v>115.12729999999999</v>
      </c>
      <c r="Q51" s="326">
        <v>22518.701119999998</v>
      </c>
    </row>
    <row r="52" spans="2:17" ht="24.95" customHeight="1">
      <c r="B52" s="343" t="s">
        <v>130</v>
      </c>
      <c r="C52" s="344" t="s">
        <v>131</v>
      </c>
      <c r="D52" s="355">
        <v>12575.784970000001</v>
      </c>
      <c r="E52" s="355">
        <v>14787.932894427329</v>
      </c>
      <c r="F52" s="355">
        <v>17505.121934622526</v>
      </c>
      <c r="G52" s="355">
        <v>18181.11285864397</v>
      </c>
      <c r="H52" s="355">
        <v>13531.332820000001</v>
      </c>
      <c r="I52" s="354">
        <v>13817.567378614563</v>
      </c>
      <c r="J52" s="316">
        <v>16949.213919999998</v>
      </c>
      <c r="K52" s="347">
        <v>17908.099229999996</v>
      </c>
      <c r="L52" s="340">
        <v>5678.5263300000006</v>
      </c>
      <c r="M52" s="320">
        <v>6006.1653900000001</v>
      </c>
      <c r="N52" s="320">
        <v>4079.9665000000005</v>
      </c>
      <c r="O52" s="320">
        <v>3900.4595500000005</v>
      </c>
      <c r="P52" s="321">
        <v>3936.9324899999997</v>
      </c>
      <c r="Q52" s="326">
        <v>3538.3686500000003</v>
      </c>
    </row>
    <row r="53" spans="2:17" ht="24.95" customHeight="1">
      <c r="B53" s="343" t="s">
        <v>132</v>
      </c>
      <c r="C53" s="344" t="s">
        <v>133</v>
      </c>
      <c r="D53" s="355">
        <v>7781.2749099999974</v>
      </c>
      <c r="E53" s="355">
        <v>8167.9439095258713</v>
      </c>
      <c r="F53" s="355">
        <v>8847.2679375978187</v>
      </c>
      <c r="G53" s="355">
        <v>6589.3027404230088</v>
      </c>
      <c r="H53" s="355">
        <v>5523.7085899999975</v>
      </c>
      <c r="I53" s="354">
        <v>2725.177456215024</v>
      </c>
      <c r="J53" s="316">
        <v>3370.8429999999998</v>
      </c>
      <c r="K53" s="347">
        <v>3439.1930999999995</v>
      </c>
      <c r="L53" s="340">
        <v>3142.2905000000005</v>
      </c>
      <c r="M53" s="320">
        <v>2658.27</v>
      </c>
      <c r="N53" s="320">
        <v>1795.9584300000001</v>
      </c>
      <c r="O53" s="320">
        <v>1680.4649999999999</v>
      </c>
      <c r="P53" s="321">
        <v>1679.6650000000002</v>
      </c>
      <c r="Q53" s="326">
        <v>3395.8309999999997</v>
      </c>
    </row>
    <row r="54" spans="2:17" ht="24.95" customHeight="1">
      <c r="B54" s="343" t="s">
        <v>134</v>
      </c>
      <c r="C54" s="344" t="s">
        <v>135</v>
      </c>
      <c r="D54" s="355">
        <v>107842.79351000003</v>
      </c>
      <c r="E54" s="355">
        <v>101339.07267046254</v>
      </c>
      <c r="F54" s="355">
        <v>124370.33279069408</v>
      </c>
      <c r="G54" s="355">
        <v>122497.41326682991</v>
      </c>
      <c r="H54" s="355">
        <v>111910.08027999992</v>
      </c>
      <c r="I54" s="354">
        <v>141493.2343881813</v>
      </c>
      <c r="J54" s="316">
        <v>129877.0756400001</v>
      </c>
      <c r="K54" s="347">
        <v>99098.616060000015</v>
      </c>
      <c r="L54" s="340">
        <v>104536.02079000001</v>
      </c>
      <c r="M54" s="320">
        <v>96081.405050000016</v>
      </c>
      <c r="N54" s="320">
        <v>78904.291770000025</v>
      </c>
      <c r="O54" s="320">
        <v>79045.164409999954</v>
      </c>
      <c r="P54" s="321">
        <v>84048.880170000004</v>
      </c>
      <c r="Q54" s="326">
        <v>30333.856569999996</v>
      </c>
    </row>
    <row r="55" spans="2:17" ht="24.95" customHeight="1">
      <c r="B55" s="343" t="s">
        <v>136</v>
      </c>
      <c r="C55" s="344" t="s">
        <v>137</v>
      </c>
      <c r="D55" s="355">
        <v>31993.16978</v>
      </c>
      <c r="E55" s="355">
        <v>14335.691749507561</v>
      </c>
      <c r="F55" s="355">
        <v>7235.0288402438164</v>
      </c>
      <c r="G55" s="355">
        <v>3967.6990013165632</v>
      </c>
      <c r="H55" s="355">
        <v>2160.8823300000004</v>
      </c>
      <c r="I55" s="354">
        <v>2087.5077277597156</v>
      </c>
      <c r="J55" s="316">
        <v>918.67201000000023</v>
      </c>
      <c r="K55" s="347">
        <v>723.06257000000005</v>
      </c>
      <c r="L55" s="340">
        <v>726.05040000000008</v>
      </c>
      <c r="M55" s="320">
        <v>638.89688999999976</v>
      </c>
      <c r="N55" s="320">
        <v>813.29829000000018</v>
      </c>
      <c r="O55" s="320">
        <v>880.23097999999993</v>
      </c>
      <c r="P55" s="321">
        <v>928.31650000000013</v>
      </c>
      <c r="Q55" s="326">
        <v>631.36171000000002</v>
      </c>
    </row>
    <row r="56" spans="2:17" ht="24.95" customHeight="1">
      <c r="B56" s="343" t="s">
        <v>138</v>
      </c>
      <c r="C56" s="344" t="s">
        <v>139</v>
      </c>
      <c r="D56" s="355">
        <v>6145.9243799999967</v>
      </c>
      <c r="E56" s="355">
        <v>6921.3506716925185</v>
      </c>
      <c r="F56" s="355">
        <v>5580.785149654308</v>
      </c>
      <c r="G56" s="355">
        <v>5161.8486360963434</v>
      </c>
      <c r="H56" s="355">
        <v>2860.3115199999993</v>
      </c>
      <c r="I56" s="354">
        <v>3607.1432947836583</v>
      </c>
      <c r="J56" s="316">
        <v>4514.0007300000025</v>
      </c>
      <c r="K56" s="347">
        <v>4627.7870899999998</v>
      </c>
      <c r="L56" s="340">
        <v>4838.6793699999998</v>
      </c>
      <c r="M56" s="320">
        <v>6002.827659999999</v>
      </c>
      <c r="N56" s="320">
        <v>5693.1547300000002</v>
      </c>
      <c r="O56" s="320">
        <v>5320.02628</v>
      </c>
      <c r="P56" s="321">
        <v>4928.0605000000005</v>
      </c>
      <c r="Q56" s="326">
        <v>1458.9401500000001</v>
      </c>
    </row>
    <row r="57" spans="2:17" ht="24.95" customHeight="1">
      <c r="B57" s="343" t="s">
        <v>140</v>
      </c>
      <c r="C57" s="324" t="s">
        <v>141</v>
      </c>
      <c r="D57" s="355">
        <v>226910.28799000016</v>
      </c>
      <c r="E57" s="355">
        <v>83248.800261655764</v>
      </c>
      <c r="F57" s="355">
        <v>50195.725835816578</v>
      </c>
      <c r="G57" s="355">
        <v>47491.88584845631</v>
      </c>
      <c r="H57" s="355">
        <v>27457.844920000021</v>
      </c>
      <c r="I57" s="354">
        <v>27937.948252159094</v>
      </c>
      <c r="J57" s="316">
        <v>37652.092080000017</v>
      </c>
      <c r="K57" s="347">
        <v>47326.399959999995</v>
      </c>
      <c r="L57" s="340">
        <v>41021.187760000037</v>
      </c>
      <c r="M57" s="320">
        <v>45489.714509999991</v>
      </c>
      <c r="N57" s="320">
        <v>29578.207610000016</v>
      </c>
      <c r="O57" s="320">
        <v>32462.722230000018</v>
      </c>
      <c r="P57" s="321">
        <v>32342.983790000024</v>
      </c>
      <c r="Q57" s="326">
        <v>25381.803490000002</v>
      </c>
    </row>
    <row r="58" spans="2:17" ht="24.95" customHeight="1">
      <c r="B58" s="343" t="s">
        <v>142</v>
      </c>
      <c r="C58" s="344" t="s">
        <v>143</v>
      </c>
      <c r="D58" s="355">
        <v>342786.2489399992</v>
      </c>
      <c r="E58" s="355">
        <v>336339.44815609808</v>
      </c>
      <c r="F58" s="355">
        <v>471701.70507440262</v>
      </c>
      <c r="G58" s="355">
        <v>500011.73651901569</v>
      </c>
      <c r="H58" s="355">
        <v>243573.7801999996</v>
      </c>
      <c r="I58" s="354">
        <v>260456.30516390945</v>
      </c>
      <c r="J58" s="316">
        <v>69393.188510000007</v>
      </c>
      <c r="K58" s="347">
        <v>74283.334540000025</v>
      </c>
      <c r="L58" s="340">
        <v>52226.389149999988</v>
      </c>
      <c r="M58" s="320">
        <v>52074.504999999983</v>
      </c>
      <c r="N58" s="320">
        <v>27445.111850000008</v>
      </c>
      <c r="O58" s="320">
        <v>46409.62743</v>
      </c>
      <c r="P58" s="321">
        <v>55492.918289999987</v>
      </c>
      <c r="Q58" s="326">
        <v>93102.004480000003</v>
      </c>
    </row>
    <row r="59" spans="2:17" ht="24.95" customHeight="1">
      <c r="B59" s="343" t="s">
        <v>144</v>
      </c>
      <c r="C59" s="344" t="s">
        <v>145</v>
      </c>
      <c r="D59" s="355">
        <v>609.42909999999961</v>
      </c>
      <c r="E59" s="355">
        <v>622.87420159531757</v>
      </c>
      <c r="F59" s="355">
        <v>665.54549262396176</v>
      </c>
      <c r="G59" s="355">
        <v>1842.9970621360408</v>
      </c>
      <c r="H59" s="355">
        <v>555.43465999999978</v>
      </c>
      <c r="I59" s="354">
        <v>915.46078549724189</v>
      </c>
      <c r="J59" s="316">
        <v>6986.4268499999944</v>
      </c>
      <c r="K59" s="347">
        <v>8875.1478800000041</v>
      </c>
      <c r="L59" s="340">
        <v>7439.0707299999958</v>
      </c>
      <c r="M59" s="320">
        <v>10526.490760000001</v>
      </c>
      <c r="N59" s="320">
        <v>7110.7256900000029</v>
      </c>
      <c r="O59" s="320">
        <v>11006.714429999993</v>
      </c>
      <c r="P59" s="321">
        <v>10785.741709999998</v>
      </c>
      <c r="Q59" s="326">
        <v>8174.2243000000199</v>
      </c>
    </row>
    <row r="60" spans="2:17" ht="24.95" customHeight="1">
      <c r="B60" s="343" t="s">
        <v>146</v>
      </c>
      <c r="C60" s="344" t="s">
        <v>173</v>
      </c>
      <c r="D60" s="355">
        <v>35124.990079999996</v>
      </c>
      <c r="E60" s="355">
        <v>31229.103811362758</v>
      </c>
      <c r="F60" s="355">
        <v>35693.99514155928</v>
      </c>
      <c r="G60" s="355">
        <v>35122.337238861714</v>
      </c>
      <c r="H60" s="355">
        <v>14172.442779999998</v>
      </c>
      <c r="I60" s="354">
        <v>24408.927057316527</v>
      </c>
      <c r="J60" s="316">
        <v>40324.607299999996</v>
      </c>
      <c r="K60" s="347">
        <v>58796.259819999992</v>
      </c>
      <c r="L60" s="340">
        <v>65853.400900000008</v>
      </c>
      <c r="M60" s="320">
        <v>42822.550069999998</v>
      </c>
      <c r="N60" s="320">
        <v>27655.29</v>
      </c>
      <c r="O60" s="320">
        <v>25265.183000000005</v>
      </c>
      <c r="P60" s="321">
        <v>35832.421999999991</v>
      </c>
      <c r="Q60" s="326">
        <v>87339.600999999995</v>
      </c>
    </row>
    <row r="61" spans="2:17" ht="24.95" customHeight="1">
      <c r="B61" s="343" t="s">
        <v>148</v>
      </c>
      <c r="C61" s="344" t="s">
        <v>149</v>
      </c>
      <c r="D61" s="355">
        <v>30020.67991000001</v>
      </c>
      <c r="E61" s="355">
        <v>9915.3932814255531</v>
      </c>
      <c r="F61" s="355">
        <v>8458.3389056073502</v>
      </c>
      <c r="G61" s="355">
        <v>5552.1356108899927</v>
      </c>
      <c r="H61" s="355">
        <v>2135.0011499999996</v>
      </c>
      <c r="I61" s="354">
        <v>1603.7256646935639</v>
      </c>
      <c r="J61" s="316">
        <v>9942.1540499999992</v>
      </c>
      <c r="K61" s="347">
        <v>11232.523379999991</v>
      </c>
      <c r="L61" s="340">
        <v>14348.432349999992</v>
      </c>
      <c r="M61" s="320">
        <v>12164.211060000007</v>
      </c>
      <c r="N61" s="320">
        <v>8323.1261499999964</v>
      </c>
      <c r="O61" s="320">
        <v>11685.535050000008</v>
      </c>
      <c r="P61" s="321">
        <v>12134.05654</v>
      </c>
      <c r="Q61" s="326">
        <v>8119.9519500000006</v>
      </c>
    </row>
    <row r="62" spans="2:17" ht="24.95" customHeight="1">
      <c r="B62" s="356" t="s">
        <v>174</v>
      </c>
      <c r="C62" s="357" t="s">
        <v>175</v>
      </c>
      <c r="D62" s="355">
        <v>13279.348800000003</v>
      </c>
      <c r="E62" s="355">
        <v>10276.707641687011</v>
      </c>
      <c r="F62" s="355">
        <v>12944.587112769717</v>
      </c>
      <c r="G62" s="355">
        <v>7116.7005600500852</v>
      </c>
      <c r="H62" s="355">
        <v>20527.962229999994</v>
      </c>
      <c r="I62" s="354">
        <v>1727.6517522450304</v>
      </c>
      <c r="J62" s="358">
        <v>0</v>
      </c>
      <c r="K62" s="331">
        <v>0</v>
      </c>
      <c r="L62" s="359">
        <v>0</v>
      </c>
      <c r="M62" s="333">
        <v>0</v>
      </c>
      <c r="N62" s="333">
        <v>0</v>
      </c>
      <c r="O62" s="360">
        <v>0</v>
      </c>
      <c r="P62" s="333">
        <v>0</v>
      </c>
      <c r="Q62" s="361">
        <v>0</v>
      </c>
    </row>
    <row r="63" spans="2:17" ht="20.100000000000001" customHeight="1">
      <c r="B63" s="362"/>
      <c r="C63" s="472" t="s">
        <v>34</v>
      </c>
      <c r="D63" s="473">
        <f t="shared" ref="D63:I63" si="2">SUM(D42:D62)</f>
        <v>964995.31295999943</v>
      </c>
      <c r="E63" s="474">
        <f t="shared" si="2"/>
        <v>782643.1826013996</v>
      </c>
      <c r="F63" s="474">
        <f t="shared" si="2"/>
        <v>900496.13457214739</v>
      </c>
      <c r="G63" s="474">
        <f t="shared" si="2"/>
        <v>878069.89083111892</v>
      </c>
      <c r="H63" s="474">
        <f t="shared" si="2"/>
        <v>515540.45597999956</v>
      </c>
      <c r="I63" s="474">
        <f t="shared" si="2"/>
        <v>531487.97687072947</v>
      </c>
      <c r="J63" s="470">
        <f t="shared" ref="J63:Q63" si="3">SUM(J42:J62)</f>
        <v>378707.04266000009</v>
      </c>
      <c r="K63" s="470">
        <f t="shared" si="3"/>
        <v>381458.47512999998</v>
      </c>
      <c r="L63" s="475">
        <f t="shared" si="3"/>
        <v>330956.44671000005</v>
      </c>
      <c r="M63" s="475">
        <f t="shared" si="3"/>
        <v>303168.78327999997</v>
      </c>
      <c r="N63" s="475">
        <f t="shared" si="3"/>
        <v>214151.86577000006</v>
      </c>
      <c r="O63" s="475">
        <f t="shared" si="3"/>
        <v>231100.26481999998</v>
      </c>
      <c r="P63" s="476">
        <f t="shared" si="3"/>
        <v>260475.68334000002</v>
      </c>
      <c r="Q63" s="477">
        <f t="shared" si="3"/>
        <v>404095.85832</v>
      </c>
    </row>
    <row r="64" spans="2:17">
      <c r="B64" s="131"/>
      <c r="C64" s="151"/>
      <c r="D64" s="151"/>
      <c r="E64" s="151"/>
      <c r="F64" s="151"/>
      <c r="G64" s="151"/>
      <c r="H64" s="151"/>
      <c r="I64" s="151"/>
      <c r="J64" s="151"/>
      <c r="K64" s="151"/>
      <c r="L64" s="148"/>
      <c r="M64" s="148"/>
      <c r="N64" s="148"/>
      <c r="O64" s="148"/>
      <c r="P64" s="148"/>
      <c r="Q64" s="148"/>
    </row>
    <row r="66" spans="2:13" ht="18.75">
      <c r="B66" s="63" t="s">
        <v>202</v>
      </c>
      <c r="C66" s="148"/>
      <c r="D66" s="148"/>
      <c r="E66" s="148"/>
      <c r="F66" s="148"/>
      <c r="G66" s="148"/>
      <c r="H66" s="148"/>
      <c r="I66" s="148"/>
      <c r="J66" s="148"/>
      <c r="K66" s="148"/>
      <c r="L66" s="148"/>
      <c r="M66" s="148"/>
    </row>
    <row r="67" spans="2:13">
      <c r="B67" s="148"/>
      <c r="C67" s="148"/>
      <c r="D67" s="148"/>
      <c r="E67" s="148"/>
      <c r="F67" s="148"/>
      <c r="G67" s="148"/>
      <c r="H67" s="148"/>
      <c r="I67" s="148"/>
      <c r="J67" s="148"/>
      <c r="K67" s="148"/>
      <c r="L67" s="148"/>
      <c r="M67" s="148"/>
    </row>
    <row r="68" spans="2:13" ht="51">
      <c r="B68" s="363" t="s">
        <v>178</v>
      </c>
      <c r="C68" s="364" t="s">
        <v>156</v>
      </c>
      <c r="D68" s="364" t="s">
        <v>157</v>
      </c>
      <c r="E68" s="364" t="s">
        <v>158</v>
      </c>
      <c r="F68" s="364" t="s">
        <v>159</v>
      </c>
      <c r="G68" s="364" t="s">
        <v>161</v>
      </c>
      <c r="H68" s="364" t="s">
        <v>179</v>
      </c>
      <c r="I68" s="364" t="s">
        <v>165</v>
      </c>
      <c r="J68" s="364" t="s">
        <v>180</v>
      </c>
      <c r="K68" s="365" t="s">
        <v>34</v>
      </c>
      <c r="L68" s="148"/>
      <c r="M68" s="148"/>
    </row>
    <row r="69" spans="2:13">
      <c r="B69" s="366" t="s">
        <v>172</v>
      </c>
      <c r="C69" s="367">
        <v>23131.48</v>
      </c>
      <c r="D69" s="367">
        <v>82.294359999999998</v>
      </c>
      <c r="E69" s="367" t="s">
        <v>81</v>
      </c>
      <c r="F69" s="367">
        <v>59.612000000000002</v>
      </c>
      <c r="G69" s="367">
        <v>22900.710100000004</v>
      </c>
      <c r="H69" s="367">
        <v>22319.25687000007</v>
      </c>
      <c r="I69" s="367">
        <v>260289.42484000002</v>
      </c>
      <c r="J69" s="368">
        <v>6271.6209900000049</v>
      </c>
      <c r="K69" s="369">
        <f t="shared" ref="K69:K74" si="4">SUM(C69:J69)</f>
        <v>335054.39916000009</v>
      </c>
      <c r="L69" s="148"/>
      <c r="M69" s="148"/>
    </row>
    <row r="70" spans="2:13">
      <c r="B70" s="366">
        <v>2000</v>
      </c>
      <c r="C70" s="367">
        <v>21007.70166015625</v>
      </c>
      <c r="D70" s="367">
        <v>127.61228093947284</v>
      </c>
      <c r="E70" s="367">
        <v>487629.71215932257</v>
      </c>
      <c r="F70" s="367">
        <v>1.6274999976158142</v>
      </c>
      <c r="G70" s="367">
        <v>21264.847383429937</v>
      </c>
      <c r="H70" s="367">
        <v>26130.629550348734</v>
      </c>
      <c r="I70" s="367">
        <v>216191.27092530197</v>
      </c>
      <c r="J70" s="367">
        <v>0.33249999582767487</v>
      </c>
      <c r="K70" s="369">
        <f t="shared" si="4"/>
        <v>772353.73395949241</v>
      </c>
      <c r="L70" s="148"/>
      <c r="M70" s="148"/>
    </row>
    <row r="71" spans="2:13">
      <c r="B71" s="366">
        <v>2001</v>
      </c>
      <c r="C71" s="367">
        <v>23182.279296875</v>
      </c>
      <c r="D71" s="367">
        <v>131.63983982149512</v>
      </c>
      <c r="E71" s="367">
        <v>614982.90683598607</v>
      </c>
      <c r="F71" s="367">
        <v>5.553959921002388</v>
      </c>
      <c r="G71" s="367">
        <v>27138.181881087017</v>
      </c>
      <c r="H71" s="370">
        <v>43715.268589614359</v>
      </c>
      <c r="I71" s="370">
        <v>178363.70905598934</v>
      </c>
      <c r="J71" s="371">
        <v>0</v>
      </c>
      <c r="K71" s="369">
        <f t="shared" si="4"/>
        <v>887519.53945929417</v>
      </c>
      <c r="L71" s="148"/>
      <c r="M71" s="148"/>
    </row>
    <row r="72" spans="2:13">
      <c r="B72" s="366">
        <v>2002</v>
      </c>
      <c r="C72" s="367">
        <v>18468.5</v>
      </c>
      <c r="D72" s="367">
        <v>152.46257989574224</v>
      </c>
      <c r="E72" s="367">
        <v>582250.5249586557</v>
      </c>
      <c r="F72" s="367">
        <v>0.93200001120567322</v>
      </c>
      <c r="G72" s="367">
        <v>23391.743497797754</v>
      </c>
      <c r="H72" s="367">
        <v>47306.485027644463</v>
      </c>
      <c r="I72" s="367">
        <v>206499.24276711393</v>
      </c>
      <c r="J72" s="367">
        <v>0</v>
      </c>
      <c r="K72" s="372">
        <f t="shared" si="4"/>
        <v>878069.8908311188</v>
      </c>
      <c r="L72" s="148"/>
      <c r="M72" s="148"/>
    </row>
    <row r="73" spans="2:13">
      <c r="B73" s="366">
        <v>2003</v>
      </c>
      <c r="C73" s="367">
        <v>9480.5928000000004</v>
      </c>
      <c r="D73" s="367">
        <v>132.08608999999996</v>
      </c>
      <c r="E73" s="367">
        <v>282875.62126999989</v>
      </c>
      <c r="F73" s="367">
        <v>52.531299999999995</v>
      </c>
      <c r="G73" s="367">
        <v>20983.439220000004</v>
      </c>
      <c r="H73" s="367">
        <v>47926.211989999945</v>
      </c>
      <c r="I73" s="367">
        <v>154089.77331000022</v>
      </c>
      <c r="J73" s="367">
        <v>0</v>
      </c>
      <c r="K73" s="372">
        <f t="shared" si="4"/>
        <v>515540.25598000002</v>
      </c>
      <c r="L73" s="148"/>
      <c r="M73" s="148"/>
    </row>
    <row r="74" spans="2:13">
      <c r="B74" s="373">
        <v>2004</v>
      </c>
      <c r="C74" s="374">
        <v>5072.1370086669922</v>
      </c>
      <c r="D74" s="374">
        <v>566.6740678663773</v>
      </c>
      <c r="E74" s="374">
        <v>278377.14494090516</v>
      </c>
      <c r="F74" s="374">
        <v>6.2770599912037142</v>
      </c>
      <c r="G74" s="374">
        <v>18520.444926891476</v>
      </c>
      <c r="H74" s="374">
        <v>58122.346964104792</v>
      </c>
      <c r="I74" s="374">
        <v>170822.95190230355</v>
      </c>
      <c r="J74" s="375">
        <v>0</v>
      </c>
      <c r="K74" s="376">
        <f t="shared" si="4"/>
        <v>531487.97687072959</v>
      </c>
      <c r="L74" s="148"/>
      <c r="M74" s="148"/>
    </row>
    <row r="75" spans="2:13">
      <c r="B75" s="377"/>
      <c r="C75" s="378"/>
      <c r="D75" s="378"/>
      <c r="E75" s="378"/>
      <c r="F75" s="378"/>
      <c r="G75" s="378"/>
      <c r="H75" s="378"/>
      <c r="I75" s="378"/>
      <c r="J75" s="378"/>
      <c r="K75" s="378"/>
      <c r="L75" s="148"/>
      <c r="M75" s="148"/>
    </row>
    <row r="76" spans="2:13">
      <c r="B76" s="379">
        <v>2006</v>
      </c>
      <c r="C76" s="380">
        <v>23034.178999999996</v>
      </c>
      <c r="D76" s="381">
        <v>6230.8506399999978</v>
      </c>
      <c r="E76" s="381">
        <v>65719.192529999986</v>
      </c>
      <c r="F76" s="381">
        <v>81.012250000000009</v>
      </c>
      <c r="G76" s="381">
        <v>75109.405229999989</v>
      </c>
      <c r="H76" s="381">
        <v>120468.14521000005</v>
      </c>
      <c r="I76" s="381">
        <v>87941.810800000021</v>
      </c>
      <c r="J76" s="382">
        <v>122.447</v>
      </c>
      <c r="K76" s="383">
        <f t="shared" ref="K76:K83" si="5">SUM(C76:J76)</f>
        <v>378707.04266000004</v>
      </c>
      <c r="L76" s="148"/>
      <c r="M76" s="148"/>
    </row>
    <row r="77" spans="2:13">
      <c r="B77" s="384">
        <v>2007</v>
      </c>
      <c r="C77" s="385">
        <v>28686.811319999997</v>
      </c>
      <c r="D77" s="386">
        <v>6367.2361100000016</v>
      </c>
      <c r="E77" s="386">
        <v>68877.545000000013</v>
      </c>
      <c r="F77" s="386">
        <v>148.75600000000003</v>
      </c>
      <c r="G77" s="386">
        <v>55874.924490000034</v>
      </c>
      <c r="H77" s="386">
        <v>153779.0317600001</v>
      </c>
      <c r="I77" s="386">
        <v>67571.866320000074</v>
      </c>
      <c r="J77" s="387">
        <v>152.30413000000001</v>
      </c>
      <c r="K77" s="388">
        <f t="shared" si="5"/>
        <v>381458.47513000027</v>
      </c>
      <c r="L77" s="148"/>
      <c r="M77" s="148"/>
    </row>
    <row r="78" spans="2:13">
      <c r="B78" s="384">
        <v>2008</v>
      </c>
      <c r="C78" s="389">
        <v>23427.324499999999</v>
      </c>
      <c r="D78" s="390">
        <v>5914.5811099999992</v>
      </c>
      <c r="E78" s="390">
        <v>46318.023520000002</v>
      </c>
      <c r="F78" s="390">
        <v>140.49</v>
      </c>
      <c r="G78" s="390">
        <v>72625.298019999929</v>
      </c>
      <c r="H78" s="391">
        <v>151596.64964000011</v>
      </c>
      <c r="I78" s="390">
        <v>30789.685519999977</v>
      </c>
      <c r="J78" s="392">
        <v>144.39439999999999</v>
      </c>
      <c r="K78" s="388">
        <f t="shared" si="5"/>
        <v>330956.44670999999</v>
      </c>
      <c r="L78" s="148"/>
      <c r="M78" s="148"/>
    </row>
    <row r="79" spans="2:13">
      <c r="B79" s="366">
        <v>2009</v>
      </c>
      <c r="C79" s="390">
        <v>77.463000000000008</v>
      </c>
      <c r="D79" s="390">
        <v>8721.4081400000032</v>
      </c>
      <c r="E79" s="390">
        <v>47084.172279999977</v>
      </c>
      <c r="F79" s="390">
        <v>93.442999999999984</v>
      </c>
      <c r="G79" s="390">
        <v>84746.500939999998</v>
      </c>
      <c r="H79" s="391">
        <v>136076.58727000002</v>
      </c>
      <c r="I79" s="390">
        <v>26341.80206000002</v>
      </c>
      <c r="J79" s="390">
        <v>27.406590000000001</v>
      </c>
      <c r="K79" s="393">
        <f t="shared" si="5"/>
        <v>303168.78328000003</v>
      </c>
      <c r="L79" s="148"/>
      <c r="M79" s="148"/>
    </row>
    <row r="80" spans="2:13">
      <c r="B80" s="384">
        <v>2010</v>
      </c>
      <c r="C80" s="389">
        <v>9.11</v>
      </c>
      <c r="D80" s="390">
        <v>5222.775200000001</v>
      </c>
      <c r="E80" s="390">
        <v>20935.370980000003</v>
      </c>
      <c r="F80" s="390">
        <v>16.282</v>
      </c>
      <c r="G80" s="390">
        <v>75801.392859999993</v>
      </c>
      <c r="H80" s="390">
        <v>89923.641230000067</v>
      </c>
      <c r="I80" s="386">
        <v>22230.8665</v>
      </c>
      <c r="J80" s="394">
        <v>12.427</v>
      </c>
      <c r="K80" s="393">
        <f t="shared" si="5"/>
        <v>214151.86577000006</v>
      </c>
      <c r="L80" s="148"/>
      <c r="M80" s="148"/>
    </row>
    <row r="81" spans="2:13">
      <c r="B81" s="384">
        <v>2011</v>
      </c>
      <c r="C81" s="395">
        <v>1.038</v>
      </c>
      <c r="D81" s="394">
        <v>8595.6513599999926</v>
      </c>
      <c r="E81" s="394">
        <v>38556.806879999996</v>
      </c>
      <c r="F81" s="394">
        <v>0</v>
      </c>
      <c r="G81" s="394">
        <v>62895.85514</v>
      </c>
      <c r="H81" s="394">
        <v>94772.351580000017</v>
      </c>
      <c r="I81" s="394">
        <v>26151.72306</v>
      </c>
      <c r="J81" s="396">
        <v>126.83880000000002</v>
      </c>
      <c r="K81" s="388">
        <f t="shared" si="5"/>
        <v>231100.26482000001</v>
      </c>
      <c r="L81" s="148"/>
      <c r="M81" s="148"/>
    </row>
    <row r="82" spans="2:13">
      <c r="B82" s="384">
        <v>2012</v>
      </c>
      <c r="C82" s="395">
        <v>26.840000000000003</v>
      </c>
      <c r="D82" s="394">
        <v>8216.4485100000002</v>
      </c>
      <c r="E82" s="394">
        <v>46419.524960000002</v>
      </c>
      <c r="F82" s="394">
        <v>0</v>
      </c>
      <c r="G82" s="394">
        <v>94569.685029999993</v>
      </c>
      <c r="H82" s="394">
        <v>85697.961090000128</v>
      </c>
      <c r="I82" s="394">
        <v>25359.308199999999</v>
      </c>
      <c r="J82" s="396">
        <v>185.91555</v>
      </c>
      <c r="K82" s="388">
        <f t="shared" si="5"/>
        <v>260475.68334000011</v>
      </c>
      <c r="L82" s="148"/>
      <c r="M82" s="148"/>
    </row>
    <row r="83" spans="2:13">
      <c r="B83" s="397">
        <v>2013</v>
      </c>
      <c r="C83" s="398">
        <v>16278.224</v>
      </c>
      <c r="D83" s="399">
        <v>2118.1765000000005</v>
      </c>
      <c r="E83" s="399">
        <v>122481.4779999999</v>
      </c>
      <c r="F83" s="399">
        <v>0</v>
      </c>
      <c r="G83" s="399">
        <v>103754.05669000001</v>
      </c>
      <c r="H83" s="399">
        <v>34145.234579999997</v>
      </c>
      <c r="I83" s="399">
        <v>125312.68655</v>
      </c>
      <c r="J83" s="399">
        <v>6.0019999999999998</v>
      </c>
      <c r="K83" s="400">
        <f t="shared" si="5"/>
        <v>404095.85831999988</v>
      </c>
      <c r="L83" s="148"/>
      <c r="M83" s="148"/>
    </row>
    <row r="84" spans="2:13">
      <c r="B84" s="148"/>
      <c r="C84" s="148"/>
      <c r="D84" s="148"/>
      <c r="E84" s="148"/>
      <c r="F84" s="148"/>
      <c r="G84" s="148"/>
      <c r="H84" s="148"/>
      <c r="I84" s="148"/>
      <c r="J84" s="148"/>
      <c r="K84" s="148"/>
      <c r="L84" s="148"/>
      <c r="M84" s="148"/>
    </row>
  </sheetData>
  <pageMargins left="0.7" right="0.7" top="0.75" bottom="0.75" header="0.3" footer="0.3"/>
  <ignoredErrors>
    <ignoredError sqref="B15:B35 B42:B62" numberStoredAsText="1"/>
    <ignoredError sqref="K70:K83 P36:Q36 D36:O36 Q63 D63:P6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 enableFormatConditionsCalculation="0">
    <tabColor theme="0"/>
    <pageSetUpPr fitToPage="1"/>
  </sheetPr>
  <dimension ref="A1:CZ20"/>
  <sheetViews>
    <sheetView showGridLines="0" workbookViewId="0"/>
  </sheetViews>
  <sheetFormatPr defaultRowHeight="12.75"/>
  <cols>
    <col min="1" max="1" width="5.7109375" style="16" customWidth="1"/>
    <col min="2" max="2" width="33.5703125" style="16" customWidth="1"/>
    <col min="3" max="3" width="16.85546875" style="16" customWidth="1"/>
    <col min="4" max="4" width="16" style="16" customWidth="1"/>
    <col min="5" max="5" width="15.42578125" style="16" customWidth="1"/>
    <col min="6" max="6" width="17" style="16" customWidth="1"/>
    <col min="7" max="7" width="15.7109375" style="16" customWidth="1"/>
    <col min="8" max="8" width="15" style="16" customWidth="1"/>
    <col min="9" max="9" width="11.42578125" style="16" customWidth="1"/>
    <col min="10" max="10" width="9.140625" style="16"/>
    <col min="11" max="11" width="14.42578125" style="16" customWidth="1"/>
    <col min="12" max="12" width="12.5703125" style="16" customWidth="1"/>
    <col min="13" max="16" width="12" style="16" customWidth="1"/>
    <col min="17" max="17" width="14.28515625" style="16" customWidth="1"/>
    <col min="18" max="18" width="12" style="16" customWidth="1"/>
    <col min="19" max="16384" width="9.140625" style="16"/>
  </cols>
  <sheetData>
    <row r="1" spans="1:104">
      <c r="A1" s="165"/>
    </row>
    <row r="2" spans="1:104" ht="18.75">
      <c r="B2" s="63" t="s">
        <v>187</v>
      </c>
      <c r="D2" s="19"/>
    </row>
    <row r="3" spans="1:104" ht="18.75">
      <c r="B3" s="64" t="s">
        <v>17</v>
      </c>
    </row>
    <row r="4" spans="1:104" ht="15.75">
      <c r="B4" s="42"/>
    </row>
    <row r="5" spans="1:104" ht="12.75" customHeight="1">
      <c r="B5" s="401" t="s">
        <v>23</v>
      </c>
      <c r="C5" s="407" t="s">
        <v>13</v>
      </c>
      <c r="D5" s="408"/>
      <c r="E5" s="408"/>
      <c r="F5" s="409"/>
      <c r="G5" s="405" t="s">
        <v>186</v>
      </c>
    </row>
    <row r="6" spans="1:104" s="67" customFormat="1" ht="37.5" customHeight="1">
      <c r="A6" s="65"/>
      <c r="B6" s="402"/>
      <c r="C6" s="34" t="s">
        <v>182</v>
      </c>
      <c r="D6" s="34" t="s">
        <v>183</v>
      </c>
      <c r="E6" s="34" t="s">
        <v>184</v>
      </c>
      <c r="F6" s="34" t="s">
        <v>185</v>
      </c>
      <c r="G6" s="406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66"/>
    </row>
    <row r="7" spans="1:104" ht="24.95" customHeight="1">
      <c r="B7" s="68" t="s">
        <v>25</v>
      </c>
      <c r="C7" s="116">
        <v>0</v>
      </c>
      <c r="D7" s="118">
        <v>104.89149100000003</v>
      </c>
      <c r="E7" s="116">
        <v>0</v>
      </c>
      <c r="F7" s="116">
        <v>0</v>
      </c>
      <c r="G7" s="119">
        <f>SUM(C7:F7)</f>
        <v>104.89149100000003</v>
      </c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</row>
    <row r="8" spans="1:104" ht="24.95" customHeight="1">
      <c r="B8" s="70" t="s">
        <v>26</v>
      </c>
      <c r="C8" s="117">
        <v>0</v>
      </c>
      <c r="D8" s="116">
        <v>0</v>
      </c>
      <c r="E8" s="116">
        <v>0</v>
      </c>
      <c r="F8" s="116">
        <v>0</v>
      </c>
      <c r="G8" s="120">
        <f>SUM(C8:F8)</f>
        <v>0</v>
      </c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</row>
    <row r="9" spans="1:104" ht="24.95" customHeight="1">
      <c r="B9" s="49" t="s">
        <v>27</v>
      </c>
      <c r="C9" s="118">
        <v>62.758830000000003</v>
      </c>
      <c r="D9" s="116">
        <v>0</v>
      </c>
      <c r="E9" s="118">
        <v>173.73626000000002</v>
      </c>
      <c r="F9" s="116">
        <v>0</v>
      </c>
      <c r="G9" s="120">
        <f t="shared" ref="G9:G12" si="0">SUM(C9:F9)</f>
        <v>236.49509</v>
      </c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</row>
    <row r="10" spans="1:104" ht="24.95" customHeight="1">
      <c r="B10" s="49" t="s">
        <v>28</v>
      </c>
      <c r="C10" s="118">
        <v>66.359448999999984</v>
      </c>
      <c r="D10" s="116">
        <v>0</v>
      </c>
      <c r="E10" s="118">
        <v>376.57179399999995</v>
      </c>
      <c r="F10" s="118">
        <v>995.52280400000052</v>
      </c>
      <c r="G10" s="120">
        <f t="shared" si="0"/>
        <v>1438.4540470000004</v>
      </c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</row>
    <row r="11" spans="1:104" ht="24.95" customHeight="1">
      <c r="B11" s="53" t="s">
        <v>29</v>
      </c>
      <c r="C11" s="116">
        <v>0</v>
      </c>
      <c r="D11" s="116">
        <v>0</v>
      </c>
      <c r="E11" s="116">
        <v>0</v>
      </c>
      <c r="F11" s="116">
        <v>0</v>
      </c>
      <c r="G11" s="120">
        <f t="shared" si="0"/>
        <v>0</v>
      </c>
    </row>
    <row r="12" spans="1:104" ht="24.95" customHeight="1">
      <c r="B12" s="54" t="s">
        <v>14</v>
      </c>
      <c r="C12" s="118">
        <v>506.26991999999996</v>
      </c>
      <c r="D12" s="116">
        <v>0</v>
      </c>
      <c r="E12" s="116">
        <v>0</v>
      </c>
      <c r="F12" s="118">
        <v>402.96013900000003</v>
      </c>
      <c r="G12" s="121">
        <f t="shared" si="0"/>
        <v>909.23005899999998</v>
      </c>
    </row>
    <row r="13" spans="1:104" ht="21.75" customHeight="1">
      <c r="B13" s="55" t="s">
        <v>34</v>
      </c>
      <c r="C13" s="71">
        <f t="shared" ref="C13:G13" si="1">SUM(C7:C12)</f>
        <v>635.38819899999999</v>
      </c>
      <c r="D13" s="56">
        <f t="shared" si="1"/>
        <v>104.89149100000003</v>
      </c>
      <c r="E13" s="56">
        <f t="shared" si="1"/>
        <v>550.30805399999997</v>
      </c>
      <c r="F13" s="56">
        <f t="shared" si="1"/>
        <v>1398.4829430000004</v>
      </c>
      <c r="G13" s="115">
        <f t="shared" si="1"/>
        <v>2689.0706870000004</v>
      </c>
    </row>
    <row r="14" spans="1:104" ht="17.25" customHeight="1"/>
    <row r="15" spans="1:104" ht="17.25" customHeight="1">
      <c r="B15" s="60" t="s">
        <v>32</v>
      </c>
      <c r="C15" s="72"/>
      <c r="D15" s="72"/>
      <c r="E15" s="72"/>
      <c r="F15" s="72"/>
      <c r="G15" s="72"/>
      <c r="H15" s="62"/>
      <c r="I15" s="58"/>
    </row>
    <row r="16" spans="1:104" ht="15" customHeight="1">
      <c r="B16" s="62" t="s">
        <v>39</v>
      </c>
      <c r="C16" s="62"/>
      <c r="D16" s="62"/>
      <c r="E16" s="62"/>
      <c r="F16" s="62"/>
      <c r="G16" s="62"/>
      <c r="H16" s="62"/>
      <c r="I16" s="58"/>
    </row>
    <row r="17" spans="2:9" ht="15" customHeight="1">
      <c r="B17" s="58" t="s">
        <v>30</v>
      </c>
      <c r="C17" s="58"/>
      <c r="D17" s="58"/>
      <c r="E17" s="58"/>
      <c r="F17" s="58"/>
      <c r="G17" s="58"/>
      <c r="H17" s="58"/>
      <c r="I17" s="58"/>
    </row>
    <row r="18" spans="2:9" ht="15" customHeight="1">
      <c r="B18" s="403" t="s">
        <v>40</v>
      </c>
      <c r="C18" s="403"/>
      <c r="D18" s="403"/>
      <c r="E18" s="403"/>
      <c r="F18" s="403"/>
      <c r="G18" s="403"/>
      <c r="H18" s="403"/>
      <c r="I18" s="404"/>
    </row>
    <row r="19" spans="2:9" ht="15" customHeight="1">
      <c r="B19" s="73"/>
      <c r="C19" s="73"/>
      <c r="D19" s="73"/>
      <c r="E19" s="73"/>
      <c r="F19" s="105"/>
      <c r="G19" s="73"/>
      <c r="H19" s="73"/>
      <c r="I19" s="17"/>
    </row>
    <row r="20" spans="2:9" ht="15" customHeight="1">
      <c r="B20" s="73"/>
      <c r="C20" s="73"/>
      <c r="D20" s="73"/>
      <c r="E20" s="73"/>
      <c r="F20" s="105"/>
      <c r="G20" s="73"/>
      <c r="H20" s="73"/>
      <c r="I20" s="17"/>
    </row>
  </sheetData>
  <mergeCells count="4">
    <mergeCell ref="B5:B6"/>
    <mergeCell ref="B18:I18"/>
    <mergeCell ref="G5:G6"/>
    <mergeCell ref="C5:F5"/>
  </mergeCells>
  <phoneticPr fontId="2" type="noConversion"/>
  <pageMargins left="0.75" right="0.75" top="1" bottom="1" header="0.5" footer="0.5"/>
  <pageSetup paperSize="9" scale="56" orientation="landscape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K217"/>
  <sheetViews>
    <sheetView showGridLines="0" workbookViewId="0"/>
  </sheetViews>
  <sheetFormatPr defaultRowHeight="12.75"/>
  <cols>
    <col min="1" max="1" width="4.28515625" style="16" customWidth="1"/>
    <col min="2" max="2" width="15.140625" style="16" customWidth="1"/>
    <col min="3" max="3" width="27.85546875" style="16" customWidth="1"/>
    <col min="4" max="4" width="20" style="16" customWidth="1"/>
    <col min="5" max="5" width="14.28515625" style="16" customWidth="1"/>
    <col min="6" max="6" width="15.85546875" style="16" customWidth="1"/>
    <col min="7" max="7" width="16.85546875" style="16" customWidth="1"/>
    <col min="8" max="8" width="14.85546875" style="16" customWidth="1"/>
    <col min="9" max="9" width="17.42578125" style="16" customWidth="1"/>
    <col min="10" max="10" width="14.7109375" style="16" customWidth="1"/>
    <col min="11" max="11" width="14" style="16" customWidth="1"/>
    <col min="12" max="16384" width="9.140625" style="16"/>
  </cols>
  <sheetData>
    <row r="1" spans="1:11">
      <c r="A1" s="15"/>
    </row>
    <row r="2" spans="1:11" ht="18.75">
      <c r="B2" s="155" t="s">
        <v>188</v>
      </c>
      <c r="C2" s="152"/>
      <c r="D2" s="153"/>
      <c r="E2" s="152"/>
      <c r="F2" s="152"/>
      <c r="G2" s="152"/>
      <c r="H2" s="152"/>
      <c r="I2" s="152"/>
      <c r="J2" s="152"/>
      <c r="K2" s="152"/>
    </row>
    <row r="3" spans="1:11">
      <c r="D3" s="154"/>
    </row>
    <row r="4" spans="1:11">
      <c r="B4" s="192"/>
      <c r="C4" s="193"/>
      <c r="D4" s="410" t="s">
        <v>85</v>
      </c>
      <c r="E4" s="410"/>
      <c r="F4" s="410"/>
      <c r="G4" s="410"/>
      <c r="H4" s="410"/>
      <c r="I4" s="190"/>
    </row>
    <row r="5" spans="1:11" ht="25.5">
      <c r="B5" s="281" t="s">
        <v>178</v>
      </c>
      <c r="C5" s="282" t="s">
        <v>12</v>
      </c>
      <c r="D5" s="283" t="s">
        <v>204</v>
      </c>
      <c r="E5" s="34" t="s">
        <v>205</v>
      </c>
      <c r="F5" s="34" t="s">
        <v>183</v>
      </c>
      <c r="G5" s="34" t="s">
        <v>184</v>
      </c>
      <c r="H5" s="196" t="s">
        <v>185</v>
      </c>
      <c r="I5" s="191" t="s">
        <v>186</v>
      </c>
    </row>
    <row r="6" spans="1:11">
      <c r="B6" s="411" t="s">
        <v>206</v>
      </c>
      <c r="C6" s="414" t="s">
        <v>207</v>
      </c>
      <c r="D6" s="284" t="s">
        <v>208</v>
      </c>
      <c r="E6" s="69">
        <v>610.1</v>
      </c>
      <c r="F6" s="69">
        <v>0</v>
      </c>
      <c r="G6" s="69">
        <v>71.5</v>
      </c>
      <c r="H6" s="69">
        <v>148.6</v>
      </c>
      <c r="I6" s="285">
        <f>SUM(E6:H6)</f>
        <v>830.2</v>
      </c>
    </row>
    <row r="7" spans="1:11">
      <c r="B7" s="412"/>
      <c r="C7" s="415"/>
      <c r="D7" s="286" t="s">
        <v>209</v>
      </c>
      <c r="E7" s="69">
        <v>790</v>
      </c>
      <c r="F7" s="69">
        <v>0</v>
      </c>
      <c r="G7" s="69">
        <v>338.6</v>
      </c>
      <c r="H7" s="69">
        <v>269.5</v>
      </c>
      <c r="I7" s="287">
        <f t="shared" ref="I7:I54" si="0">SUM(E7:H7)</f>
        <v>1398.1</v>
      </c>
    </row>
    <row r="8" spans="1:11">
      <c r="B8" s="412"/>
      <c r="C8" s="416"/>
      <c r="D8" s="288" t="s">
        <v>210</v>
      </c>
      <c r="E8" s="69">
        <v>24.5</v>
      </c>
      <c r="F8" s="69">
        <v>0</v>
      </c>
      <c r="G8" s="69">
        <v>17.3</v>
      </c>
      <c r="H8" s="69">
        <v>54.2</v>
      </c>
      <c r="I8" s="287">
        <f t="shared" si="0"/>
        <v>96</v>
      </c>
    </row>
    <row r="9" spans="1:11">
      <c r="B9" s="412"/>
      <c r="C9" s="289" t="s">
        <v>211</v>
      </c>
      <c r="D9" s="290"/>
      <c r="E9" s="251">
        <f>SUBTOTAL(9,E6:E8)</f>
        <v>1424.6</v>
      </c>
      <c r="F9" s="251">
        <f>SUBTOTAL(9,F6:F8)</f>
        <v>0</v>
      </c>
      <c r="G9" s="251">
        <f>SUBTOTAL(9,G6:G8)</f>
        <v>427.40000000000003</v>
      </c>
      <c r="H9" s="251">
        <f>SUBTOTAL(9,H6:H8)</f>
        <v>472.3</v>
      </c>
      <c r="I9" s="264">
        <f>SUBTOTAL(9,I6:I8)</f>
        <v>2324.3000000000002</v>
      </c>
    </row>
    <row r="10" spans="1:11">
      <c r="B10" s="412"/>
      <c r="C10" s="417" t="s">
        <v>212</v>
      </c>
      <c r="D10" s="291" t="s">
        <v>208</v>
      </c>
      <c r="E10" s="227">
        <v>327.5</v>
      </c>
      <c r="F10" s="249">
        <v>390.3</v>
      </c>
      <c r="G10" s="249">
        <v>12.1</v>
      </c>
      <c r="H10" s="249">
        <v>80.599999999999994</v>
      </c>
      <c r="I10" s="262">
        <f t="shared" si="0"/>
        <v>810.5</v>
      </c>
    </row>
    <row r="11" spans="1:11">
      <c r="B11" s="412"/>
      <c r="C11" s="418"/>
      <c r="D11" s="291" t="s">
        <v>209</v>
      </c>
      <c r="E11" s="227">
        <v>90.1</v>
      </c>
      <c r="F11" s="249">
        <v>291.3</v>
      </c>
      <c r="G11" s="249">
        <v>118.4</v>
      </c>
      <c r="H11" s="249">
        <v>394</v>
      </c>
      <c r="I11" s="262">
        <f t="shared" si="0"/>
        <v>893.8</v>
      </c>
    </row>
    <row r="12" spans="1:11">
      <c r="B12" s="412"/>
      <c r="C12" s="419"/>
      <c r="D12" s="291" t="s">
        <v>210</v>
      </c>
      <c r="E12" s="227">
        <v>0</v>
      </c>
      <c r="F12" s="249">
        <v>0</v>
      </c>
      <c r="G12" s="249">
        <v>0</v>
      </c>
      <c r="H12" s="249">
        <v>0</v>
      </c>
      <c r="I12" s="262">
        <f t="shared" si="0"/>
        <v>0</v>
      </c>
    </row>
    <row r="13" spans="1:11">
      <c r="B13" s="412"/>
      <c r="C13" s="231" t="s">
        <v>213</v>
      </c>
      <c r="D13" s="290"/>
      <c r="E13" s="251">
        <f>SUBTOTAL(9,E10:E12)</f>
        <v>417.6</v>
      </c>
      <c r="F13" s="251">
        <f>SUBTOTAL(9,F10:F12)</f>
        <v>681.6</v>
      </c>
      <c r="G13" s="251">
        <f>SUBTOTAL(9,G10:G12)</f>
        <v>130.5</v>
      </c>
      <c r="H13" s="251">
        <f>SUBTOTAL(9,H10:H12)</f>
        <v>474.6</v>
      </c>
      <c r="I13" s="264">
        <f>SUBTOTAL(9,I10:I12)</f>
        <v>1704.3</v>
      </c>
    </row>
    <row r="14" spans="1:11">
      <c r="B14" s="412"/>
      <c r="C14" s="420" t="s">
        <v>214</v>
      </c>
      <c r="D14" s="291" t="s">
        <v>208</v>
      </c>
      <c r="E14" s="227">
        <v>293</v>
      </c>
      <c r="F14" s="249">
        <v>0.7</v>
      </c>
      <c r="G14" s="249">
        <v>3.8</v>
      </c>
      <c r="H14" s="249">
        <v>20.8</v>
      </c>
      <c r="I14" s="262">
        <f t="shared" si="0"/>
        <v>318.3</v>
      </c>
    </row>
    <row r="15" spans="1:11">
      <c r="B15" s="412"/>
      <c r="C15" s="421"/>
      <c r="D15" s="291" t="s">
        <v>209</v>
      </c>
      <c r="E15" s="227">
        <v>0</v>
      </c>
      <c r="F15" s="249">
        <v>0</v>
      </c>
      <c r="G15" s="249">
        <v>0</v>
      </c>
      <c r="H15" s="249">
        <v>0</v>
      </c>
      <c r="I15" s="262">
        <f t="shared" si="0"/>
        <v>0</v>
      </c>
    </row>
    <row r="16" spans="1:11">
      <c r="B16" s="412"/>
      <c r="C16" s="422"/>
      <c r="D16" s="291" t="s">
        <v>210</v>
      </c>
      <c r="E16" s="227">
        <v>0</v>
      </c>
      <c r="F16" s="249">
        <v>0</v>
      </c>
      <c r="G16" s="249">
        <v>0</v>
      </c>
      <c r="H16" s="249">
        <v>0</v>
      </c>
      <c r="I16" s="262">
        <f t="shared" si="0"/>
        <v>0</v>
      </c>
    </row>
    <row r="17" spans="2:9">
      <c r="B17" s="412"/>
      <c r="C17" s="292" t="s">
        <v>215</v>
      </c>
      <c r="D17" s="290"/>
      <c r="E17" s="251">
        <f>SUBTOTAL(9,E14:E16)</f>
        <v>293</v>
      </c>
      <c r="F17" s="251">
        <f>SUBTOTAL(9,F14:F16)</f>
        <v>0.7</v>
      </c>
      <c r="G17" s="251">
        <f>SUBTOTAL(9,G14:G16)</f>
        <v>3.8</v>
      </c>
      <c r="H17" s="251">
        <f>SUBTOTAL(9,H14:H16)</f>
        <v>20.8</v>
      </c>
      <c r="I17" s="264">
        <f>SUBTOTAL(9,I14:I16)</f>
        <v>318.3</v>
      </c>
    </row>
    <row r="18" spans="2:9">
      <c r="B18" s="412"/>
      <c r="C18" s="417" t="s">
        <v>216</v>
      </c>
      <c r="D18" s="291" t="s">
        <v>208</v>
      </c>
      <c r="E18" s="227">
        <v>12</v>
      </c>
      <c r="F18" s="249">
        <v>17</v>
      </c>
      <c r="G18" s="249">
        <v>80</v>
      </c>
      <c r="H18" s="249">
        <v>0</v>
      </c>
      <c r="I18" s="262">
        <f t="shared" si="0"/>
        <v>109</v>
      </c>
    </row>
    <row r="19" spans="2:9">
      <c r="B19" s="412"/>
      <c r="C19" s="418"/>
      <c r="D19" s="291" t="s">
        <v>209</v>
      </c>
      <c r="E19" s="227">
        <v>30</v>
      </c>
      <c r="F19" s="249">
        <v>4</v>
      </c>
      <c r="G19" s="249">
        <v>50</v>
      </c>
      <c r="H19" s="249">
        <v>0</v>
      </c>
      <c r="I19" s="262">
        <f t="shared" si="0"/>
        <v>84</v>
      </c>
    </row>
    <row r="20" spans="2:9">
      <c r="B20" s="412"/>
      <c r="C20" s="419"/>
      <c r="D20" s="291" t="s">
        <v>210</v>
      </c>
      <c r="E20" s="227">
        <v>0</v>
      </c>
      <c r="F20" s="249">
        <v>2</v>
      </c>
      <c r="G20" s="249">
        <v>0</v>
      </c>
      <c r="H20" s="249">
        <v>0</v>
      </c>
      <c r="I20" s="262">
        <f t="shared" si="0"/>
        <v>2</v>
      </c>
    </row>
    <row r="21" spans="2:9">
      <c r="B21" s="413"/>
      <c r="C21" s="237" t="s">
        <v>217</v>
      </c>
      <c r="D21" s="290"/>
      <c r="E21" s="239">
        <f>SUBTOTAL(9,E18:E20)</f>
        <v>42</v>
      </c>
      <c r="F21" s="239">
        <f>SUBTOTAL(9,F18:F20)</f>
        <v>23</v>
      </c>
      <c r="G21" s="239">
        <f>SUBTOTAL(9,G18:G20)</f>
        <v>130</v>
      </c>
      <c r="H21" s="239">
        <f>SUBTOTAL(9,H18:H20)</f>
        <v>0</v>
      </c>
      <c r="I21" s="266">
        <f>SUBTOTAL(9,I18:I20)</f>
        <v>195</v>
      </c>
    </row>
    <row r="22" spans="2:9">
      <c r="B22" s="293" t="s">
        <v>218</v>
      </c>
      <c r="C22" s="238"/>
      <c r="D22" s="294"/>
      <c r="E22" s="56">
        <f>SUBTOTAL(9,E6:E20)</f>
        <v>2177.1999999999998</v>
      </c>
      <c r="F22" s="56">
        <f>SUBTOTAL(9,F6:F20)</f>
        <v>705.30000000000007</v>
      </c>
      <c r="G22" s="56">
        <f>SUBTOTAL(9,G6:G20)</f>
        <v>691.7</v>
      </c>
      <c r="H22" s="56">
        <f>SUBTOTAL(9,H6:H20)</f>
        <v>967.69999999999993</v>
      </c>
      <c r="I22" s="81">
        <f>SUBTOTAL(9,I6:I20)</f>
        <v>4541.9000000000005</v>
      </c>
    </row>
    <row r="23" spans="2:9">
      <c r="B23" s="423" t="s">
        <v>219</v>
      </c>
      <c r="C23" s="426" t="s">
        <v>207</v>
      </c>
      <c r="D23" s="291" t="s">
        <v>208</v>
      </c>
      <c r="E23" s="227">
        <v>392</v>
      </c>
      <c r="F23" s="249">
        <v>0</v>
      </c>
      <c r="G23" s="249">
        <v>36</v>
      </c>
      <c r="H23" s="249">
        <v>135</v>
      </c>
      <c r="I23" s="262">
        <f t="shared" si="0"/>
        <v>563</v>
      </c>
    </row>
    <row r="24" spans="2:9">
      <c r="B24" s="424"/>
      <c r="C24" s="425"/>
      <c r="D24" s="291" t="s">
        <v>209</v>
      </c>
      <c r="E24" s="227">
        <v>617</v>
      </c>
      <c r="F24" s="249">
        <v>0</v>
      </c>
      <c r="G24" s="249">
        <v>326</v>
      </c>
      <c r="H24" s="249">
        <v>416</v>
      </c>
      <c r="I24" s="262">
        <f t="shared" si="0"/>
        <v>1359</v>
      </c>
    </row>
    <row r="25" spans="2:9">
      <c r="B25" s="424"/>
      <c r="C25" s="425"/>
      <c r="D25" s="291" t="s">
        <v>210</v>
      </c>
      <c r="E25" s="227">
        <v>17</v>
      </c>
      <c r="F25" s="249">
        <v>0</v>
      </c>
      <c r="G25" s="249">
        <v>19</v>
      </c>
      <c r="H25" s="249">
        <v>43</v>
      </c>
      <c r="I25" s="262">
        <f t="shared" si="0"/>
        <v>79</v>
      </c>
    </row>
    <row r="26" spans="2:9">
      <c r="B26" s="424"/>
      <c r="C26" s="295" t="s">
        <v>211</v>
      </c>
      <c r="D26" s="290"/>
      <c r="E26" s="251">
        <f>SUBTOTAL(9,E23:E25)</f>
        <v>1026</v>
      </c>
      <c r="F26" s="251">
        <f>SUBTOTAL(9,F23:F25)</f>
        <v>0</v>
      </c>
      <c r="G26" s="251">
        <f>SUBTOTAL(9,G23:G25)</f>
        <v>381</v>
      </c>
      <c r="H26" s="251">
        <f>SUBTOTAL(9,H23:H25)</f>
        <v>594</v>
      </c>
      <c r="I26" s="264">
        <f>SUBTOTAL(9,I23:I25)</f>
        <v>2001</v>
      </c>
    </row>
    <row r="27" spans="2:9">
      <c r="B27" s="424"/>
      <c r="C27" s="417" t="s">
        <v>212</v>
      </c>
      <c r="D27" s="291" t="s">
        <v>208</v>
      </c>
      <c r="E27" s="227">
        <v>312</v>
      </c>
      <c r="F27" s="249">
        <v>257</v>
      </c>
      <c r="G27" s="249">
        <v>18</v>
      </c>
      <c r="H27" s="249">
        <v>44</v>
      </c>
      <c r="I27" s="262">
        <f t="shared" si="0"/>
        <v>631</v>
      </c>
    </row>
    <row r="28" spans="2:9">
      <c r="B28" s="424"/>
      <c r="C28" s="418"/>
      <c r="D28" s="291" t="s">
        <v>209</v>
      </c>
      <c r="E28" s="227">
        <v>98</v>
      </c>
      <c r="F28" s="249">
        <v>448</v>
      </c>
      <c r="G28" s="249">
        <v>77</v>
      </c>
      <c r="H28" s="249">
        <v>202</v>
      </c>
      <c r="I28" s="262">
        <f t="shared" si="0"/>
        <v>825</v>
      </c>
    </row>
    <row r="29" spans="2:9">
      <c r="B29" s="424"/>
      <c r="C29" s="419"/>
      <c r="D29" s="291" t="s">
        <v>210</v>
      </c>
      <c r="E29" s="227">
        <v>0</v>
      </c>
      <c r="F29" s="249">
        <v>0</v>
      </c>
      <c r="G29" s="249">
        <v>0</v>
      </c>
      <c r="H29" s="249">
        <v>0</v>
      </c>
      <c r="I29" s="262">
        <f t="shared" si="0"/>
        <v>0</v>
      </c>
    </row>
    <row r="30" spans="2:9">
      <c r="B30" s="424"/>
      <c r="C30" s="231" t="s">
        <v>213</v>
      </c>
      <c r="D30" s="290"/>
      <c r="E30" s="251">
        <f>SUBTOTAL(9,E27:E29)</f>
        <v>410</v>
      </c>
      <c r="F30" s="251">
        <f>SUBTOTAL(9,F27:F29)</f>
        <v>705</v>
      </c>
      <c r="G30" s="251">
        <f>SUBTOTAL(9,G27:G29)</f>
        <v>95</v>
      </c>
      <c r="H30" s="251">
        <f>SUBTOTAL(9,H27:H29)</f>
        <v>246</v>
      </c>
      <c r="I30" s="264">
        <f>SUBTOTAL(9,I27:I29)</f>
        <v>1456</v>
      </c>
    </row>
    <row r="31" spans="2:9">
      <c r="B31" s="424"/>
      <c r="C31" s="420" t="s">
        <v>214</v>
      </c>
      <c r="D31" s="291" t="s">
        <v>208</v>
      </c>
      <c r="E31" s="227">
        <v>0</v>
      </c>
      <c r="F31" s="249">
        <v>284</v>
      </c>
      <c r="G31" s="249">
        <v>0</v>
      </c>
      <c r="H31" s="249">
        <v>0</v>
      </c>
      <c r="I31" s="262">
        <f t="shared" si="0"/>
        <v>284</v>
      </c>
    </row>
    <row r="32" spans="2:9">
      <c r="B32" s="424"/>
      <c r="C32" s="421"/>
      <c r="D32" s="291" t="s">
        <v>209</v>
      </c>
      <c r="E32" s="227">
        <v>0</v>
      </c>
      <c r="F32" s="249">
        <v>0</v>
      </c>
      <c r="G32" s="249">
        <v>0</v>
      </c>
      <c r="H32" s="249">
        <v>0</v>
      </c>
      <c r="I32" s="262">
        <f t="shared" si="0"/>
        <v>0</v>
      </c>
    </row>
    <row r="33" spans="2:9">
      <c r="B33" s="424"/>
      <c r="C33" s="422"/>
      <c r="D33" s="291" t="s">
        <v>210</v>
      </c>
      <c r="E33" s="227">
        <v>0</v>
      </c>
      <c r="F33" s="249">
        <v>0</v>
      </c>
      <c r="G33" s="249">
        <v>0</v>
      </c>
      <c r="H33" s="249">
        <v>0</v>
      </c>
      <c r="I33" s="262">
        <f t="shared" si="0"/>
        <v>0</v>
      </c>
    </row>
    <row r="34" spans="2:9">
      <c r="B34" s="424"/>
      <c r="C34" s="292" t="s">
        <v>215</v>
      </c>
      <c r="D34" s="290"/>
      <c r="E34" s="251">
        <f>SUBTOTAL(9,E31:E33)</f>
        <v>0</v>
      </c>
      <c r="F34" s="251">
        <f>SUBTOTAL(9,F31:F33)</f>
        <v>284</v>
      </c>
      <c r="G34" s="251">
        <f>SUBTOTAL(9,G31:G33)</f>
        <v>0</v>
      </c>
      <c r="H34" s="251">
        <f>SUBTOTAL(9,H31:H33)</f>
        <v>0</v>
      </c>
      <c r="I34" s="264">
        <f>SUBTOTAL(9,I31:I33)</f>
        <v>284</v>
      </c>
    </row>
    <row r="35" spans="2:9">
      <c r="B35" s="424"/>
      <c r="C35" s="417" t="s">
        <v>216</v>
      </c>
      <c r="D35" s="291" t="s">
        <v>208</v>
      </c>
      <c r="E35" s="227">
        <v>0</v>
      </c>
      <c r="F35" s="249">
        <v>0</v>
      </c>
      <c r="G35" s="249">
        <v>13.795</v>
      </c>
      <c r="H35" s="249">
        <v>0</v>
      </c>
      <c r="I35" s="262">
        <f t="shared" si="0"/>
        <v>13.795</v>
      </c>
    </row>
    <row r="36" spans="2:9">
      <c r="B36" s="424"/>
      <c r="C36" s="418"/>
      <c r="D36" s="291" t="s">
        <v>209</v>
      </c>
      <c r="E36" s="227">
        <v>15.582000000000001</v>
      </c>
      <c r="F36" s="249">
        <v>0.73699999999999999</v>
      </c>
      <c r="G36" s="249">
        <v>34.551000000000002</v>
      </c>
      <c r="H36" s="249">
        <v>0</v>
      </c>
      <c r="I36" s="262">
        <f t="shared" si="0"/>
        <v>50.870000000000005</v>
      </c>
    </row>
    <row r="37" spans="2:9">
      <c r="B37" s="424"/>
      <c r="C37" s="419"/>
      <c r="D37" s="291" t="s">
        <v>210</v>
      </c>
      <c r="E37" s="227">
        <v>0</v>
      </c>
      <c r="F37" s="249">
        <v>3.5009999999999999</v>
      </c>
      <c r="G37" s="249">
        <v>11.478</v>
      </c>
      <c r="H37" s="249">
        <v>0</v>
      </c>
      <c r="I37" s="262">
        <f t="shared" si="0"/>
        <v>14.978999999999999</v>
      </c>
    </row>
    <row r="38" spans="2:9">
      <c r="B38" s="424"/>
      <c r="C38" s="237" t="s">
        <v>217</v>
      </c>
      <c r="D38" s="290"/>
      <c r="E38" s="239">
        <f>SUBTOTAL(9,E35:E37)</f>
        <v>15.582000000000001</v>
      </c>
      <c r="F38" s="239">
        <f>SUBTOTAL(9,F35:F37)</f>
        <v>4.2379999999999995</v>
      </c>
      <c r="G38" s="239">
        <f>SUBTOTAL(9,G35:G37)</f>
        <v>59.824000000000005</v>
      </c>
      <c r="H38" s="239">
        <f>SUBTOTAL(9,H35:H37)</f>
        <v>0</v>
      </c>
      <c r="I38" s="266">
        <f>SUBTOTAL(9,I35:I37)</f>
        <v>79.644000000000005</v>
      </c>
    </row>
    <row r="39" spans="2:9">
      <c r="B39" s="223" t="s">
        <v>220</v>
      </c>
      <c r="C39" s="238"/>
      <c r="D39" s="294"/>
      <c r="E39" s="56">
        <f>SUBTOTAL(9,E23:E37)</f>
        <v>1451.5820000000001</v>
      </c>
      <c r="F39" s="56">
        <f>SUBTOTAL(9,F23:F37)</f>
        <v>993.23799999999994</v>
      </c>
      <c r="G39" s="56">
        <f>SUBTOTAL(9,G23:G37)</f>
        <v>535.82399999999996</v>
      </c>
      <c r="H39" s="56">
        <f>SUBTOTAL(9,H23:H37)</f>
        <v>840</v>
      </c>
      <c r="I39" s="81">
        <f>SUBTOTAL(9,I23:I37)</f>
        <v>3820.6439999999998</v>
      </c>
    </row>
    <row r="40" spans="2:9">
      <c r="B40" s="423" t="s">
        <v>221</v>
      </c>
      <c r="C40" s="425" t="s">
        <v>210</v>
      </c>
      <c r="D40" s="291" t="s">
        <v>208</v>
      </c>
      <c r="E40" s="227">
        <v>12.65625</v>
      </c>
      <c r="F40" s="249">
        <v>0</v>
      </c>
      <c r="G40" s="249">
        <v>3.8194100189208986</v>
      </c>
      <c r="H40" s="249">
        <v>0</v>
      </c>
      <c r="I40" s="262">
        <f t="shared" si="0"/>
        <v>16.475660018920898</v>
      </c>
    </row>
    <row r="41" spans="2:9">
      <c r="B41" s="424"/>
      <c r="C41" s="425"/>
      <c r="D41" s="291" t="s">
        <v>209</v>
      </c>
      <c r="E41" s="227">
        <v>129.35525000000001</v>
      </c>
      <c r="F41" s="249">
        <v>0</v>
      </c>
      <c r="G41" s="249">
        <v>28.907209983825684</v>
      </c>
      <c r="H41" s="249">
        <v>0</v>
      </c>
      <c r="I41" s="262">
        <f t="shared" si="0"/>
        <v>158.26245998382569</v>
      </c>
    </row>
    <row r="42" spans="2:9">
      <c r="B42" s="424"/>
      <c r="C42" s="425"/>
      <c r="D42" s="291" t="s">
        <v>210</v>
      </c>
      <c r="E42" s="227">
        <v>0</v>
      </c>
      <c r="F42" s="249">
        <v>0</v>
      </c>
      <c r="G42" s="249">
        <v>58.757731107354161</v>
      </c>
      <c r="H42" s="249">
        <v>0</v>
      </c>
      <c r="I42" s="262">
        <f t="shared" si="0"/>
        <v>58.757731107354161</v>
      </c>
    </row>
    <row r="43" spans="2:9">
      <c r="B43" s="424"/>
      <c r="C43" s="295" t="s">
        <v>222</v>
      </c>
      <c r="D43" s="290"/>
      <c r="E43" s="251">
        <f>SUBTOTAL(9,E40:E42)</f>
        <v>142.01150000000001</v>
      </c>
      <c r="F43" s="251">
        <f>SUBTOTAL(9,F40:F42)</f>
        <v>0</v>
      </c>
      <c r="G43" s="251">
        <f>SUBTOTAL(9,G40:G42)</f>
        <v>91.484351110100746</v>
      </c>
      <c r="H43" s="251">
        <f>SUBTOTAL(9,H40:H42)</f>
        <v>0</v>
      </c>
      <c r="I43" s="264">
        <f>SUBTOTAL(9,I40:I42)</f>
        <v>233.49585111010077</v>
      </c>
    </row>
    <row r="44" spans="2:9">
      <c r="B44" s="424"/>
      <c r="C44" s="418" t="s">
        <v>212</v>
      </c>
      <c r="D44" s="291" t="s">
        <v>208</v>
      </c>
      <c r="E44" s="227">
        <v>840.34289271265266</v>
      </c>
      <c r="F44" s="249">
        <v>345.9089093630314</v>
      </c>
      <c r="G44" s="249">
        <v>76.337896564960474</v>
      </c>
      <c r="H44" s="249">
        <v>204.66140595388413</v>
      </c>
      <c r="I44" s="262">
        <f t="shared" si="0"/>
        <v>1467.2511045945284</v>
      </c>
    </row>
    <row r="45" spans="2:9">
      <c r="B45" s="424"/>
      <c r="C45" s="418"/>
      <c r="D45" s="291" t="s">
        <v>209</v>
      </c>
      <c r="E45" s="227">
        <v>460.96367944373549</v>
      </c>
      <c r="F45" s="249">
        <v>332.18822954595089</v>
      </c>
      <c r="G45" s="249">
        <v>677.68469103740154</v>
      </c>
      <c r="H45" s="249">
        <v>611.89829408715661</v>
      </c>
      <c r="I45" s="262">
        <f t="shared" si="0"/>
        <v>2082.7348941142445</v>
      </c>
    </row>
    <row r="46" spans="2:9">
      <c r="B46" s="424"/>
      <c r="C46" s="418"/>
      <c r="D46" s="291" t="s">
        <v>210</v>
      </c>
      <c r="E46" s="227">
        <v>7.2336000094860795</v>
      </c>
      <c r="F46" s="249">
        <v>0</v>
      </c>
      <c r="G46" s="249">
        <v>28.267409930765631</v>
      </c>
      <c r="H46" s="249">
        <v>39.57079933977127</v>
      </c>
      <c r="I46" s="262">
        <f t="shared" si="0"/>
        <v>75.07180928002299</v>
      </c>
    </row>
    <row r="47" spans="2:9">
      <c r="B47" s="424"/>
      <c r="C47" s="231" t="s">
        <v>213</v>
      </c>
      <c r="D47" s="290"/>
      <c r="E47" s="251">
        <f>SUBTOTAL(9,E44:E46)</f>
        <v>1308.5401721658741</v>
      </c>
      <c r="F47" s="251">
        <f>SUBTOTAL(9,F44:F46)</f>
        <v>678.09713890898229</v>
      </c>
      <c r="G47" s="251">
        <f>SUBTOTAL(9,G44:G46)</f>
        <v>782.28999753312769</v>
      </c>
      <c r="H47" s="251">
        <f>SUBTOTAL(9,H44:H46)</f>
        <v>856.13049938081201</v>
      </c>
      <c r="I47" s="264">
        <f>SUBTOTAL(9,I44:I46)</f>
        <v>3625.057807988796</v>
      </c>
    </row>
    <row r="48" spans="2:9">
      <c r="B48" s="424"/>
      <c r="C48" s="421" t="s">
        <v>214</v>
      </c>
      <c r="D48" s="291" t="s">
        <v>208</v>
      </c>
      <c r="E48" s="227">
        <v>0</v>
      </c>
      <c r="F48" s="249">
        <v>519.35153109741213</v>
      </c>
      <c r="G48" s="249">
        <v>0</v>
      </c>
      <c r="H48" s="249">
        <v>0</v>
      </c>
      <c r="I48" s="262">
        <f t="shared" si="0"/>
        <v>519.35153109741213</v>
      </c>
    </row>
    <row r="49" spans="2:9">
      <c r="B49" s="424"/>
      <c r="C49" s="421"/>
      <c r="D49" s="291" t="s">
        <v>209</v>
      </c>
      <c r="E49" s="227">
        <v>0</v>
      </c>
      <c r="F49" s="249">
        <v>0</v>
      </c>
      <c r="G49" s="249">
        <v>19.001999999999999</v>
      </c>
      <c r="H49" s="249">
        <v>0</v>
      </c>
      <c r="I49" s="262">
        <f t="shared" si="0"/>
        <v>19.001999999999999</v>
      </c>
    </row>
    <row r="50" spans="2:9">
      <c r="B50" s="424"/>
      <c r="C50" s="421"/>
      <c r="D50" s="291" t="s">
        <v>210</v>
      </c>
      <c r="E50" s="227">
        <v>0</v>
      </c>
      <c r="F50" s="249">
        <v>0</v>
      </c>
      <c r="G50" s="249">
        <v>0</v>
      </c>
      <c r="H50" s="249">
        <v>0</v>
      </c>
      <c r="I50" s="262">
        <f t="shared" si="0"/>
        <v>0</v>
      </c>
    </row>
    <row r="51" spans="2:9">
      <c r="B51" s="424"/>
      <c r="C51" s="292" t="s">
        <v>215</v>
      </c>
      <c r="D51" s="290"/>
      <c r="E51" s="251">
        <f>SUBTOTAL(9,E48:E50)</f>
        <v>0</v>
      </c>
      <c r="F51" s="251">
        <f>SUBTOTAL(9,F48:F50)</f>
        <v>519.35153109741213</v>
      </c>
      <c r="G51" s="251">
        <f>SUBTOTAL(9,G48:G50)</f>
        <v>19.001999999999999</v>
      </c>
      <c r="H51" s="251">
        <f>SUBTOTAL(9,H48:H50)</f>
        <v>0</v>
      </c>
      <c r="I51" s="264">
        <f>SUBTOTAL(9,I48:I50)</f>
        <v>538.35353109741209</v>
      </c>
    </row>
    <row r="52" spans="2:9">
      <c r="B52" s="424"/>
      <c r="C52" s="418" t="s">
        <v>216</v>
      </c>
      <c r="D52" s="291" t="s">
        <v>208</v>
      </c>
      <c r="E52" s="227">
        <v>0</v>
      </c>
      <c r="F52" s="249">
        <v>0</v>
      </c>
      <c r="G52" s="249">
        <v>1.0462499999999999</v>
      </c>
      <c r="H52" s="249">
        <v>0</v>
      </c>
      <c r="I52" s="262">
        <f t="shared" si="0"/>
        <v>1.0462499999999999</v>
      </c>
    </row>
    <row r="53" spans="2:9">
      <c r="B53" s="424"/>
      <c r="C53" s="418"/>
      <c r="D53" s="291" t="s">
        <v>209</v>
      </c>
      <c r="E53" s="227">
        <v>0.54680001449584958</v>
      </c>
      <c r="F53" s="249">
        <v>0.15187999629974366</v>
      </c>
      <c r="G53" s="249">
        <v>0.52113999705016611</v>
      </c>
      <c r="H53" s="249">
        <v>0</v>
      </c>
      <c r="I53" s="262">
        <f t="shared" si="0"/>
        <v>1.2198200078457595</v>
      </c>
    </row>
    <row r="54" spans="2:9">
      <c r="B54" s="424"/>
      <c r="C54" s="419"/>
      <c r="D54" s="296" t="s">
        <v>210</v>
      </c>
      <c r="E54" s="256">
        <v>0</v>
      </c>
      <c r="F54" s="275">
        <v>3.2375400390625</v>
      </c>
      <c r="G54" s="275">
        <v>0</v>
      </c>
      <c r="H54" s="275">
        <v>0</v>
      </c>
      <c r="I54" s="270">
        <f t="shared" si="0"/>
        <v>3.2375400390625</v>
      </c>
    </row>
    <row r="55" spans="2:9">
      <c r="B55" s="424"/>
      <c r="C55" s="231" t="s">
        <v>217</v>
      </c>
      <c r="D55" s="290"/>
      <c r="E55" s="249">
        <f>SUBTOTAL(9,E52:E54)</f>
        <v>0.54680001449584958</v>
      </c>
      <c r="F55" s="249">
        <f>SUBTOTAL(9,F52:F54)</f>
        <v>3.3894200353622437</v>
      </c>
      <c r="G55" s="249">
        <f>SUBTOTAL(9,G52:G54)</f>
        <v>1.5673899970501659</v>
      </c>
      <c r="H55" s="249">
        <f>SUBTOTAL(9,H52:H54)</f>
        <v>0</v>
      </c>
      <c r="I55" s="262">
        <f>SUBTOTAL(9,I52:I54)</f>
        <v>5.5036100469082596</v>
      </c>
    </row>
    <row r="56" spans="2:9">
      <c r="B56" s="223" t="s">
        <v>223</v>
      </c>
      <c r="C56" s="238"/>
      <c r="D56" s="297"/>
      <c r="E56" s="56">
        <f>SUBTOTAL(9,E40:E54)</f>
        <v>1451.09847218037</v>
      </c>
      <c r="F56" s="56">
        <f>SUBTOTAL(9,F40:F54)</f>
        <v>1200.8380900417567</v>
      </c>
      <c r="G56" s="56">
        <f>SUBTOTAL(9,G40:G54)</f>
        <v>894.3437386402785</v>
      </c>
      <c r="H56" s="56">
        <f>SUBTOTAL(9,H40:H54)</f>
        <v>856.13049938081201</v>
      </c>
      <c r="I56" s="81">
        <f>SUBTOTAL(9,I40:I54)</f>
        <v>4402.4108002432176</v>
      </c>
    </row>
    <row r="57" spans="2:9">
      <c r="B57" s="423">
        <v>2005</v>
      </c>
      <c r="C57" s="426" t="s">
        <v>210</v>
      </c>
      <c r="D57" s="298" t="s">
        <v>208</v>
      </c>
      <c r="E57" s="299">
        <v>0</v>
      </c>
      <c r="F57" s="299">
        <v>0</v>
      </c>
      <c r="G57" s="299">
        <v>0</v>
      </c>
      <c r="H57" s="300">
        <v>0</v>
      </c>
      <c r="I57" s="262">
        <f>SUM(E57:H57)</f>
        <v>0</v>
      </c>
    </row>
    <row r="58" spans="2:9">
      <c r="B58" s="424"/>
      <c r="C58" s="425"/>
      <c r="D58" s="301" t="s">
        <v>209</v>
      </c>
      <c r="E58" s="299">
        <v>0</v>
      </c>
      <c r="F58" s="299">
        <v>0</v>
      </c>
      <c r="G58" s="299">
        <v>0</v>
      </c>
      <c r="H58" s="299">
        <v>0</v>
      </c>
      <c r="I58" s="262">
        <f>SUM(E58:H58)</f>
        <v>0</v>
      </c>
    </row>
    <row r="59" spans="2:9">
      <c r="B59" s="424"/>
      <c r="C59" s="425"/>
      <c r="D59" s="302" t="s">
        <v>210</v>
      </c>
      <c r="E59" s="299">
        <v>0</v>
      </c>
      <c r="F59" s="299">
        <v>0</v>
      </c>
      <c r="G59" s="299">
        <v>189.907873926267</v>
      </c>
      <c r="H59" s="299">
        <v>0</v>
      </c>
      <c r="I59" s="262">
        <f>SUM(E59:H59)</f>
        <v>189.907873926267</v>
      </c>
    </row>
    <row r="60" spans="2:9">
      <c r="B60" s="424"/>
      <c r="C60" s="295" t="s">
        <v>222</v>
      </c>
      <c r="D60" s="290"/>
      <c r="E60" s="251">
        <f>SUBTOTAL(9,E57:E59)</f>
        <v>0</v>
      </c>
      <c r="F60" s="251">
        <f>SUBTOTAL(9,F57:F59)</f>
        <v>0</v>
      </c>
      <c r="G60" s="251">
        <f>SUBTOTAL(9,G57:G59)</f>
        <v>189.907873926267</v>
      </c>
      <c r="H60" s="251">
        <f>SUBTOTAL(9,H57:H59)</f>
        <v>0</v>
      </c>
      <c r="I60" s="264">
        <f>SUBTOTAL(9,I57:I59)</f>
        <v>189.907873926267</v>
      </c>
    </row>
    <row r="61" spans="2:9">
      <c r="B61" s="424"/>
      <c r="C61" s="418" t="s">
        <v>212</v>
      </c>
      <c r="D61" s="298" t="s">
        <v>208</v>
      </c>
      <c r="E61" s="299">
        <v>751.43223704493005</v>
      </c>
      <c r="F61" s="299">
        <v>247.200250441462</v>
      </c>
      <c r="G61" s="299">
        <v>70.4260939884186</v>
      </c>
      <c r="H61" s="299">
        <v>149.45213532567001</v>
      </c>
      <c r="I61" s="266">
        <f>SUM(E61:H61)</f>
        <v>1218.5107168004806</v>
      </c>
    </row>
    <row r="62" spans="2:9">
      <c r="B62" s="424"/>
      <c r="C62" s="418"/>
      <c r="D62" s="301" t="s">
        <v>209</v>
      </c>
      <c r="E62" s="299">
        <v>553.39405720910895</v>
      </c>
      <c r="F62" s="299">
        <v>332.71990281939497</v>
      </c>
      <c r="G62" s="299">
        <v>1041.08682645781</v>
      </c>
      <c r="H62" s="299">
        <v>406.85580962392697</v>
      </c>
      <c r="I62" s="262">
        <f>SUM(E62:H62)</f>
        <v>2334.0565961102411</v>
      </c>
    </row>
    <row r="63" spans="2:9">
      <c r="B63" s="424"/>
      <c r="C63" s="418"/>
      <c r="D63" s="302" t="s">
        <v>210</v>
      </c>
      <c r="E63" s="299">
        <v>3.6466599941253599</v>
      </c>
      <c r="F63" s="299">
        <v>95.776018634855703</v>
      </c>
      <c r="G63" s="299">
        <v>49.150818066060502</v>
      </c>
      <c r="H63" s="299">
        <v>3.5599999427795397E-2</v>
      </c>
      <c r="I63" s="270">
        <f>SUM(E63:H63)</f>
        <v>148.60909669446937</v>
      </c>
    </row>
    <row r="64" spans="2:9">
      <c r="B64" s="424"/>
      <c r="C64" s="231" t="s">
        <v>213</v>
      </c>
      <c r="D64" s="290"/>
      <c r="E64" s="251">
        <f>SUBTOTAL(9,E61:E63)</f>
        <v>1308.4729542481646</v>
      </c>
      <c r="F64" s="251">
        <f>SUBTOTAL(9,F61:F63)</f>
        <v>675.69617189571272</v>
      </c>
      <c r="G64" s="251">
        <f>SUBTOTAL(9,G61:G63)</f>
        <v>1160.6637385122892</v>
      </c>
      <c r="H64" s="251">
        <f>SUBTOTAL(9,H61:H63)</f>
        <v>556.3435449490247</v>
      </c>
      <c r="I64" s="264">
        <f>SUBTOTAL(9,I61:I63)</f>
        <v>3701.1764096051911</v>
      </c>
    </row>
    <row r="65" spans="2:9">
      <c r="B65" s="424"/>
      <c r="C65" s="428" t="s">
        <v>214</v>
      </c>
      <c r="D65" s="298" t="s">
        <v>208</v>
      </c>
      <c r="E65" s="299">
        <v>472.95218891143799</v>
      </c>
      <c r="F65" s="299">
        <v>556.28544344329805</v>
      </c>
      <c r="G65" s="299">
        <v>9.1999999999999998E-2</v>
      </c>
      <c r="H65" s="299">
        <v>113.16200000000001</v>
      </c>
      <c r="I65" s="262">
        <f>SUM(E65:H65)</f>
        <v>1142.4916323547361</v>
      </c>
    </row>
    <row r="66" spans="2:9">
      <c r="B66" s="424"/>
      <c r="C66" s="428"/>
      <c r="D66" s="301" t="s">
        <v>209</v>
      </c>
      <c r="E66" s="299">
        <v>0.39171998977661099</v>
      </c>
      <c r="F66" s="299">
        <v>0</v>
      </c>
      <c r="G66" s="299">
        <v>0.60799999999999998</v>
      </c>
      <c r="H66" s="299">
        <v>0.14799999999999999</v>
      </c>
      <c r="I66" s="262">
        <f>SUM(E66:H66)</f>
        <v>1.1477199897766108</v>
      </c>
    </row>
    <row r="67" spans="2:9">
      <c r="B67" s="424"/>
      <c r="C67" s="428"/>
      <c r="D67" s="302" t="s">
        <v>210</v>
      </c>
      <c r="E67" s="299">
        <v>0</v>
      </c>
      <c r="F67" s="299">
        <v>0</v>
      </c>
      <c r="G67" s="299">
        <v>8.0000000000000002E-3</v>
      </c>
      <c r="H67" s="299">
        <v>0</v>
      </c>
      <c r="I67" s="262">
        <f>SUM(E67:H67)</f>
        <v>8.0000000000000002E-3</v>
      </c>
    </row>
    <row r="68" spans="2:9">
      <c r="B68" s="424"/>
      <c r="C68" s="292" t="s">
        <v>215</v>
      </c>
      <c r="D68" s="290"/>
      <c r="E68" s="251">
        <f>SUBTOTAL(9,E65:E67)</f>
        <v>473.3439089012146</v>
      </c>
      <c r="F68" s="251">
        <f>SUBTOTAL(9,F65:F67)</f>
        <v>556.28544344329805</v>
      </c>
      <c r="G68" s="251">
        <f>SUBTOTAL(9,G65:G67)</f>
        <v>0.70799999999999996</v>
      </c>
      <c r="H68" s="251">
        <f>SUBTOTAL(9,H65:H67)</f>
        <v>113.31</v>
      </c>
      <c r="I68" s="264">
        <f>SUBTOTAL(9,I65:I67)</f>
        <v>1143.6473523445127</v>
      </c>
    </row>
    <row r="69" spans="2:9">
      <c r="B69" s="424"/>
      <c r="C69" s="429" t="s">
        <v>216</v>
      </c>
      <c r="D69" s="298" t="s">
        <v>208</v>
      </c>
      <c r="E69" s="299">
        <v>0</v>
      </c>
      <c r="F69" s="299">
        <v>0</v>
      </c>
      <c r="G69" s="299">
        <v>0.89673600196838299</v>
      </c>
      <c r="H69" s="299">
        <v>0</v>
      </c>
      <c r="I69" s="262">
        <f>SUM(E69:H69)</f>
        <v>0.89673600196838299</v>
      </c>
    </row>
    <row r="70" spans="2:9">
      <c r="B70" s="424"/>
      <c r="C70" s="429"/>
      <c r="D70" s="301" t="s">
        <v>209</v>
      </c>
      <c r="E70" s="299">
        <v>0</v>
      </c>
      <c r="F70" s="299">
        <v>0</v>
      </c>
      <c r="G70" s="299">
        <v>1.0315389957129899</v>
      </c>
      <c r="H70" s="299">
        <v>0</v>
      </c>
      <c r="I70" s="262">
        <f>SUM(E70:H70)</f>
        <v>1.0315389957129899</v>
      </c>
    </row>
    <row r="71" spans="2:9">
      <c r="B71" s="424"/>
      <c r="C71" s="430"/>
      <c r="D71" s="302" t="s">
        <v>210</v>
      </c>
      <c r="E71" s="299">
        <v>0</v>
      </c>
      <c r="F71" s="299">
        <v>1.5088300170898401</v>
      </c>
      <c r="G71" s="299">
        <v>0</v>
      </c>
      <c r="H71" s="299">
        <v>0</v>
      </c>
      <c r="I71" s="270">
        <f>SUM(E71:H71)</f>
        <v>1.5088300170898401</v>
      </c>
    </row>
    <row r="72" spans="2:9">
      <c r="B72" s="427"/>
      <c r="C72" s="233" t="s">
        <v>217</v>
      </c>
      <c r="D72" s="290"/>
      <c r="E72" s="251">
        <f>SUBTOTAL(9,E69:E71)</f>
        <v>0</v>
      </c>
      <c r="F72" s="251">
        <f>SUBTOTAL(9,F69:F71)</f>
        <v>1.5088300170898401</v>
      </c>
      <c r="G72" s="251">
        <f>SUBTOTAL(9,G69:G71)</f>
        <v>1.9282749976813729</v>
      </c>
      <c r="H72" s="251">
        <f>SUBTOTAL(9,H69:H71)</f>
        <v>0</v>
      </c>
      <c r="I72" s="264">
        <f>SUBTOTAL(9,I69:I71)</f>
        <v>3.437105014771213</v>
      </c>
    </row>
    <row r="73" spans="2:9">
      <c r="B73" s="223" t="s">
        <v>224</v>
      </c>
      <c r="C73" s="206"/>
      <c r="D73" s="297"/>
      <c r="E73" s="56">
        <f>SUBTOTAL(9,E57:E71)</f>
        <v>1781.8168631493793</v>
      </c>
      <c r="F73" s="56">
        <f>SUBTOTAL(9,F57:F71)</f>
        <v>1233.4904453561005</v>
      </c>
      <c r="G73" s="56">
        <f>SUBTOTAL(9,G57:G71)</f>
        <v>1353.2078874362376</v>
      </c>
      <c r="H73" s="56">
        <f>SUBTOTAL(9,H57:H71)</f>
        <v>669.65354494902476</v>
      </c>
      <c r="I73" s="91">
        <f>SUBTOTAL(9,I57:I71)</f>
        <v>5038.1687408907419</v>
      </c>
    </row>
    <row r="74" spans="2:9">
      <c r="B74" s="423">
        <v>2006</v>
      </c>
      <c r="C74" s="426" t="s">
        <v>210</v>
      </c>
      <c r="D74" s="298" t="s">
        <v>208</v>
      </c>
      <c r="E74" s="278">
        <v>0</v>
      </c>
      <c r="F74" s="278">
        <v>0</v>
      </c>
      <c r="G74" s="278">
        <v>0</v>
      </c>
      <c r="H74" s="278">
        <v>0</v>
      </c>
      <c r="I74" s="262">
        <f>SUM(E74:H74)</f>
        <v>0</v>
      </c>
    </row>
    <row r="75" spans="2:9">
      <c r="B75" s="424"/>
      <c r="C75" s="425"/>
      <c r="D75" s="301" t="s">
        <v>209</v>
      </c>
      <c r="E75" s="278">
        <v>0</v>
      </c>
      <c r="F75" s="278">
        <v>0</v>
      </c>
      <c r="G75" s="278">
        <v>4.4439998626708901E-2</v>
      </c>
      <c r="H75" s="278">
        <v>0</v>
      </c>
      <c r="I75" s="262">
        <f>SUM(E75:H75)</f>
        <v>4.4439998626708901E-2</v>
      </c>
    </row>
    <row r="76" spans="2:9">
      <c r="B76" s="424"/>
      <c r="C76" s="425"/>
      <c r="D76" s="302" t="s">
        <v>210</v>
      </c>
      <c r="E76" s="278">
        <v>0</v>
      </c>
      <c r="F76" s="278">
        <v>0</v>
      </c>
      <c r="G76" s="278">
        <v>168.45383075792699</v>
      </c>
      <c r="H76" s="278">
        <v>0</v>
      </c>
      <c r="I76" s="262">
        <f>SUM(E76:H76)</f>
        <v>168.45383075792699</v>
      </c>
    </row>
    <row r="77" spans="2:9">
      <c r="B77" s="424"/>
      <c r="C77" s="295" t="s">
        <v>222</v>
      </c>
      <c r="D77" s="290"/>
      <c r="E77" s="251">
        <f>SUBTOTAL(9,E74:E76)</f>
        <v>0</v>
      </c>
      <c r="F77" s="251">
        <f>SUBTOTAL(9,F74:F76)</f>
        <v>0</v>
      </c>
      <c r="G77" s="251">
        <f>SUBTOTAL(9,G74:G76)</f>
        <v>168.49827075655369</v>
      </c>
      <c r="H77" s="251">
        <f>SUBTOTAL(9,H74:H76)</f>
        <v>0</v>
      </c>
      <c r="I77" s="264">
        <f>SUBTOTAL(9,I74:I76)</f>
        <v>168.49827075655369</v>
      </c>
    </row>
    <row r="78" spans="2:9">
      <c r="B78" s="424"/>
      <c r="C78" s="418" t="s">
        <v>212</v>
      </c>
      <c r="D78" s="298" t="s">
        <v>208</v>
      </c>
      <c r="E78" s="244">
        <v>529.14940439522297</v>
      </c>
      <c r="F78" s="241">
        <v>329.189122428536</v>
      </c>
      <c r="G78" s="241">
        <v>134.51236911138901</v>
      </c>
      <c r="H78" s="241">
        <v>238.844640262187</v>
      </c>
      <c r="I78" s="266">
        <f>SUM(E78:H78)</f>
        <v>1231.6955361973351</v>
      </c>
    </row>
    <row r="79" spans="2:9">
      <c r="B79" s="424"/>
      <c r="C79" s="418"/>
      <c r="D79" s="301" t="s">
        <v>209</v>
      </c>
      <c r="E79" s="245">
        <v>438.53895824480901</v>
      </c>
      <c r="F79" s="247">
        <v>364.76803591677202</v>
      </c>
      <c r="G79" s="247">
        <v>920.23572921596099</v>
      </c>
      <c r="H79" s="247">
        <v>418.03578450406297</v>
      </c>
      <c r="I79" s="262">
        <f>SUM(E79:H79)</f>
        <v>2141.5785078816052</v>
      </c>
    </row>
    <row r="80" spans="2:9">
      <c r="B80" s="424"/>
      <c r="C80" s="418"/>
      <c r="D80" s="302" t="s">
        <v>210</v>
      </c>
      <c r="E80" s="248">
        <v>1.54890000152587</v>
      </c>
      <c r="F80" s="243">
        <v>6.1299998469650702E-2</v>
      </c>
      <c r="G80" s="243">
        <v>58.838650174319703</v>
      </c>
      <c r="H80" s="243">
        <v>0</v>
      </c>
      <c r="I80" s="270">
        <f>SUM(E80:H80)</f>
        <v>60.448850174315226</v>
      </c>
    </row>
    <row r="81" spans="2:9">
      <c r="B81" s="424"/>
      <c r="C81" s="231" t="s">
        <v>213</v>
      </c>
      <c r="D81" s="290"/>
      <c r="E81" s="239">
        <f>SUBTOTAL(9,E78:E80)</f>
        <v>969.23726264155789</v>
      </c>
      <c r="F81" s="239">
        <f>SUBTOTAL(9,F78:F80)</f>
        <v>694.01845834377764</v>
      </c>
      <c r="G81" s="239">
        <f>SUBTOTAL(9,G78:G80)</f>
        <v>1113.5867485016697</v>
      </c>
      <c r="H81" s="239">
        <f>SUBTOTAL(9,H78:H80)</f>
        <v>656.88042476624992</v>
      </c>
      <c r="I81" s="264">
        <f>SUBTOTAL(9,I78:I80)</f>
        <v>3433.7228942532556</v>
      </c>
    </row>
    <row r="82" spans="2:9">
      <c r="B82" s="424"/>
      <c r="C82" s="428" t="s">
        <v>214</v>
      </c>
      <c r="D82" s="303" t="s">
        <v>208</v>
      </c>
      <c r="E82" s="244">
        <v>439.897144705534</v>
      </c>
      <c r="F82" s="241">
        <v>465.55260209655802</v>
      </c>
      <c r="G82" s="241">
        <v>0</v>
      </c>
      <c r="H82" s="268">
        <v>335.06299999999999</v>
      </c>
      <c r="I82" s="261">
        <f>SUM(E82:H82)</f>
        <v>1240.5127468020919</v>
      </c>
    </row>
    <row r="83" spans="2:9">
      <c r="B83" s="424"/>
      <c r="C83" s="428"/>
      <c r="D83" s="304" t="s">
        <v>209</v>
      </c>
      <c r="E83" s="245">
        <v>0</v>
      </c>
      <c r="F83" s="247">
        <v>0</v>
      </c>
      <c r="G83" s="247">
        <v>0</v>
      </c>
      <c r="H83" s="269">
        <v>1.2629999999999999</v>
      </c>
      <c r="I83" s="261">
        <f>SUM(E83:H83)</f>
        <v>1.2629999999999999</v>
      </c>
    </row>
    <row r="84" spans="2:9">
      <c r="B84" s="424"/>
      <c r="C84" s="428"/>
      <c r="D84" s="305" t="s">
        <v>210</v>
      </c>
      <c r="E84" s="248">
        <v>0</v>
      </c>
      <c r="F84" s="243">
        <v>0</v>
      </c>
      <c r="G84" s="243">
        <v>0</v>
      </c>
      <c r="H84" s="267">
        <v>0</v>
      </c>
      <c r="I84" s="261">
        <f>SUM(E84:H84)</f>
        <v>0</v>
      </c>
    </row>
    <row r="85" spans="2:9">
      <c r="B85" s="424"/>
      <c r="C85" s="292" t="s">
        <v>215</v>
      </c>
      <c r="D85" s="290"/>
      <c r="E85" s="275">
        <f>SUBTOTAL(9,E82:E84)</f>
        <v>439.897144705534</v>
      </c>
      <c r="F85" s="275">
        <f>SUBTOTAL(9,F82:F84)</f>
        <v>465.55260209655802</v>
      </c>
      <c r="G85" s="275">
        <f>SUBTOTAL(9,G82:G84)</f>
        <v>0</v>
      </c>
      <c r="H85" s="275">
        <f>SUBTOTAL(9,H82:H84)</f>
        <v>336.32599999999996</v>
      </c>
      <c r="I85" s="264">
        <f>SUBTOTAL(9,I82:I84)</f>
        <v>1241.7757468020918</v>
      </c>
    </row>
    <row r="86" spans="2:9">
      <c r="B86" s="424"/>
      <c r="C86" s="429" t="s">
        <v>216</v>
      </c>
      <c r="D86" s="298" t="s">
        <v>208</v>
      </c>
      <c r="E86" s="247">
        <v>0</v>
      </c>
      <c r="F86" s="247">
        <v>0</v>
      </c>
      <c r="G86" s="247">
        <v>0.27900000000000003</v>
      </c>
      <c r="H86" s="247">
        <v>0</v>
      </c>
      <c r="I86" s="262">
        <f>SUM(E86:H86)</f>
        <v>0.27900000000000003</v>
      </c>
    </row>
    <row r="87" spans="2:9">
      <c r="B87" s="424"/>
      <c r="C87" s="429"/>
      <c r="D87" s="301" t="s">
        <v>209</v>
      </c>
      <c r="E87" s="247">
        <v>0</v>
      </c>
      <c r="F87" s="247">
        <v>0</v>
      </c>
      <c r="G87" s="247">
        <v>1.2909099998474101</v>
      </c>
      <c r="H87" s="247">
        <v>0</v>
      </c>
      <c r="I87" s="262">
        <f>SUM(E87:H87)</f>
        <v>1.2909099998474101</v>
      </c>
    </row>
    <row r="88" spans="2:9">
      <c r="B88" s="424"/>
      <c r="C88" s="430"/>
      <c r="D88" s="302" t="s">
        <v>210</v>
      </c>
      <c r="E88" s="247">
        <v>0</v>
      </c>
      <c r="F88" s="247">
        <v>0</v>
      </c>
      <c r="G88" s="247">
        <v>0</v>
      </c>
      <c r="H88" s="247">
        <v>0</v>
      </c>
      <c r="I88" s="270">
        <f>SUM(E88:H88)</f>
        <v>0</v>
      </c>
    </row>
    <row r="89" spans="2:9">
      <c r="B89" s="427"/>
      <c r="C89" s="233" t="s">
        <v>217</v>
      </c>
      <c r="D89" s="290"/>
      <c r="E89" s="251">
        <f>SUBTOTAL(9,E86:E88)</f>
        <v>0</v>
      </c>
      <c r="F89" s="251">
        <f>SUBTOTAL(9,F86:F88)</f>
        <v>0</v>
      </c>
      <c r="G89" s="251">
        <f>SUBTOTAL(9,G86:G88)</f>
        <v>1.5699099998474102</v>
      </c>
      <c r="H89" s="251">
        <f>SUBTOTAL(9,H86:H88)</f>
        <v>0</v>
      </c>
      <c r="I89" s="264">
        <f>SUBTOTAL(9,I86:I88)</f>
        <v>1.5699099998474102</v>
      </c>
    </row>
    <row r="90" spans="2:9">
      <c r="B90" s="223" t="s">
        <v>225</v>
      </c>
      <c r="C90" s="206"/>
      <c r="D90" s="297"/>
      <c r="E90" s="56">
        <f>SUBTOTAL(9,E74:E88)</f>
        <v>1409.1344073470918</v>
      </c>
      <c r="F90" s="56">
        <f>SUBTOTAL(9,F74:F88)</f>
        <v>1159.5710604403357</v>
      </c>
      <c r="G90" s="56">
        <f>SUBTOTAL(9,G74:G88)</f>
        <v>1283.6549292580708</v>
      </c>
      <c r="H90" s="56">
        <f>SUBTOTAL(9,H74:H88)</f>
        <v>993.20642476624994</v>
      </c>
      <c r="I90" s="91">
        <f>SUBTOTAL(9,I74:I88)</f>
        <v>4845.5668218117498</v>
      </c>
    </row>
    <row r="91" spans="2:9">
      <c r="B91" s="423">
        <v>2007</v>
      </c>
      <c r="C91" s="426" t="s">
        <v>210</v>
      </c>
      <c r="D91" s="298" t="s">
        <v>208</v>
      </c>
      <c r="E91" s="247">
        <v>0</v>
      </c>
      <c r="F91" s="247">
        <v>0</v>
      </c>
      <c r="G91" s="278">
        <v>0</v>
      </c>
      <c r="H91" s="247">
        <v>0</v>
      </c>
      <c r="I91" s="262">
        <f>SUM(E91:H91)</f>
        <v>0</v>
      </c>
    </row>
    <row r="92" spans="2:9">
      <c r="B92" s="424"/>
      <c r="C92" s="425"/>
      <c r="D92" s="301" t="s">
        <v>209</v>
      </c>
      <c r="E92" s="247">
        <v>0</v>
      </c>
      <c r="F92" s="247">
        <v>0</v>
      </c>
      <c r="G92" s="278">
        <v>0</v>
      </c>
      <c r="H92" s="247">
        <v>0</v>
      </c>
      <c r="I92" s="262">
        <f>SUM(E92:H92)</f>
        <v>0</v>
      </c>
    </row>
    <row r="93" spans="2:9">
      <c r="B93" s="424"/>
      <c r="C93" s="425"/>
      <c r="D93" s="302" t="s">
        <v>210</v>
      </c>
      <c r="E93" s="247">
        <v>0</v>
      </c>
      <c r="F93" s="247">
        <v>0</v>
      </c>
      <c r="G93" s="278">
        <v>106.74496044679731</v>
      </c>
      <c r="H93" s="247">
        <v>0</v>
      </c>
      <c r="I93" s="270">
        <f>SUM(E93:H93)</f>
        <v>106.74496044679731</v>
      </c>
    </row>
    <row r="94" spans="2:9">
      <c r="B94" s="424"/>
      <c r="C94" s="295" t="s">
        <v>222</v>
      </c>
      <c r="D94" s="306"/>
      <c r="E94" s="251">
        <f>SUM(E91:E93)</f>
        <v>0</v>
      </c>
      <c r="F94" s="251">
        <f>SUM(F91:F93)</f>
        <v>0</v>
      </c>
      <c r="G94" s="251">
        <f>SUM(G91:G93)</f>
        <v>106.74496044679731</v>
      </c>
      <c r="H94" s="251">
        <f>SUM(H91:H93)</f>
        <v>0</v>
      </c>
      <c r="I94" s="264">
        <f>SUM(I91:I93)</f>
        <v>106.74496044679731</v>
      </c>
    </row>
    <row r="95" spans="2:9">
      <c r="B95" s="424"/>
      <c r="C95" s="418" t="s">
        <v>212</v>
      </c>
      <c r="D95" s="298" t="s">
        <v>208</v>
      </c>
      <c r="E95" s="247">
        <v>398.0141526591778</v>
      </c>
      <c r="F95" s="247">
        <v>160.69449246478081</v>
      </c>
      <c r="G95" s="247">
        <v>453.43962209016087</v>
      </c>
      <c r="H95" s="247">
        <v>292.24711582762001</v>
      </c>
      <c r="I95" s="262">
        <f>SUM(E95:H95)</f>
        <v>1304.3953830417395</v>
      </c>
    </row>
    <row r="96" spans="2:9">
      <c r="B96" s="424"/>
      <c r="C96" s="418"/>
      <c r="D96" s="301" t="s">
        <v>209</v>
      </c>
      <c r="E96" s="247">
        <v>350.961686340982</v>
      </c>
      <c r="F96" s="247">
        <v>331.39122993765028</v>
      </c>
      <c r="G96" s="247">
        <v>824.06347518604991</v>
      </c>
      <c r="H96" s="247">
        <v>536.01069098319863</v>
      </c>
      <c r="I96" s="262">
        <f>SUM(E96:H96)</f>
        <v>2042.4270824478808</v>
      </c>
    </row>
    <row r="97" spans="2:9">
      <c r="B97" s="424"/>
      <c r="C97" s="418"/>
      <c r="D97" s="302" t="s">
        <v>210</v>
      </c>
      <c r="E97" s="247">
        <v>2.5019999999999998</v>
      </c>
      <c r="F97" s="247">
        <v>2.5000000000000001E-3</v>
      </c>
      <c r="G97" s="247">
        <v>64.182768076770003</v>
      </c>
      <c r="H97" s="247">
        <v>0</v>
      </c>
      <c r="I97" s="270">
        <f>SUM(E97:H97)</f>
        <v>66.687268076769996</v>
      </c>
    </row>
    <row r="98" spans="2:9">
      <c r="B98" s="424"/>
      <c r="C98" s="231" t="s">
        <v>213</v>
      </c>
      <c r="D98" s="306"/>
      <c r="E98" s="251">
        <f>SUM(E95:E97)</f>
        <v>751.47783900015975</v>
      </c>
      <c r="F98" s="251">
        <f>SUM(F95:F97)</f>
        <v>492.08822240243109</v>
      </c>
      <c r="G98" s="251">
        <f>SUM(G95:G97)</f>
        <v>1341.6858653529807</v>
      </c>
      <c r="H98" s="251">
        <f>SUM(H95:H97)</f>
        <v>828.25780681081869</v>
      </c>
      <c r="I98" s="264">
        <f>SUM(I95:I97)</f>
        <v>3413.5097335663904</v>
      </c>
    </row>
    <row r="99" spans="2:9">
      <c r="B99" s="424"/>
      <c r="C99" s="428" t="s">
        <v>214</v>
      </c>
      <c r="D99" s="298" t="s">
        <v>208</v>
      </c>
      <c r="E99" s="247">
        <v>525.0685771627426</v>
      </c>
      <c r="F99" s="247">
        <v>381.65255877685547</v>
      </c>
      <c r="G99" s="247">
        <v>0</v>
      </c>
      <c r="H99" s="247">
        <v>288.12900000000002</v>
      </c>
      <c r="I99" s="262">
        <f>SUM(E99:H99)</f>
        <v>1194.8501359395982</v>
      </c>
    </row>
    <row r="100" spans="2:9">
      <c r="B100" s="424"/>
      <c r="C100" s="428"/>
      <c r="D100" s="301" t="s">
        <v>209</v>
      </c>
      <c r="E100" s="247">
        <v>12.77</v>
      </c>
      <c r="F100" s="247">
        <v>0</v>
      </c>
      <c r="G100" s="247">
        <v>0</v>
      </c>
      <c r="H100" s="247">
        <v>2.0569999999999999</v>
      </c>
      <c r="I100" s="262">
        <f>SUM(E100:H100)</f>
        <v>14.827</v>
      </c>
    </row>
    <row r="101" spans="2:9">
      <c r="B101" s="424"/>
      <c r="C101" s="428"/>
      <c r="D101" s="302" t="s">
        <v>210</v>
      </c>
      <c r="E101" s="247">
        <v>0</v>
      </c>
      <c r="F101" s="247">
        <v>0</v>
      </c>
      <c r="G101" s="247">
        <v>0</v>
      </c>
      <c r="H101" s="247">
        <v>0</v>
      </c>
      <c r="I101" s="270">
        <f>SUM(E101:H101)</f>
        <v>0</v>
      </c>
    </row>
    <row r="102" spans="2:9">
      <c r="B102" s="424"/>
      <c r="C102" s="292" t="s">
        <v>215</v>
      </c>
      <c r="D102" s="306"/>
      <c r="E102" s="251">
        <f>SUM(E99:E101)</f>
        <v>537.83857716274258</v>
      </c>
      <c r="F102" s="251">
        <f>SUM(F99:F101)</f>
        <v>381.65255877685547</v>
      </c>
      <c r="G102" s="251">
        <f>SUM(G99:G101)</f>
        <v>0</v>
      </c>
      <c r="H102" s="251">
        <f>SUM(H99:H101)</f>
        <v>290.18600000000004</v>
      </c>
      <c r="I102" s="264">
        <f>SUM(I99:I101)</f>
        <v>1209.6771359395982</v>
      </c>
    </row>
    <row r="103" spans="2:9">
      <c r="B103" s="424"/>
      <c r="C103" s="429" t="s">
        <v>216</v>
      </c>
      <c r="D103" s="298" t="s">
        <v>208</v>
      </c>
      <c r="E103" s="247">
        <v>0</v>
      </c>
      <c r="F103" s="247">
        <v>0</v>
      </c>
      <c r="G103" s="247">
        <v>0</v>
      </c>
      <c r="H103" s="247">
        <v>0</v>
      </c>
      <c r="I103" s="262">
        <f>SUM(E103:H103)</f>
        <v>0</v>
      </c>
    </row>
    <row r="104" spans="2:9">
      <c r="B104" s="424"/>
      <c r="C104" s="429"/>
      <c r="D104" s="301" t="s">
        <v>209</v>
      </c>
      <c r="E104" s="247">
        <v>0</v>
      </c>
      <c r="F104" s="247">
        <v>0</v>
      </c>
      <c r="G104" s="247">
        <v>1.3826799974441528</v>
      </c>
      <c r="H104" s="247">
        <v>0</v>
      </c>
      <c r="I104" s="262">
        <f>SUM(E104:H104)</f>
        <v>1.3826799974441528</v>
      </c>
    </row>
    <row r="105" spans="2:9">
      <c r="B105" s="424"/>
      <c r="C105" s="430"/>
      <c r="D105" s="302" t="s">
        <v>210</v>
      </c>
      <c r="E105" s="247">
        <v>0</v>
      </c>
      <c r="F105" s="247">
        <v>0</v>
      </c>
      <c r="G105" s="247">
        <v>0</v>
      </c>
      <c r="H105" s="247">
        <v>0</v>
      </c>
      <c r="I105" s="270">
        <f>SUM(E105:H105)</f>
        <v>0</v>
      </c>
    </row>
    <row r="106" spans="2:9">
      <c r="B106" s="427"/>
      <c r="C106" s="233" t="s">
        <v>217</v>
      </c>
      <c r="D106" s="306"/>
      <c r="E106" s="251">
        <f>SUM(E103:E105)</f>
        <v>0</v>
      </c>
      <c r="F106" s="251">
        <f>SUM(F103:F105)</f>
        <v>0</v>
      </c>
      <c r="G106" s="251">
        <f>SUM(G103:G105)</f>
        <v>1.3826799974441528</v>
      </c>
      <c r="H106" s="251">
        <f>SUM(H103:H105)</f>
        <v>0</v>
      </c>
      <c r="I106" s="264">
        <f>SUM(I103:I105)</f>
        <v>1.3826799974441528</v>
      </c>
    </row>
    <row r="107" spans="2:9">
      <c r="B107" s="223" t="s">
        <v>226</v>
      </c>
      <c r="C107" s="206"/>
      <c r="D107" s="297"/>
      <c r="E107" s="56">
        <f>+E106+E102+E98+E94</f>
        <v>1289.3164161629024</v>
      </c>
      <c r="F107" s="56">
        <f>+F106+F102+F98+F94</f>
        <v>873.74078117928661</v>
      </c>
      <c r="G107" s="56">
        <f>+G106+G102+G98+G94</f>
        <v>1449.8135057972222</v>
      </c>
      <c r="H107" s="56">
        <f>+H106+H102+H98+H94</f>
        <v>1118.4438068108188</v>
      </c>
      <c r="I107" s="81">
        <f>+I106+I102+I98+I94</f>
        <v>4731.3145099502299</v>
      </c>
    </row>
    <row r="108" spans="2:9">
      <c r="B108" s="423">
        <v>2008</v>
      </c>
      <c r="C108" s="426" t="s">
        <v>210</v>
      </c>
      <c r="D108" s="298" t="s">
        <v>208</v>
      </c>
      <c r="E108" s="247">
        <v>0</v>
      </c>
      <c r="F108" s="247">
        <v>0</v>
      </c>
      <c r="G108" s="278">
        <v>0.5880800170898437</v>
      </c>
      <c r="H108" s="247">
        <v>0</v>
      </c>
      <c r="I108" s="262">
        <f>SUM(E108:H108)</f>
        <v>0.5880800170898437</v>
      </c>
    </row>
    <row r="109" spans="2:9">
      <c r="B109" s="424"/>
      <c r="C109" s="425"/>
      <c r="D109" s="301" t="s">
        <v>209</v>
      </c>
      <c r="E109" s="247">
        <v>0</v>
      </c>
      <c r="F109" s="247">
        <v>0</v>
      </c>
      <c r="G109" s="278">
        <v>0</v>
      </c>
      <c r="H109" s="247">
        <v>0</v>
      </c>
      <c r="I109" s="262">
        <f>SUM(E109:H109)</f>
        <v>0</v>
      </c>
    </row>
    <row r="110" spans="2:9">
      <c r="B110" s="424"/>
      <c r="C110" s="425"/>
      <c r="D110" s="302" t="s">
        <v>210</v>
      </c>
      <c r="E110" s="247">
        <v>0</v>
      </c>
      <c r="F110" s="247">
        <v>0</v>
      </c>
      <c r="G110" s="278">
        <v>178.42146183548496</v>
      </c>
      <c r="H110" s="247">
        <v>0</v>
      </c>
      <c r="I110" s="270">
        <f>SUM(E110:H110)</f>
        <v>178.42146183548496</v>
      </c>
    </row>
    <row r="111" spans="2:9">
      <c r="B111" s="424"/>
      <c r="C111" s="295" t="s">
        <v>222</v>
      </c>
      <c r="D111" s="306"/>
      <c r="E111" s="251">
        <f>SUM(E108:E110)</f>
        <v>0</v>
      </c>
      <c r="F111" s="251">
        <f>SUM(F108:F110)</f>
        <v>0</v>
      </c>
      <c r="G111" s="251">
        <f>SUM(G108:G110)</f>
        <v>179.00954185257481</v>
      </c>
      <c r="H111" s="251">
        <f>SUM(H108:H110)</f>
        <v>0</v>
      </c>
      <c r="I111" s="264">
        <f>SUM(I108:I110)</f>
        <v>179.00954185257481</v>
      </c>
    </row>
    <row r="112" spans="2:9">
      <c r="B112" s="424"/>
      <c r="C112" s="418" t="s">
        <v>212</v>
      </c>
      <c r="D112" s="298" t="s">
        <v>208</v>
      </c>
      <c r="E112" s="247">
        <v>295.85417382001879</v>
      </c>
      <c r="F112" s="247">
        <v>47.969060183167457</v>
      </c>
      <c r="G112" s="247">
        <v>198.38876829387993</v>
      </c>
      <c r="H112" s="247">
        <v>397.21068723309043</v>
      </c>
      <c r="I112" s="262">
        <f>SUM(E112:H112)</f>
        <v>939.42268953015662</v>
      </c>
    </row>
    <row r="113" spans="2:9">
      <c r="B113" s="424"/>
      <c r="C113" s="418"/>
      <c r="D113" s="301" t="s">
        <v>209</v>
      </c>
      <c r="E113" s="247">
        <v>218.77397621627415</v>
      </c>
      <c r="F113" s="247">
        <v>356.95634954171999</v>
      </c>
      <c r="G113" s="247">
        <v>415.12570709333193</v>
      </c>
      <c r="H113" s="247">
        <v>529.12970037737489</v>
      </c>
      <c r="I113" s="262">
        <f>SUM(E113:H113)</f>
        <v>1519.9857332287011</v>
      </c>
    </row>
    <row r="114" spans="2:9">
      <c r="B114" s="424"/>
      <c r="C114" s="418"/>
      <c r="D114" s="302" t="s">
        <v>210</v>
      </c>
      <c r="E114" s="247">
        <v>1.1016005664542317</v>
      </c>
      <c r="F114" s="247">
        <v>0</v>
      </c>
      <c r="G114" s="247">
        <v>35.912458598136901</v>
      </c>
      <c r="H114" s="247"/>
      <c r="I114" s="270">
        <f>SUM(E114:H114)</f>
        <v>37.014059164591131</v>
      </c>
    </row>
    <row r="115" spans="2:9">
      <c r="B115" s="424"/>
      <c r="C115" s="231" t="s">
        <v>213</v>
      </c>
      <c r="D115" s="306"/>
      <c r="E115" s="251">
        <f>SUM(E112:E114)</f>
        <v>515.72975060274712</v>
      </c>
      <c r="F115" s="251">
        <f>SUM(F112:F114)</f>
        <v>404.92540972488746</v>
      </c>
      <c r="G115" s="251">
        <f>SUM(G112:G114)</f>
        <v>649.4269339853488</v>
      </c>
      <c r="H115" s="251">
        <f>SUM(H112:H114)</f>
        <v>926.34038761046531</v>
      </c>
      <c r="I115" s="264">
        <f>SUM(I112:I114)</f>
        <v>2496.4224819234491</v>
      </c>
    </row>
    <row r="116" spans="2:9">
      <c r="B116" s="424"/>
      <c r="C116" s="428" t="s">
        <v>214</v>
      </c>
      <c r="D116" s="298" t="s">
        <v>208</v>
      </c>
      <c r="E116" s="247">
        <v>450.26734155178076</v>
      </c>
      <c r="F116" s="247">
        <v>219.75471783447264</v>
      </c>
      <c r="G116" s="247">
        <v>0</v>
      </c>
      <c r="H116" s="247">
        <v>301.41525000000001</v>
      </c>
      <c r="I116" s="262">
        <f>SUM(E116:H116)</f>
        <v>971.43730938625345</v>
      </c>
    </row>
    <row r="117" spans="2:9">
      <c r="B117" s="424"/>
      <c r="C117" s="428"/>
      <c r="D117" s="301" t="s">
        <v>209</v>
      </c>
      <c r="E117" s="247">
        <v>1.591</v>
      </c>
      <c r="F117" s="247">
        <v>0</v>
      </c>
      <c r="G117" s="247">
        <v>0</v>
      </c>
      <c r="H117" s="247">
        <v>0.41799999999999998</v>
      </c>
      <c r="I117" s="262">
        <f>SUM(E117:H117)</f>
        <v>2.0089999999999999</v>
      </c>
    </row>
    <row r="118" spans="2:9">
      <c r="B118" s="424"/>
      <c r="C118" s="428"/>
      <c r="D118" s="302" t="s">
        <v>210</v>
      </c>
      <c r="E118" s="247">
        <v>0</v>
      </c>
      <c r="F118" s="247">
        <v>0</v>
      </c>
      <c r="G118" s="247">
        <v>0</v>
      </c>
      <c r="H118" s="247">
        <v>0</v>
      </c>
      <c r="I118" s="270">
        <f>SUM(E118:H118)</f>
        <v>0</v>
      </c>
    </row>
    <row r="119" spans="2:9">
      <c r="B119" s="424"/>
      <c r="C119" s="292" t="s">
        <v>215</v>
      </c>
      <c r="D119" s="306"/>
      <c r="E119" s="251">
        <f>SUM(E116:E118)</f>
        <v>451.85834155178077</v>
      </c>
      <c r="F119" s="251">
        <f>SUM(F116:F118)</f>
        <v>219.75471783447264</v>
      </c>
      <c r="G119" s="251">
        <f>SUM(G116:G118)</f>
        <v>0</v>
      </c>
      <c r="H119" s="251">
        <f>SUM(H116:H118)</f>
        <v>301.83325000000002</v>
      </c>
      <c r="I119" s="264">
        <f>SUM(I116:I118)</f>
        <v>973.44630938625346</v>
      </c>
    </row>
    <row r="120" spans="2:9">
      <c r="B120" s="424"/>
      <c r="C120" s="429" t="s">
        <v>216</v>
      </c>
      <c r="D120" s="298" t="s">
        <v>208</v>
      </c>
      <c r="E120" s="247">
        <v>0</v>
      </c>
      <c r="F120" s="247">
        <v>0</v>
      </c>
      <c r="G120" s="247">
        <v>0</v>
      </c>
      <c r="H120" s="247">
        <v>0</v>
      </c>
      <c r="I120" s="262">
        <f>SUM(E120:H120)</f>
        <v>0</v>
      </c>
    </row>
    <row r="121" spans="2:9">
      <c r="B121" s="424"/>
      <c r="C121" s="429"/>
      <c r="D121" s="301" t="s">
        <v>209</v>
      </c>
      <c r="E121" s="247"/>
      <c r="F121" s="247"/>
      <c r="G121" s="247">
        <v>1.282010002374649</v>
      </c>
      <c r="H121" s="247"/>
      <c r="I121" s="262">
        <f>SUM(E121:H121)</f>
        <v>1.282010002374649</v>
      </c>
    </row>
    <row r="122" spans="2:9">
      <c r="B122" s="424"/>
      <c r="C122" s="430"/>
      <c r="D122" s="302" t="s">
        <v>210</v>
      </c>
      <c r="E122" s="247">
        <v>0</v>
      </c>
      <c r="F122" s="247">
        <v>0</v>
      </c>
      <c r="G122" s="247">
        <v>0</v>
      </c>
      <c r="H122" s="247">
        <v>0</v>
      </c>
      <c r="I122" s="270">
        <f>SUM(E122:H122)</f>
        <v>0</v>
      </c>
    </row>
    <row r="123" spans="2:9">
      <c r="B123" s="427"/>
      <c r="C123" s="233" t="s">
        <v>217</v>
      </c>
      <c r="D123" s="306"/>
      <c r="E123" s="251">
        <f>SUM(E120:E122)</f>
        <v>0</v>
      </c>
      <c r="F123" s="251">
        <f>SUM(F120:F122)</f>
        <v>0</v>
      </c>
      <c r="G123" s="251">
        <f>SUM(G120:G122)</f>
        <v>1.282010002374649</v>
      </c>
      <c r="H123" s="251">
        <f>SUM(H120:H122)</f>
        <v>0</v>
      </c>
      <c r="I123" s="264">
        <f>SUM(I120:I122)</f>
        <v>1.282010002374649</v>
      </c>
    </row>
    <row r="124" spans="2:9">
      <c r="B124" s="223" t="s">
        <v>227</v>
      </c>
      <c r="C124" s="206"/>
      <c r="D124" s="297"/>
      <c r="E124" s="56">
        <f>+E123+E119+E115+E111</f>
        <v>967.58809215452789</v>
      </c>
      <c r="F124" s="56">
        <f>+F123+F119+F115+F111</f>
        <v>624.68012755936013</v>
      </c>
      <c r="G124" s="56">
        <f>+G123+G119+G115+G111</f>
        <v>829.71848584029829</v>
      </c>
      <c r="H124" s="56">
        <f>+H123+H119+H115+H111</f>
        <v>1228.1736376104654</v>
      </c>
      <c r="I124" s="81">
        <f>+I123+I119+I115+I111</f>
        <v>3650.1603431646522</v>
      </c>
    </row>
    <row r="125" spans="2:9">
      <c r="B125" s="423">
        <v>2009</v>
      </c>
      <c r="C125" s="426" t="s">
        <v>210</v>
      </c>
      <c r="D125" s="298" t="s">
        <v>208</v>
      </c>
      <c r="E125" s="247">
        <v>0</v>
      </c>
      <c r="F125" s="247">
        <v>0</v>
      </c>
      <c r="G125" s="278">
        <v>2.0232399999999999</v>
      </c>
      <c r="H125" s="247">
        <v>0</v>
      </c>
      <c r="I125" s="262">
        <f>SUM(E125:H125)</f>
        <v>2.0232399999999999</v>
      </c>
    </row>
    <row r="126" spans="2:9">
      <c r="B126" s="424"/>
      <c r="C126" s="425"/>
      <c r="D126" s="301" t="s">
        <v>209</v>
      </c>
      <c r="E126" s="247">
        <v>0</v>
      </c>
      <c r="F126" s="247">
        <v>0</v>
      </c>
      <c r="G126" s="278">
        <v>0</v>
      </c>
      <c r="H126" s="247">
        <v>0</v>
      </c>
      <c r="I126" s="262">
        <f>SUM(E126:H126)</f>
        <v>0</v>
      </c>
    </row>
    <row r="127" spans="2:9">
      <c r="B127" s="424"/>
      <c r="C127" s="425"/>
      <c r="D127" s="302" t="s">
        <v>210</v>
      </c>
      <c r="E127" s="247">
        <v>0</v>
      </c>
      <c r="F127" s="247">
        <v>0</v>
      </c>
      <c r="G127" s="278">
        <v>53.062570000000022</v>
      </c>
      <c r="H127" s="247">
        <v>0</v>
      </c>
      <c r="I127" s="270">
        <f>SUM(E127:H127)</f>
        <v>53.062570000000022</v>
      </c>
    </row>
    <row r="128" spans="2:9">
      <c r="B128" s="424"/>
      <c r="C128" s="295" t="s">
        <v>222</v>
      </c>
      <c r="D128" s="306"/>
      <c r="E128" s="251">
        <f>SUM(E125:E127)</f>
        <v>0</v>
      </c>
      <c r="F128" s="251">
        <f>SUM(F125:F127)</f>
        <v>0</v>
      </c>
      <c r="G128" s="251">
        <f>SUM(G125:G127)</f>
        <v>55.085810000000023</v>
      </c>
      <c r="H128" s="251">
        <f>SUM(H125:H127)</f>
        <v>0</v>
      </c>
      <c r="I128" s="264">
        <f>SUM(I125:I127)</f>
        <v>55.085810000000023</v>
      </c>
    </row>
    <row r="129" spans="2:9">
      <c r="B129" s="424"/>
      <c r="C129" s="418" t="s">
        <v>212</v>
      </c>
      <c r="D129" s="298" t="s">
        <v>208</v>
      </c>
      <c r="E129" s="247">
        <v>134.61252000000002</v>
      </c>
      <c r="F129" s="247">
        <v>16.273199999999996</v>
      </c>
      <c r="G129" s="247">
        <v>247.85053000000002</v>
      </c>
      <c r="H129" s="247">
        <v>256.93179000000003</v>
      </c>
      <c r="I129" s="262">
        <f>SUM(E129:H129)</f>
        <v>655.66804000000002</v>
      </c>
    </row>
    <row r="130" spans="2:9">
      <c r="B130" s="424"/>
      <c r="C130" s="418"/>
      <c r="D130" s="301" t="s">
        <v>209</v>
      </c>
      <c r="E130" s="247">
        <v>230.38645000000002</v>
      </c>
      <c r="F130" s="247">
        <v>234.94017000000002</v>
      </c>
      <c r="G130" s="247">
        <v>448.81860000000029</v>
      </c>
      <c r="H130" s="247">
        <v>503.88348000000008</v>
      </c>
      <c r="I130" s="262">
        <f>SUM(E130:H130)</f>
        <v>1418.0287000000003</v>
      </c>
    </row>
    <row r="131" spans="2:9">
      <c r="B131" s="424"/>
      <c r="C131" s="418"/>
      <c r="D131" s="302" t="s">
        <v>210</v>
      </c>
      <c r="E131" s="247">
        <v>1.2782</v>
      </c>
      <c r="F131" s="247"/>
      <c r="G131" s="247">
        <v>5.7680000000000016</v>
      </c>
      <c r="H131" s="247">
        <v>0.35896</v>
      </c>
      <c r="I131" s="270">
        <f>SUM(E131:H131)</f>
        <v>7.4051600000000013</v>
      </c>
    </row>
    <row r="132" spans="2:9">
      <c r="B132" s="424"/>
      <c r="C132" s="231" t="s">
        <v>213</v>
      </c>
      <c r="D132" s="306"/>
      <c r="E132" s="251">
        <f>SUM(E129:E131)</f>
        <v>366.27717000000007</v>
      </c>
      <c r="F132" s="251">
        <f>SUM(F129:F131)</f>
        <v>251.21337000000003</v>
      </c>
      <c r="G132" s="251">
        <f>SUM(G129:G131)</f>
        <v>702.43713000000037</v>
      </c>
      <c r="H132" s="251">
        <f>SUM(H129:H131)</f>
        <v>761.17423000000008</v>
      </c>
      <c r="I132" s="264">
        <f>SUM(I129:I131)</f>
        <v>2081.1019000000001</v>
      </c>
    </row>
    <row r="133" spans="2:9">
      <c r="B133" s="424"/>
      <c r="C133" s="428" t="s">
        <v>214</v>
      </c>
      <c r="D133" s="298" t="s">
        <v>208</v>
      </c>
      <c r="E133" s="247">
        <v>562.73469999999998</v>
      </c>
      <c r="F133" s="247">
        <v>139.33417999999998</v>
      </c>
      <c r="G133" s="247">
        <v>0</v>
      </c>
      <c r="H133" s="247">
        <v>308.27253999999999</v>
      </c>
      <c r="I133" s="262">
        <f>SUM(E133:H133)</f>
        <v>1010.34142</v>
      </c>
    </row>
    <row r="134" spans="2:9">
      <c r="B134" s="424"/>
      <c r="C134" s="428"/>
      <c r="D134" s="301" t="s">
        <v>209</v>
      </c>
      <c r="E134" s="247">
        <v>0</v>
      </c>
      <c r="F134" s="247">
        <v>0</v>
      </c>
      <c r="G134" s="247">
        <v>0</v>
      </c>
      <c r="H134" s="247">
        <v>0.45</v>
      </c>
      <c r="I134" s="262">
        <f>SUM(E134:H134)</f>
        <v>0.45</v>
      </c>
    </row>
    <row r="135" spans="2:9">
      <c r="B135" s="424"/>
      <c r="C135" s="428"/>
      <c r="D135" s="302" t="s">
        <v>210</v>
      </c>
      <c r="E135" s="247">
        <v>0</v>
      </c>
      <c r="F135" s="247">
        <v>0</v>
      </c>
      <c r="G135" s="247">
        <v>0</v>
      </c>
      <c r="H135" s="247">
        <v>0</v>
      </c>
      <c r="I135" s="270">
        <f>SUM(E135:H135)</f>
        <v>0</v>
      </c>
    </row>
    <row r="136" spans="2:9">
      <c r="B136" s="424"/>
      <c r="C136" s="292" t="s">
        <v>215</v>
      </c>
      <c r="D136" s="306"/>
      <c r="E136" s="251">
        <f>SUM(E133:E135)</f>
        <v>562.73469999999998</v>
      </c>
      <c r="F136" s="251">
        <f>SUM(F133:F135)</f>
        <v>139.33417999999998</v>
      </c>
      <c r="G136" s="251">
        <f>SUM(G133:G135)</f>
        <v>0</v>
      </c>
      <c r="H136" s="251">
        <f>SUM(H133:H135)</f>
        <v>308.72253999999998</v>
      </c>
      <c r="I136" s="264">
        <f>SUM(I133:I135)</f>
        <v>1010.79142</v>
      </c>
    </row>
    <row r="137" spans="2:9">
      <c r="B137" s="424"/>
      <c r="C137" s="429" t="s">
        <v>216</v>
      </c>
      <c r="D137" s="298" t="s">
        <v>208</v>
      </c>
      <c r="E137" s="247">
        <v>0</v>
      </c>
      <c r="F137" s="247">
        <v>0</v>
      </c>
      <c r="G137" s="247">
        <v>0</v>
      </c>
      <c r="H137" s="247">
        <v>0</v>
      </c>
      <c r="I137" s="262">
        <f>SUM(E137:H137)</f>
        <v>0</v>
      </c>
    </row>
    <row r="138" spans="2:9">
      <c r="B138" s="424"/>
      <c r="C138" s="429"/>
      <c r="D138" s="301" t="s">
        <v>209</v>
      </c>
      <c r="E138" s="247">
        <v>0</v>
      </c>
      <c r="F138" s="247">
        <v>0</v>
      </c>
      <c r="G138" s="247">
        <v>0.13950000000000001</v>
      </c>
      <c r="H138" s="247">
        <v>0</v>
      </c>
      <c r="I138" s="262">
        <f>SUM(E138:H138)</f>
        <v>0.13950000000000001</v>
      </c>
    </row>
    <row r="139" spans="2:9">
      <c r="B139" s="424"/>
      <c r="C139" s="430"/>
      <c r="D139" s="302" t="s">
        <v>210</v>
      </c>
      <c r="E139" s="247">
        <v>0</v>
      </c>
      <c r="F139" s="247">
        <v>0</v>
      </c>
      <c r="G139" s="247">
        <v>0</v>
      </c>
      <c r="H139" s="247">
        <v>0</v>
      </c>
      <c r="I139" s="270">
        <f>SUM(E139:H139)</f>
        <v>0</v>
      </c>
    </row>
    <row r="140" spans="2:9">
      <c r="B140" s="427"/>
      <c r="C140" s="233" t="s">
        <v>217</v>
      </c>
      <c r="D140" s="306"/>
      <c r="E140" s="251">
        <f>SUM(E137:E139)</f>
        <v>0</v>
      </c>
      <c r="F140" s="251">
        <f>SUM(F137:F139)</f>
        <v>0</v>
      </c>
      <c r="G140" s="251">
        <f>SUM(G137:G139)</f>
        <v>0.13950000000000001</v>
      </c>
      <c r="H140" s="251">
        <f>SUM(H137:H139)</f>
        <v>0</v>
      </c>
      <c r="I140" s="264">
        <f>SUM(I137:I139)</f>
        <v>0.13950000000000001</v>
      </c>
    </row>
    <row r="141" spans="2:9">
      <c r="B141" s="223" t="s">
        <v>228</v>
      </c>
      <c r="C141" s="206"/>
      <c r="D141" s="297"/>
      <c r="E141" s="56">
        <f>+E140+E136+E132+E128</f>
        <v>929.01187000000004</v>
      </c>
      <c r="F141" s="56">
        <f>+F140+F136+F132+F128</f>
        <v>390.54755</v>
      </c>
      <c r="G141" s="56">
        <f>+G140+G136+G132+G128</f>
        <v>757.6624400000004</v>
      </c>
      <c r="H141" s="56">
        <f>+H140+H136+H132+H128</f>
        <v>1069.8967700000001</v>
      </c>
      <c r="I141" s="81">
        <f>+I140+I136+I132+I128</f>
        <v>3147.1186300000004</v>
      </c>
    </row>
    <row r="142" spans="2:9">
      <c r="B142" s="423">
        <v>2010</v>
      </c>
      <c r="C142" s="426" t="s">
        <v>210</v>
      </c>
      <c r="D142" s="298" t="s">
        <v>208</v>
      </c>
      <c r="E142" s="247">
        <v>0</v>
      </c>
      <c r="F142" s="247">
        <v>0</v>
      </c>
      <c r="G142" s="278">
        <v>45.326999999999998</v>
      </c>
      <c r="H142" s="247">
        <v>0</v>
      </c>
      <c r="I142" s="262">
        <f>SUM(E142:H142)</f>
        <v>45.326999999999998</v>
      </c>
    </row>
    <row r="143" spans="2:9">
      <c r="B143" s="424"/>
      <c r="C143" s="425"/>
      <c r="D143" s="301" t="s">
        <v>209</v>
      </c>
      <c r="E143" s="247">
        <v>0</v>
      </c>
      <c r="F143" s="247">
        <v>0</v>
      </c>
      <c r="G143" s="278">
        <v>0.17599999999999999</v>
      </c>
      <c r="H143" s="247">
        <v>0</v>
      </c>
      <c r="I143" s="262">
        <f>SUM(E143:H143)</f>
        <v>0.17599999999999999</v>
      </c>
    </row>
    <row r="144" spans="2:9">
      <c r="B144" s="424"/>
      <c r="C144" s="425"/>
      <c r="D144" s="302" t="s">
        <v>210</v>
      </c>
      <c r="E144" s="247">
        <v>0</v>
      </c>
      <c r="F144" s="247">
        <v>0</v>
      </c>
      <c r="G144" s="278">
        <v>61.245999999999995</v>
      </c>
      <c r="H144" s="247">
        <v>0</v>
      </c>
      <c r="I144" s="270">
        <f>SUM(E144:H144)</f>
        <v>61.245999999999995</v>
      </c>
    </row>
    <row r="145" spans="2:9">
      <c r="B145" s="424"/>
      <c r="C145" s="295" t="s">
        <v>222</v>
      </c>
      <c r="D145" s="306"/>
      <c r="E145" s="251">
        <f>SUM(E142:E144)</f>
        <v>0</v>
      </c>
      <c r="F145" s="251">
        <f>SUM(F142:F144)</f>
        <v>0</v>
      </c>
      <c r="G145" s="251">
        <f>SUM(G142:G144)</f>
        <v>106.749</v>
      </c>
      <c r="H145" s="251">
        <f>SUM(H142:H144)</f>
        <v>0</v>
      </c>
      <c r="I145" s="264">
        <f>SUM(I142:I144)</f>
        <v>106.749</v>
      </c>
    </row>
    <row r="146" spans="2:9">
      <c r="B146" s="424"/>
      <c r="C146" s="418" t="s">
        <v>212</v>
      </c>
      <c r="D146" s="298" t="s">
        <v>208</v>
      </c>
      <c r="E146" s="247">
        <v>13.89</v>
      </c>
      <c r="F146" s="247">
        <v>73.475999999999999</v>
      </c>
      <c r="G146" s="247">
        <v>211.63800000000003</v>
      </c>
      <c r="H146" s="247">
        <v>369.28799999999995</v>
      </c>
      <c r="I146" s="262">
        <f>SUM(E146:H146)</f>
        <v>668.29199999999992</v>
      </c>
    </row>
    <row r="147" spans="2:9">
      <c r="B147" s="424"/>
      <c r="C147" s="418"/>
      <c r="D147" s="301" t="s">
        <v>209</v>
      </c>
      <c r="E147" s="247">
        <v>124.949</v>
      </c>
      <c r="F147" s="247">
        <v>248.65599999999995</v>
      </c>
      <c r="G147" s="247">
        <v>498.2489999999998</v>
      </c>
      <c r="H147" s="247">
        <v>443.28399999999982</v>
      </c>
      <c r="I147" s="262">
        <f>SUM(E147:H147)</f>
        <v>1315.1379999999997</v>
      </c>
    </row>
    <row r="148" spans="2:9">
      <c r="B148" s="424"/>
      <c r="C148" s="418"/>
      <c r="D148" s="302" t="s">
        <v>210</v>
      </c>
      <c r="E148" s="247">
        <v>1.038</v>
      </c>
      <c r="F148" s="247">
        <v>0</v>
      </c>
      <c r="G148" s="247">
        <v>6.3190000000000008</v>
      </c>
      <c r="H148" s="247">
        <v>2E-3</v>
      </c>
      <c r="I148" s="270">
        <f>SUM(E148:H148)</f>
        <v>7.3590000000000009</v>
      </c>
    </row>
    <row r="149" spans="2:9">
      <c r="B149" s="424"/>
      <c r="C149" s="231" t="s">
        <v>213</v>
      </c>
      <c r="D149" s="306"/>
      <c r="E149" s="251">
        <f>SUM(E146:E148)</f>
        <v>139.87700000000001</v>
      </c>
      <c r="F149" s="251">
        <f>SUM(F146:F148)</f>
        <v>322.13199999999995</v>
      </c>
      <c r="G149" s="251">
        <f>SUM(G146:G148)</f>
        <v>716.20599999999979</v>
      </c>
      <c r="H149" s="251">
        <f>SUM(H146:H148)</f>
        <v>812.57399999999973</v>
      </c>
      <c r="I149" s="264">
        <f>SUM(I146:I148)</f>
        <v>1990.7889999999995</v>
      </c>
    </row>
    <row r="150" spans="2:9">
      <c r="B150" s="424"/>
      <c r="C150" s="428" t="s">
        <v>214</v>
      </c>
      <c r="D150" s="298" t="s">
        <v>208</v>
      </c>
      <c r="E150" s="247">
        <v>716.80899999999997</v>
      </c>
      <c r="F150" s="247">
        <v>46.796999999999997</v>
      </c>
      <c r="G150" s="247">
        <v>0</v>
      </c>
      <c r="H150" s="247">
        <v>335.56299999999999</v>
      </c>
      <c r="I150" s="262">
        <f>SUM(E150:H150)</f>
        <v>1099.1689999999999</v>
      </c>
    </row>
    <row r="151" spans="2:9">
      <c r="B151" s="424"/>
      <c r="C151" s="428"/>
      <c r="D151" s="301" t="s">
        <v>209</v>
      </c>
      <c r="E151" s="247">
        <v>0</v>
      </c>
      <c r="F151" s="247">
        <v>0</v>
      </c>
      <c r="G151" s="247">
        <v>0</v>
      </c>
      <c r="H151" s="247">
        <v>0.40200000000000002</v>
      </c>
      <c r="I151" s="262">
        <f>SUM(E151:H151)</f>
        <v>0.40200000000000002</v>
      </c>
    </row>
    <row r="152" spans="2:9">
      <c r="B152" s="424"/>
      <c r="C152" s="428"/>
      <c r="D152" s="302" t="s">
        <v>210</v>
      </c>
      <c r="E152" s="247">
        <v>0</v>
      </c>
      <c r="F152" s="247">
        <v>0</v>
      </c>
      <c r="G152" s="247">
        <v>0</v>
      </c>
      <c r="H152" s="247">
        <v>0</v>
      </c>
      <c r="I152" s="270">
        <f>SUM(E152:H152)</f>
        <v>0</v>
      </c>
    </row>
    <row r="153" spans="2:9">
      <c r="B153" s="424"/>
      <c r="C153" s="292" t="s">
        <v>215</v>
      </c>
      <c r="D153" s="306"/>
      <c r="E153" s="251">
        <f>SUM(E150:E152)</f>
        <v>716.80899999999997</v>
      </c>
      <c r="F153" s="251">
        <f>SUM(F150:F152)</f>
        <v>46.796999999999997</v>
      </c>
      <c r="G153" s="251">
        <f>SUM(G150:G152)</f>
        <v>0</v>
      </c>
      <c r="H153" s="251">
        <f>SUM(H150:H152)</f>
        <v>335.96499999999997</v>
      </c>
      <c r="I153" s="264">
        <f>SUM(I150:I152)</f>
        <v>1099.5709999999999</v>
      </c>
    </row>
    <row r="154" spans="2:9">
      <c r="B154" s="424"/>
      <c r="C154" s="429" t="s">
        <v>216</v>
      </c>
      <c r="D154" s="298" t="s">
        <v>208</v>
      </c>
      <c r="E154" s="247">
        <v>0</v>
      </c>
      <c r="F154" s="247">
        <v>0</v>
      </c>
      <c r="G154" s="247">
        <v>0</v>
      </c>
      <c r="H154" s="247">
        <v>0</v>
      </c>
      <c r="I154" s="262">
        <f>SUM(E154:H154)</f>
        <v>0</v>
      </c>
    </row>
    <row r="155" spans="2:9">
      <c r="B155" s="424"/>
      <c r="C155" s="429"/>
      <c r="D155" s="301" t="s">
        <v>209</v>
      </c>
      <c r="E155" s="247">
        <v>0</v>
      </c>
      <c r="F155" s="247">
        <v>0</v>
      </c>
      <c r="G155" s="247">
        <v>0</v>
      </c>
      <c r="H155" s="247">
        <v>0</v>
      </c>
      <c r="I155" s="262">
        <f>SUM(E155:H155)</f>
        <v>0</v>
      </c>
    </row>
    <row r="156" spans="2:9">
      <c r="B156" s="424"/>
      <c r="C156" s="430"/>
      <c r="D156" s="302" t="s">
        <v>210</v>
      </c>
      <c r="E156" s="247">
        <v>0</v>
      </c>
      <c r="F156" s="247">
        <v>0</v>
      </c>
      <c r="G156" s="247">
        <v>0</v>
      </c>
      <c r="H156" s="247">
        <v>0</v>
      </c>
      <c r="I156" s="270">
        <f>SUM(E156:H156)</f>
        <v>0</v>
      </c>
    </row>
    <row r="157" spans="2:9">
      <c r="B157" s="427"/>
      <c r="C157" s="233" t="s">
        <v>217</v>
      </c>
      <c r="D157" s="306"/>
      <c r="E157" s="251">
        <f>SUM(E154:E156)</f>
        <v>0</v>
      </c>
      <c r="F157" s="251">
        <f>SUM(F154:F156)</f>
        <v>0</v>
      </c>
      <c r="G157" s="251">
        <f>SUM(G154:G156)</f>
        <v>0</v>
      </c>
      <c r="H157" s="251">
        <f>SUM(H154:H156)</f>
        <v>0</v>
      </c>
      <c r="I157" s="264">
        <f>SUM(I154:I156)</f>
        <v>0</v>
      </c>
    </row>
    <row r="158" spans="2:9">
      <c r="B158" s="223" t="s">
        <v>229</v>
      </c>
      <c r="C158" s="206"/>
      <c r="D158" s="297"/>
      <c r="E158" s="56">
        <f>+E157+E153+E149+E145</f>
        <v>856.68599999999992</v>
      </c>
      <c r="F158" s="56">
        <f>+F157+F153+F149+F145</f>
        <v>368.92899999999997</v>
      </c>
      <c r="G158" s="56">
        <f>+G157+G153+G149+G145</f>
        <v>822.95499999999981</v>
      </c>
      <c r="H158" s="56">
        <f>+H157+H153+H149+H145</f>
        <v>1148.5389999999998</v>
      </c>
      <c r="I158" s="81">
        <f>+I157+I153+I149+I145</f>
        <v>3197.1089999999995</v>
      </c>
    </row>
    <row r="159" spans="2:9">
      <c r="B159" s="423">
        <v>2011</v>
      </c>
      <c r="C159" s="426" t="s">
        <v>210</v>
      </c>
      <c r="D159" s="298" t="s">
        <v>208</v>
      </c>
      <c r="E159" s="247">
        <v>0</v>
      </c>
      <c r="F159" s="247">
        <v>0</v>
      </c>
      <c r="G159" s="278">
        <v>17.769210000000001</v>
      </c>
      <c r="H159" s="247">
        <v>0</v>
      </c>
      <c r="I159" s="262">
        <f>SUM(E159:H159)</f>
        <v>17.769210000000001</v>
      </c>
    </row>
    <row r="160" spans="2:9">
      <c r="B160" s="424"/>
      <c r="C160" s="425"/>
      <c r="D160" s="301" t="s">
        <v>209</v>
      </c>
      <c r="E160" s="247">
        <v>0</v>
      </c>
      <c r="F160" s="247">
        <v>0</v>
      </c>
      <c r="G160" s="278">
        <v>1.5872200000000001</v>
      </c>
      <c r="H160" s="247">
        <v>0</v>
      </c>
      <c r="I160" s="262">
        <f>SUM(E160:H160)</f>
        <v>1.5872200000000001</v>
      </c>
    </row>
    <row r="161" spans="2:9">
      <c r="B161" s="424"/>
      <c r="C161" s="425"/>
      <c r="D161" s="302" t="s">
        <v>210</v>
      </c>
      <c r="E161" s="247">
        <v>0</v>
      </c>
      <c r="F161" s="247">
        <v>0</v>
      </c>
      <c r="G161" s="278">
        <v>63.154406000000002</v>
      </c>
      <c r="H161" s="247">
        <v>0</v>
      </c>
      <c r="I161" s="270">
        <f>SUM(E161:H161)</f>
        <v>63.154406000000002</v>
      </c>
    </row>
    <row r="162" spans="2:9">
      <c r="B162" s="424"/>
      <c r="C162" s="295" t="s">
        <v>222</v>
      </c>
      <c r="D162" s="306"/>
      <c r="E162" s="251">
        <f>SUM(E159:E161)</f>
        <v>0</v>
      </c>
      <c r="F162" s="251">
        <f>SUM(F159:F161)</f>
        <v>0</v>
      </c>
      <c r="G162" s="251">
        <f>SUM(G159:G161)</f>
        <v>82.510835999999998</v>
      </c>
      <c r="H162" s="251">
        <f>SUM(H159:H161)</f>
        <v>0</v>
      </c>
      <c r="I162" s="264">
        <f>SUM(I159:I161)</f>
        <v>82.510835999999998</v>
      </c>
    </row>
    <row r="163" spans="2:9">
      <c r="B163" s="424"/>
      <c r="C163" s="418" t="s">
        <v>212</v>
      </c>
      <c r="D163" s="298" t="s">
        <v>208</v>
      </c>
      <c r="E163" s="247">
        <v>27.70872</v>
      </c>
      <c r="F163" s="247">
        <v>79.498120999999998</v>
      </c>
      <c r="G163" s="247">
        <v>334.60357699999997</v>
      </c>
      <c r="H163" s="247">
        <v>365.161652</v>
      </c>
      <c r="I163" s="262">
        <f>SUM(E163:H163)</f>
        <v>806.97207000000003</v>
      </c>
    </row>
    <row r="164" spans="2:9">
      <c r="B164" s="424"/>
      <c r="C164" s="418"/>
      <c r="D164" s="301" t="s">
        <v>209</v>
      </c>
      <c r="E164" s="247">
        <v>143.57425900000001</v>
      </c>
      <c r="F164" s="247">
        <v>272.98455999999987</v>
      </c>
      <c r="G164" s="247">
        <v>395.39813400000025</v>
      </c>
      <c r="H164" s="247">
        <v>270.31336600000003</v>
      </c>
      <c r="I164" s="262">
        <f>SUM(E164:H164)</f>
        <v>1082.2703190000002</v>
      </c>
    </row>
    <row r="165" spans="2:9">
      <c r="B165" s="424"/>
      <c r="C165" s="418"/>
      <c r="D165" s="302" t="s">
        <v>210</v>
      </c>
      <c r="E165" s="247">
        <v>1.8368300000000002</v>
      </c>
      <c r="F165" s="247">
        <v>0</v>
      </c>
      <c r="G165" s="247">
        <v>7.4033199999999999</v>
      </c>
      <c r="H165" s="247">
        <v>0</v>
      </c>
      <c r="I165" s="270">
        <f>SUM(E165:H165)</f>
        <v>9.2401499999999999</v>
      </c>
    </row>
    <row r="166" spans="2:9">
      <c r="B166" s="424"/>
      <c r="C166" s="231" t="s">
        <v>213</v>
      </c>
      <c r="D166" s="306"/>
      <c r="E166" s="251">
        <f>SUM(E163:E165)</f>
        <v>173.119809</v>
      </c>
      <c r="F166" s="251">
        <f>SUM(F163:F165)</f>
        <v>352.48268099999984</v>
      </c>
      <c r="G166" s="251">
        <f>SUM(G163:G165)</f>
        <v>737.40503100000024</v>
      </c>
      <c r="H166" s="251">
        <f>SUM(H163:H165)</f>
        <v>635.47501800000009</v>
      </c>
      <c r="I166" s="264">
        <f>SUM(I163:I165)</f>
        <v>1898.4825390000003</v>
      </c>
    </row>
    <row r="167" spans="2:9">
      <c r="B167" s="424"/>
      <c r="C167" s="428" t="s">
        <v>214</v>
      </c>
      <c r="D167" s="298" t="s">
        <v>208</v>
      </c>
      <c r="E167" s="247">
        <v>518.34822100000008</v>
      </c>
      <c r="F167" s="247">
        <v>5.8937799999999996</v>
      </c>
      <c r="G167" s="247">
        <v>0</v>
      </c>
      <c r="H167" s="247">
        <v>258.60158000000001</v>
      </c>
      <c r="I167" s="262">
        <f>SUM(E167:H167)</f>
        <v>782.84358100000009</v>
      </c>
    </row>
    <row r="168" spans="2:9">
      <c r="B168" s="424"/>
      <c r="C168" s="428"/>
      <c r="D168" s="301" t="s">
        <v>209</v>
      </c>
      <c r="E168" s="247">
        <v>0</v>
      </c>
      <c r="F168" s="247">
        <v>0</v>
      </c>
      <c r="G168" s="247">
        <v>0</v>
      </c>
      <c r="H168" s="247">
        <v>0.67800000000000005</v>
      </c>
      <c r="I168" s="262">
        <f>SUM(E168:H168)</f>
        <v>0.67800000000000005</v>
      </c>
    </row>
    <row r="169" spans="2:9">
      <c r="B169" s="424"/>
      <c r="C169" s="428"/>
      <c r="D169" s="302" t="s">
        <v>210</v>
      </c>
      <c r="E169" s="247">
        <v>0</v>
      </c>
      <c r="F169" s="247">
        <v>0</v>
      </c>
      <c r="G169" s="247">
        <v>0</v>
      </c>
      <c r="H169" s="247">
        <v>0</v>
      </c>
      <c r="I169" s="270">
        <f>SUM(E169:H169)</f>
        <v>0</v>
      </c>
    </row>
    <row r="170" spans="2:9">
      <c r="B170" s="424"/>
      <c r="C170" s="292" t="s">
        <v>215</v>
      </c>
      <c r="D170" s="306"/>
      <c r="E170" s="251">
        <f>SUM(E167:E169)</f>
        <v>518.34822100000008</v>
      </c>
      <c r="F170" s="251">
        <f>SUM(F167:F169)</f>
        <v>5.8937799999999996</v>
      </c>
      <c r="G170" s="251">
        <f>SUM(G167:G169)</f>
        <v>0</v>
      </c>
      <c r="H170" s="251">
        <f>SUM(H167:H169)</f>
        <v>259.27958000000001</v>
      </c>
      <c r="I170" s="264">
        <f>SUM(I167:I169)</f>
        <v>783.52158100000008</v>
      </c>
    </row>
    <row r="171" spans="2:9">
      <c r="B171" s="424"/>
      <c r="C171" s="429" t="s">
        <v>216</v>
      </c>
      <c r="D171" s="298" t="s">
        <v>208</v>
      </c>
      <c r="E171" s="247">
        <v>0</v>
      </c>
      <c r="F171" s="247">
        <v>0</v>
      </c>
      <c r="G171" s="247">
        <v>0</v>
      </c>
      <c r="H171" s="247">
        <v>0</v>
      </c>
      <c r="I171" s="262">
        <f>SUM(E171:H171)</f>
        <v>0</v>
      </c>
    </row>
    <row r="172" spans="2:9">
      <c r="B172" s="424"/>
      <c r="C172" s="429"/>
      <c r="D172" s="301" t="s">
        <v>209</v>
      </c>
      <c r="E172" s="247">
        <v>0</v>
      </c>
      <c r="F172" s="247">
        <v>0</v>
      </c>
      <c r="G172" s="247">
        <v>0</v>
      </c>
      <c r="H172" s="247">
        <v>0</v>
      </c>
      <c r="I172" s="262">
        <f>SUM(E172:H172)</f>
        <v>0</v>
      </c>
    </row>
    <row r="173" spans="2:9">
      <c r="B173" s="424"/>
      <c r="C173" s="430"/>
      <c r="D173" s="302" t="s">
        <v>210</v>
      </c>
      <c r="E173" s="247">
        <v>0</v>
      </c>
      <c r="F173" s="247">
        <v>0</v>
      </c>
      <c r="G173" s="247">
        <v>0</v>
      </c>
      <c r="H173" s="247">
        <v>0</v>
      </c>
      <c r="I173" s="270">
        <f>SUM(E173:H173)</f>
        <v>0</v>
      </c>
    </row>
    <row r="174" spans="2:9">
      <c r="B174" s="427"/>
      <c r="C174" s="233" t="s">
        <v>217</v>
      </c>
      <c r="D174" s="306"/>
      <c r="E174" s="251">
        <f>SUM(E171:E173)</f>
        <v>0</v>
      </c>
      <c r="F174" s="251">
        <f>SUM(F171:F173)</f>
        <v>0</v>
      </c>
      <c r="G174" s="251">
        <f>SUM(G171:G173)</f>
        <v>0</v>
      </c>
      <c r="H174" s="251">
        <f>SUM(H171:H173)</f>
        <v>0</v>
      </c>
      <c r="I174" s="264">
        <f>SUM(I171:I173)</f>
        <v>0</v>
      </c>
    </row>
    <row r="175" spans="2:9">
      <c r="B175" s="223" t="s">
        <v>230</v>
      </c>
      <c r="C175" s="206"/>
      <c r="D175" s="297"/>
      <c r="E175" s="56">
        <f>+E174+E170+E166+E162</f>
        <v>691.46803000000011</v>
      </c>
      <c r="F175" s="56">
        <f>+F174+F170+F166+F162</f>
        <v>358.37646099999984</v>
      </c>
      <c r="G175" s="56">
        <f>+G174+G170+G166+G162</f>
        <v>819.91586700000028</v>
      </c>
      <c r="H175" s="56">
        <f>+H174+H170+H166+H162</f>
        <v>894.7545980000001</v>
      </c>
      <c r="I175" s="81">
        <f>+I174+I170+I166+I162</f>
        <v>2764.5149560000004</v>
      </c>
    </row>
    <row r="176" spans="2:9">
      <c r="B176" s="423">
        <v>2012</v>
      </c>
      <c r="C176" s="426" t="s">
        <v>210</v>
      </c>
      <c r="D176" s="298" t="s">
        <v>208</v>
      </c>
      <c r="E176" s="247">
        <v>0</v>
      </c>
      <c r="F176" s="247">
        <v>0</v>
      </c>
      <c r="G176" s="280">
        <v>52.575851000000007</v>
      </c>
      <c r="H176" s="247">
        <v>0</v>
      </c>
      <c r="I176" s="262">
        <f>SUM(E176:H176)</f>
        <v>52.575851000000007</v>
      </c>
    </row>
    <row r="177" spans="2:9">
      <c r="B177" s="424"/>
      <c r="C177" s="425"/>
      <c r="D177" s="301" t="s">
        <v>209</v>
      </c>
      <c r="E177" s="247">
        <v>0</v>
      </c>
      <c r="F177" s="247">
        <v>0</v>
      </c>
      <c r="G177" s="280">
        <v>2.5560999999999998</v>
      </c>
      <c r="H177" s="247">
        <v>0</v>
      </c>
      <c r="I177" s="262">
        <f>SUM(E177:H177)</f>
        <v>2.5560999999999998</v>
      </c>
    </row>
    <row r="178" spans="2:9">
      <c r="B178" s="424"/>
      <c r="C178" s="425"/>
      <c r="D178" s="302" t="s">
        <v>210</v>
      </c>
      <c r="E178" s="247">
        <v>0</v>
      </c>
      <c r="F178" s="247">
        <v>0</v>
      </c>
      <c r="G178" s="280">
        <v>102.26317300000004</v>
      </c>
      <c r="H178" s="247">
        <v>0</v>
      </c>
      <c r="I178" s="270">
        <f>SUM(E178:H178)</f>
        <v>102.26317300000004</v>
      </c>
    </row>
    <row r="179" spans="2:9">
      <c r="B179" s="424"/>
      <c r="C179" s="295" t="s">
        <v>222</v>
      </c>
      <c r="D179" s="306"/>
      <c r="E179" s="251">
        <f>SUM(E176:E178)</f>
        <v>0</v>
      </c>
      <c r="F179" s="251">
        <f>SUM(F176:F178)</f>
        <v>0</v>
      </c>
      <c r="G179" s="251">
        <f>SUM(G176:G178)</f>
        <v>157.39512400000004</v>
      </c>
      <c r="H179" s="251">
        <f>SUM(H176:H178)</f>
        <v>0</v>
      </c>
      <c r="I179" s="264">
        <f>SUM(I176:I178)</f>
        <v>157.39512400000004</v>
      </c>
    </row>
    <row r="180" spans="2:9">
      <c r="B180" s="424"/>
      <c r="C180" s="418" t="s">
        <v>212</v>
      </c>
      <c r="D180" s="298" t="s">
        <v>208</v>
      </c>
      <c r="E180" s="307">
        <v>2.7400999999999995</v>
      </c>
      <c r="F180" s="307">
        <v>11.00198</v>
      </c>
      <c r="G180" s="307">
        <v>265.44574899999998</v>
      </c>
      <c r="H180" s="307">
        <v>563.93949500000008</v>
      </c>
      <c r="I180" s="262">
        <f>SUM(E180:H180)</f>
        <v>843.12732400000004</v>
      </c>
    </row>
    <row r="181" spans="2:9">
      <c r="B181" s="424"/>
      <c r="C181" s="418"/>
      <c r="D181" s="301" t="s">
        <v>209</v>
      </c>
      <c r="E181" s="307">
        <v>144.655979</v>
      </c>
      <c r="F181" s="307">
        <v>66.274380000000008</v>
      </c>
      <c r="G181" s="307">
        <v>401.04310500000014</v>
      </c>
      <c r="H181" s="307">
        <v>314.79530900000015</v>
      </c>
      <c r="I181" s="262">
        <f>SUM(E181:H181)</f>
        <v>926.76877300000024</v>
      </c>
    </row>
    <row r="182" spans="2:9">
      <c r="B182" s="424"/>
      <c r="C182" s="418"/>
      <c r="D182" s="302" t="s">
        <v>210</v>
      </c>
      <c r="E182" s="307">
        <v>1.6173800000000003</v>
      </c>
      <c r="F182" s="247">
        <v>0</v>
      </c>
      <c r="G182" s="307">
        <v>10.043430000000001</v>
      </c>
      <c r="H182" s="247">
        <v>0</v>
      </c>
      <c r="I182" s="270">
        <f>SUM(E182:H182)</f>
        <v>11.660810000000001</v>
      </c>
    </row>
    <row r="183" spans="2:9">
      <c r="B183" s="424"/>
      <c r="C183" s="231" t="s">
        <v>213</v>
      </c>
      <c r="D183" s="306"/>
      <c r="E183" s="251">
        <f>SUM(E180:E182)</f>
        <v>149.01345900000001</v>
      </c>
      <c r="F183" s="251">
        <f>SUM(F180:F182)</f>
        <v>77.276360000000011</v>
      </c>
      <c r="G183" s="251">
        <f>SUM(G180:G182)</f>
        <v>676.53228400000012</v>
      </c>
      <c r="H183" s="251">
        <f>SUM(H180:H182)</f>
        <v>878.73480400000017</v>
      </c>
      <c r="I183" s="264">
        <f>SUM(I180:I182)</f>
        <v>1781.5569070000004</v>
      </c>
    </row>
    <row r="184" spans="2:9">
      <c r="B184" s="424"/>
      <c r="C184" s="428" t="s">
        <v>214</v>
      </c>
      <c r="D184" s="298" t="s">
        <v>208</v>
      </c>
      <c r="E184" s="307">
        <v>565.05343899999991</v>
      </c>
      <c r="F184" s="247">
        <v>0</v>
      </c>
      <c r="G184" s="247">
        <v>0</v>
      </c>
      <c r="H184" s="307">
        <v>285.25113000000005</v>
      </c>
      <c r="I184" s="262">
        <f>SUM(E184:H184)</f>
        <v>850.3045689999999</v>
      </c>
    </row>
    <row r="185" spans="2:9">
      <c r="B185" s="424"/>
      <c r="C185" s="428"/>
      <c r="D185" s="301" t="s">
        <v>209</v>
      </c>
      <c r="E185" s="307">
        <v>34.368241000000005</v>
      </c>
      <c r="F185" s="247">
        <v>0</v>
      </c>
      <c r="G185" s="247">
        <v>0</v>
      </c>
      <c r="H185" s="307">
        <v>0.155</v>
      </c>
      <c r="I185" s="262">
        <f>SUM(E185:H185)</f>
        <v>34.523241000000006</v>
      </c>
    </row>
    <row r="186" spans="2:9">
      <c r="B186" s="424"/>
      <c r="C186" s="428"/>
      <c r="D186" s="302" t="s">
        <v>210</v>
      </c>
      <c r="E186" s="247">
        <v>0</v>
      </c>
      <c r="F186" s="247">
        <v>0</v>
      </c>
      <c r="G186" s="247">
        <v>0</v>
      </c>
      <c r="H186" s="247">
        <v>0</v>
      </c>
      <c r="I186" s="270">
        <f>SUM(E186:H186)</f>
        <v>0</v>
      </c>
    </row>
    <row r="187" spans="2:9">
      <c r="B187" s="424"/>
      <c r="C187" s="292" t="s">
        <v>215</v>
      </c>
      <c r="D187" s="306"/>
      <c r="E187" s="251">
        <f>SUM(E184:E186)</f>
        <v>599.42167999999992</v>
      </c>
      <c r="F187" s="251">
        <f>SUM(F184:F186)</f>
        <v>0</v>
      </c>
      <c r="G187" s="251">
        <f>SUM(G184:G186)</f>
        <v>0</v>
      </c>
      <c r="H187" s="251">
        <f>SUM(H184:H186)</f>
        <v>285.40613000000002</v>
      </c>
      <c r="I187" s="264">
        <f>SUM(I184:I186)</f>
        <v>884.82780999999989</v>
      </c>
    </row>
    <row r="188" spans="2:9">
      <c r="B188" s="424"/>
      <c r="C188" s="429" t="s">
        <v>216</v>
      </c>
      <c r="D188" s="298" t="s">
        <v>208</v>
      </c>
      <c r="E188" s="247">
        <v>0</v>
      </c>
      <c r="F188" s="247">
        <v>0</v>
      </c>
      <c r="G188" s="247">
        <v>0</v>
      </c>
      <c r="H188" s="247">
        <v>0</v>
      </c>
      <c r="I188" s="262">
        <f>SUM(E188:H188)</f>
        <v>0</v>
      </c>
    </row>
    <row r="189" spans="2:9">
      <c r="B189" s="424"/>
      <c r="C189" s="429"/>
      <c r="D189" s="301" t="s">
        <v>209</v>
      </c>
      <c r="E189" s="247">
        <v>0</v>
      </c>
      <c r="F189" s="247">
        <v>0</v>
      </c>
      <c r="G189" s="247">
        <v>0</v>
      </c>
      <c r="H189" s="247">
        <v>0</v>
      </c>
      <c r="I189" s="262">
        <f>SUM(E189:H189)</f>
        <v>0</v>
      </c>
    </row>
    <row r="190" spans="2:9">
      <c r="B190" s="424"/>
      <c r="C190" s="430"/>
      <c r="D190" s="302" t="s">
        <v>210</v>
      </c>
      <c r="E190" s="247">
        <v>0</v>
      </c>
      <c r="F190" s="247">
        <v>0</v>
      </c>
      <c r="G190" s="247">
        <v>0</v>
      </c>
      <c r="H190" s="247">
        <v>0</v>
      </c>
      <c r="I190" s="270">
        <f>SUM(E190:H190)</f>
        <v>0</v>
      </c>
    </row>
    <row r="191" spans="2:9">
      <c r="B191" s="427"/>
      <c r="C191" s="233" t="s">
        <v>217</v>
      </c>
      <c r="D191" s="306"/>
      <c r="E191" s="251">
        <f>SUM(E188:E190)</f>
        <v>0</v>
      </c>
      <c r="F191" s="251">
        <f>SUM(F188:F190)</f>
        <v>0</v>
      </c>
      <c r="G191" s="251">
        <f>SUM(G188:G190)</f>
        <v>0</v>
      </c>
      <c r="H191" s="251">
        <f>SUM(H188:H190)</f>
        <v>0</v>
      </c>
      <c r="I191" s="264">
        <f>SUM(I188:I190)</f>
        <v>0</v>
      </c>
    </row>
    <row r="192" spans="2:9">
      <c r="B192" s="223" t="s">
        <v>231</v>
      </c>
      <c r="C192" s="206"/>
      <c r="D192" s="297"/>
      <c r="E192" s="56">
        <f>+E191+E187+E183+E179</f>
        <v>748.43513899999994</v>
      </c>
      <c r="F192" s="56">
        <f>+F191+F187+F183+F179</f>
        <v>77.276360000000011</v>
      </c>
      <c r="G192" s="56">
        <f>+G191+G187+G183+G179</f>
        <v>833.92740800000013</v>
      </c>
      <c r="H192" s="56">
        <f>+H191+H187+H183+H179</f>
        <v>1164.1409340000002</v>
      </c>
      <c r="I192" s="81">
        <f>+I191+I187+I183+I179</f>
        <v>2823.7798410000005</v>
      </c>
    </row>
    <row r="193" spans="2:9">
      <c r="B193" s="423">
        <v>2013</v>
      </c>
      <c r="C193" s="426" t="s">
        <v>210</v>
      </c>
      <c r="D193" s="298" t="s">
        <v>208</v>
      </c>
      <c r="E193" s="247">
        <v>0</v>
      </c>
      <c r="F193" s="247">
        <v>0</v>
      </c>
      <c r="G193" s="247">
        <v>0</v>
      </c>
      <c r="H193" s="247">
        <v>0</v>
      </c>
      <c r="I193" s="262">
        <f>SUM(E193:H193)</f>
        <v>0</v>
      </c>
    </row>
    <row r="194" spans="2:9">
      <c r="B194" s="424"/>
      <c r="C194" s="425"/>
      <c r="D194" s="301" t="s">
        <v>209</v>
      </c>
      <c r="E194" s="247">
        <v>0</v>
      </c>
      <c r="F194" s="247">
        <v>0</v>
      </c>
      <c r="G194" s="280">
        <v>2.5560999999999998</v>
      </c>
      <c r="H194" s="247">
        <v>0</v>
      </c>
      <c r="I194" s="262">
        <f>SUM(E194:H194)</f>
        <v>2.5560999999999998</v>
      </c>
    </row>
    <row r="195" spans="2:9">
      <c r="B195" s="424"/>
      <c r="C195" s="425"/>
      <c r="D195" s="302" t="s">
        <v>210</v>
      </c>
      <c r="E195" s="247">
        <v>0</v>
      </c>
      <c r="F195" s="247">
        <v>0</v>
      </c>
      <c r="G195" s="280">
        <v>102.26317300000004</v>
      </c>
      <c r="H195" s="247">
        <v>0</v>
      </c>
      <c r="I195" s="270">
        <f>SUM(E195:H195)</f>
        <v>102.26317300000004</v>
      </c>
    </row>
    <row r="196" spans="2:9">
      <c r="B196" s="424"/>
      <c r="C196" s="295" t="s">
        <v>222</v>
      </c>
      <c r="D196" s="306"/>
      <c r="E196" s="251">
        <f>SUM(E193:E195)</f>
        <v>0</v>
      </c>
      <c r="F196" s="251">
        <f>SUM(F193:F195)</f>
        <v>0</v>
      </c>
      <c r="G196" s="251">
        <f>SUM(G193:G195)</f>
        <v>104.81927300000004</v>
      </c>
      <c r="H196" s="251">
        <f>SUM(H193:H195)</f>
        <v>0</v>
      </c>
      <c r="I196" s="264">
        <f>SUM(I193:I195)</f>
        <v>104.81927300000004</v>
      </c>
    </row>
    <row r="197" spans="2:9">
      <c r="B197" s="424"/>
      <c r="C197" s="418" t="s">
        <v>212</v>
      </c>
      <c r="D197" s="298" t="s">
        <v>208</v>
      </c>
      <c r="E197" s="82">
        <v>49.872239</v>
      </c>
      <c r="F197" s="247">
        <v>0</v>
      </c>
      <c r="G197" s="82">
        <v>223.72036199999999</v>
      </c>
      <c r="H197" s="82">
        <v>703.77236300000015</v>
      </c>
      <c r="I197" s="262">
        <f>SUM(E197:H197)</f>
        <v>977.3649640000001</v>
      </c>
    </row>
    <row r="198" spans="2:9">
      <c r="B198" s="424"/>
      <c r="C198" s="418"/>
      <c r="D198" s="301" t="s">
        <v>209</v>
      </c>
      <c r="E198" s="82">
        <v>76.165590000000023</v>
      </c>
      <c r="F198" s="247">
        <v>0</v>
      </c>
      <c r="G198" s="82">
        <v>310.42375200000009</v>
      </c>
      <c r="H198" s="82">
        <v>291.75044100000008</v>
      </c>
      <c r="I198" s="262">
        <f>SUM(E198:H198)</f>
        <v>678.33978300000012</v>
      </c>
    </row>
    <row r="199" spans="2:9">
      <c r="B199" s="424"/>
      <c r="C199" s="418"/>
      <c r="D199" s="302" t="s">
        <v>210</v>
      </c>
      <c r="E199" s="82">
        <v>3.0804499999999999</v>
      </c>
      <c r="F199" s="247">
        <v>0</v>
      </c>
      <c r="G199" s="82">
        <v>16.163939999999997</v>
      </c>
      <c r="H199" s="82"/>
      <c r="I199" s="270">
        <f>SUM(E199:H199)</f>
        <v>19.244389999999996</v>
      </c>
    </row>
    <row r="200" spans="2:9">
      <c r="B200" s="424"/>
      <c r="C200" s="231" t="s">
        <v>213</v>
      </c>
      <c r="D200" s="306"/>
      <c r="E200" s="251">
        <f>SUM(E197:E199)</f>
        <v>129.11827900000003</v>
      </c>
      <c r="F200" s="251">
        <f>SUM(F197:F199)</f>
        <v>0</v>
      </c>
      <c r="G200" s="251">
        <f>SUM(G197:G199)</f>
        <v>550.30805400000008</v>
      </c>
      <c r="H200" s="251">
        <f>SUM(H197:H199)</f>
        <v>995.52280400000018</v>
      </c>
      <c r="I200" s="264">
        <f>SUM(I197:I199)</f>
        <v>1674.9491370000003</v>
      </c>
    </row>
    <row r="201" spans="2:9">
      <c r="B201" s="424"/>
      <c r="C201" s="428" t="s">
        <v>214</v>
      </c>
      <c r="D201" s="298" t="s">
        <v>208</v>
      </c>
      <c r="E201" s="82">
        <v>482.96428699999996</v>
      </c>
      <c r="F201" s="247">
        <v>0</v>
      </c>
      <c r="G201" s="247">
        <v>0</v>
      </c>
      <c r="H201" s="82">
        <v>402.96013900000003</v>
      </c>
      <c r="I201" s="262">
        <f>SUM(E201:H201)</f>
        <v>885.92442600000004</v>
      </c>
    </row>
    <row r="202" spans="2:9">
      <c r="B202" s="424"/>
      <c r="C202" s="428"/>
      <c r="D202" s="301" t="s">
        <v>209</v>
      </c>
      <c r="E202" s="82">
        <v>23.305633</v>
      </c>
      <c r="F202" s="247">
        <v>0</v>
      </c>
      <c r="G202" s="247">
        <v>0</v>
      </c>
      <c r="H202" s="247">
        <v>0</v>
      </c>
      <c r="I202" s="262">
        <f>SUM(E202:H202)</f>
        <v>23.305633</v>
      </c>
    </row>
    <row r="203" spans="2:9">
      <c r="B203" s="424"/>
      <c r="C203" s="428"/>
      <c r="D203" s="302" t="s">
        <v>210</v>
      </c>
      <c r="E203" s="247">
        <v>0</v>
      </c>
      <c r="F203" s="247">
        <v>0</v>
      </c>
      <c r="G203" s="247">
        <v>0</v>
      </c>
      <c r="H203" s="247">
        <v>0</v>
      </c>
      <c r="I203" s="270">
        <f>SUM(E203:H203)</f>
        <v>0</v>
      </c>
    </row>
    <row r="204" spans="2:9">
      <c r="B204" s="424"/>
      <c r="C204" s="292" t="s">
        <v>215</v>
      </c>
      <c r="D204" s="306"/>
      <c r="E204" s="251">
        <f>SUM(E201:E203)</f>
        <v>506.26991999999996</v>
      </c>
      <c r="F204" s="251">
        <f>SUM(F201:F203)</f>
        <v>0</v>
      </c>
      <c r="G204" s="251">
        <f>SUM(G201:G203)</f>
        <v>0</v>
      </c>
      <c r="H204" s="251">
        <f>SUM(H201:H203)</f>
        <v>402.96013900000003</v>
      </c>
      <c r="I204" s="264">
        <f>SUM(I201:I203)</f>
        <v>909.23005899999998</v>
      </c>
    </row>
    <row r="205" spans="2:9">
      <c r="B205" s="424"/>
      <c r="C205" s="429" t="s">
        <v>216</v>
      </c>
      <c r="D205" s="298" t="s">
        <v>208</v>
      </c>
      <c r="E205" s="247">
        <v>0</v>
      </c>
      <c r="F205" s="247">
        <v>0</v>
      </c>
      <c r="G205" s="247">
        <v>0</v>
      </c>
      <c r="H205" s="247">
        <v>0</v>
      </c>
      <c r="I205" s="262">
        <f>SUM(E205:H205)</f>
        <v>0</v>
      </c>
    </row>
    <row r="206" spans="2:9">
      <c r="B206" s="424"/>
      <c r="C206" s="429"/>
      <c r="D206" s="301" t="s">
        <v>209</v>
      </c>
      <c r="E206" s="247">
        <v>0</v>
      </c>
      <c r="F206" s="247">
        <v>0</v>
      </c>
      <c r="G206" s="247">
        <v>0</v>
      </c>
      <c r="H206" s="247">
        <v>0</v>
      </c>
      <c r="I206" s="262">
        <f>SUM(E206:H206)</f>
        <v>0</v>
      </c>
    </row>
    <row r="207" spans="2:9">
      <c r="B207" s="424"/>
      <c r="C207" s="430"/>
      <c r="D207" s="302" t="s">
        <v>210</v>
      </c>
      <c r="E207" s="247">
        <v>0</v>
      </c>
      <c r="F207" s="247">
        <v>0</v>
      </c>
      <c r="G207" s="247">
        <v>0</v>
      </c>
      <c r="H207" s="247">
        <v>0</v>
      </c>
      <c r="I207" s="270">
        <f>SUM(E207:H207)</f>
        <v>0</v>
      </c>
    </row>
    <row r="208" spans="2:9">
      <c r="B208" s="427"/>
      <c r="C208" s="233" t="s">
        <v>217</v>
      </c>
      <c r="D208" s="306"/>
      <c r="E208" s="251">
        <f>SUM(E205:E207)</f>
        <v>0</v>
      </c>
      <c r="F208" s="251">
        <f>SUM(F205:F207)</f>
        <v>0</v>
      </c>
      <c r="G208" s="251">
        <f>SUM(G205:G207)</f>
        <v>0</v>
      </c>
      <c r="H208" s="251">
        <f>SUM(H205:H207)</f>
        <v>0</v>
      </c>
      <c r="I208" s="264">
        <f>SUM(I205:I207)</f>
        <v>0</v>
      </c>
    </row>
    <row r="209" spans="2:9">
      <c r="B209" s="223" t="s">
        <v>236</v>
      </c>
      <c r="C209" s="206"/>
      <c r="D209" s="297"/>
      <c r="E209" s="56">
        <f>+E208+E204+E200+E196</f>
        <v>635.38819899999999</v>
      </c>
      <c r="F209" s="56">
        <f>+F208+F204+F200+F196</f>
        <v>0</v>
      </c>
      <c r="G209" s="56">
        <f>+G208+G204+G200+G196</f>
        <v>655.12732700000015</v>
      </c>
      <c r="H209" s="56">
        <f>+H208+H204+H200+H196</f>
        <v>1398.4829430000002</v>
      </c>
      <c r="I209" s="81">
        <f>+I208+I204+I200+I196</f>
        <v>2688.9984690000001</v>
      </c>
    </row>
    <row r="210" spans="2:9">
      <c r="B210" s="308"/>
      <c r="D210" s="154"/>
    </row>
    <row r="211" spans="2:9">
      <c r="B211" s="308" t="s">
        <v>32</v>
      </c>
      <c r="D211" s="154"/>
    </row>
    <row r="212" spans="2:9">
      <c r="B212" s="15" t="s">
        <v>232</v>
      </c>
      <c r="D212" s="154"/>
    </row>
    <row r="213" spans="2:9">
      <c r="B213" s="16" t="s">
        <v>30</v>
      </c>
      <c r="D213" s="154"/>
    </row>
    <row r="214" spans="2:9">
      <c r="B214" s="16" t="s">
        <v>40</v>
      </c>
      <c r="D214" s="154"/>
    </row>
    <row r="215" spans="2:9">
      <c r="B215" s="16" t="s">
        <v>233</v>
      </c>
      <c r="D215" s="154"/>
    </row>
    <row r="216" spans="2:9">
      <c r="B216" s="16" t="s">
        <v>234</v>
      </c>
      <c r="D216" s="154"/>
    </row>
    <row r="217" spans="2:9">
      <c r="B217" s="16" t="s">
        <v>235</v>
      </c>
      <c r="D217" s="154"/>
    </row>
  </sheetData>
  <mergeCells count="61">
    <mergeCell ref="B193:B208"/>
    <mergeCell ref="C193:C195"/>
    <mergeCell ref="C197:C199"/>
    <mergeCell ref="C201:C203"/>
    <mergeCell ref="C205:C207"/>
    <mergeCell ref="B159:B174"/>
    <mergeCell ref="C159:C161"/>
    <mergeCell ref="C163:C165"/>
    <mergeCell ref="C167:C169"/>
    <mergeCell ref="C171:C173"/>
    <mergeCell ref="B176:B191"/>
    <mergeCell ref="C176:C178"/>
    <mergeCell ref="C180:C182"/>
    <mergeCell ref="C184:C186"/>
    <mergeCell ref="C188:C190"/>
    <mergeCell ref="B125:B140"/>
    <mergeCell ref="C125:C127"/>
    <mergeCell ref="C129:C131"/>
    <mergeCell ref="C133:C135"/>
    <mergeCell ref="C137:C139"/>
    <mergeCell ref="B142:B157"/>
    <mergeCell ref="C142:C144"/>
    <mergeCell ref="C146:C148"/>
    <mergeCell ref="C150:C152"/>
    <mergeCell ref="C154:C156"/>
    <mergeCell ref="B91:B106"/>
    <mergeCell ref="C91:C93"/>
    <mergeCell ref="C95:C97"/>
    <mergeCell ref="C99:C101"/>
    <mergeCell ref="C103:C105"/>
    <mergeCell ref="B108:B123"/>
    <mergeCell ref="C108:C110"/>
    <mergeCell ref="C112:C114"/>
    <mergeCell ref="C116:C118"/>
    <mergeCell ref="C120:C122"/>
    <mergeCell ref="B57:B72"/>
    <mergeCell ref="C57:C59"/>
    <mergeCell ref="C61:C63"/>
    <mergeCell ref="C65:C67"/>
    <mergeCell ref="C69:C71"/>
    <mergeCell ref="B74:B89"/>
    <mergeCell ref="C74:C76"/>
    <mergeCell ref="C78:C80"/>
    <mergeCell ref="C82:C84"/>
    <mergeCell ref="C86:C88"/>
    <mergeCell ref="B23:B38"/>
    <mergeCell ref="C23:C25"/>
    <mergeCell ref="C27:C29"/>
    <mergeCell ref="C31:C33"/>
    <mergeCell ref="C35:C37"/>
    <mergeCell ref="B40:B55"/>
    <mergeCell ref="C40:C42"/>
    <mergeCell ref="C44:C46"/>
    <mergeCell ref="C48:C50"/>
    <mergeCell ref="C52:C54"/>
    <mergeCell ref="D4:H4"/>
    <mergeCell ref="B6:B21"/>
    <mergeCell ref="C6:C8"/>
    <mergeCell ref="C10:C12"/>
    <mergeCell ref="C14:C16"/>
    <mergeCell ref="C18:C20"/>
  </mergeCells>
  <pageMargins left="0.7" right="0.7" top="0.75" bottom="0.75" header="0.3" footer="0.3"/>
  <pageSetup paperSize="9" orientation="portrait" verticalDpi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 enableFormatConditionsCalculation="0">
    <tabColor theme="0"/>
    <pageSetUpPr fitToPage="1"/>
  </sheetPr>
  <dimension ref="A1:I20"/>
  <sheetViews>
    <sheetView showGridLines="0" workbookViewId="0">
      <selection activeCell="B10" sqref="B10"/>
    </sheetView>
  </sheetViews>
  <sheetFormatPr defaultRowHeight="12.75"/>
  <cols>
    <col min="1" max="1" width="5.7109375" style="16" customWidth="1"/>
    <col min="2" max="2" width="33.5703125" style="16" customWidth="1"/>
    <col min="3" max="3" width="16" style="16" customWidth="1"/>
    <col min="4" max="4" width="15.42578125" style="16" customWidth="1"/>
    <col min="5" max="5" width="18.140625" style="16" customWidth="1"/>
    <col min="6" max="6" width="15.7109375" style="16" customWidth="1"/>
    <col min="7" max="7" width="15" style="16" customWidth="1"/>
    <col min="8" max="8" width="11.42578125" style="16" customWidth="1"/>
    <col min="9" max="9" width="9.140625" style="16"/>
    <col min="10" max="10" width="14.42578125" style="16" customWidth="1"/>
    <col min="11" max="11" width="12.5703125" style="16" customWidth="1"/>
    <col min="12" max="15" width="12" style="16" customWidth="1"/>
    <col min="16" max="16" width="14.28515625" style="16" customWidth="1"/>
    <col min="17" max="17" width="12" style="16" customWidth="1"/>
    <col min="18" max="16384" width="9.140625" style="16"/>
  </cols>
  <sheetData>
    <row r="1" spans="1:9">
      <c r="A1" s="165"/>
    </row>
    <row r="2" spans="1:9" ht="22.5" customHeight="1">
      <c r="B2" s="63" t="s">
        <v>203</v>
      </c>
      <c r="C2" s="43"/>
      <c r="D2" s="19"/>
      <c r="E2" s="43"/>
      <c r="F2" s="15"/>
      <c r="G2" s="43"/>
      <c r="H2" s="44"/>
    </row>
    <row r="3" spans="1:9" ht="18.75">
      <c r="B3" s="64" t="s">
        <v>31</v>
      </c>
      <c r="C3" s="43"/>
      <c r="D3" s="43"/>
      <c r="E3" s="43"/>
      <c r="F3" s="15"/>
      <c r="G3" s="43"/>
      <c r="H3" s="44"/>
    </row>
    <row r="4" spans="1:9">
      <c r="B4" s="46"/>
    </row>
    <row r="5" spans="1:9" ht="12.75" customHeight="1">
      <c r="B5" s="401" t="s">
        <v>23</v>
      </c>
      <c r="C5" s="434" t="s">
        <v>13</v>
      </c>
      <c r="D5" s="435"/>
      <c r="E5" s="435"/>
      <c r="F5" s="436"/>
      <c r="G5" s="405" t="s">
        <v>186</v>
      </c>
    </row>
    <row r="6" spans="1:9" ht="37.5" customHeight="1">
      <c r="B6" s="402"/>
      <c r="C6" s="34" t="s">
        <v>182</v>
      </c>
      <c r="D6" s="34" t="s">
        <v>183</v>
      </c>
      <c r="E6" s="34" t="s">
        <v>184</v>
      </c>
      <c r="F6" s="34" t="s">
        <v>185</v>
      </c>
      <c r="G6" s="431"/>
    </row>
    <row r="7" spans="1:9" ht="24.95" customHeight="1">
      <c r="B7" s="47" t="s">
        <v>25</v>
      </c>
      <c r="C7" s="25">
        <v>0</v>
      </c>
      <c r="D7" s="23">
        <v>0</v>
      </c>
      <c r="E7" s="177">
        <v>6991.41</v>
      </c>
      <c r="F7" s="23">
        <v>0</v>
      </c>
      <c r="G7" s="48">
        <f t="shared" ref="G7:G12" si="0">SUM(C7:F7)</f>
        <v>6991.41</v>
      </c>
    </row>
    <row r="8" spans="1:9" ht="24.95" customHeight="1">
      <c r="B8" s="49" t="s">
        <v>26</v>
      </c>
      <c r="C8" s="25">
        <v>0</v>
      </c>
      <c r="D8" s="23">
        <v>0</v>
      </c>
      <c r="E8" s="23">
        <v>0</v>
      </c>
      <c r="F8" s="23">
        <v>0</v>
      </c>
      <c r="G8" s="50">
        <f t="shared" si="0"/>
        <v>0</v>
      </c>
      <c r="H8" s="51"/>
      <c r="I8" s="51"/>
    </row>
    <row r="9" spans="1:9" ht="24.95" customHeight="1">
      <c r="B9" s="49" t="s">
        <v>38</v>
      </c>
      <c r="C9" s="178">
        <v>2400</v>
      </c>
      <c r="D9" s="175">
        <v>1251.931</v>
      </c>
      <c r="E9" s="175">
        <v>1081.182</v>
      </c>
      <c r="F9" s="175"/>
      <c r="G9" s="50">
        <f t="shared" si="0"/>
        <v>4733.1130000000003</v>
      </c>
      <c r="H9" s="52"/>
      <c r="I9" s="51"/>
    </row>
    <row r="10" spans="1:9" ht="24.95" customHeight="1">
      <c r="B10" s="49" t="s">
        <v>28</v>
      </c>
      <c r="C10" s="178">
        <v>1700</v>
      </c>
      <c r="D10" s="175">
        <v>130</v>
      </c>
      <c r="E10" s="175">
        <v>6135.5660000000007</v>
      </c>
      <c r="F10" s="175">
        <v>7154.2640000000001</v>
      </c>
      <c r="G10" s="50">
        <f t="shared" si="0"/>
        <v>15119.830000000002</v>
      </c>
      <c r="H10" s="51"/>
      <c r="I10" s="51"/>
    </row>
    <row r="11" spans="1:9" ht="24.95" customHeight="1">
      <c r="B11" s="53" t="s">
        <v>29</v>
      </c>
      <c r="C11" s="25">
        <v>0</v>
      </c>
      <c r="D11" s="79">
        <v>0</v>
      </c>
      <c r="E11" s="79">
        <v>0</v>
      </c>
      <c r="F11" s="79">
        <v>0</v>
      </c>
      <c r="G11" s="50">
        <f t="shared" si="0"/>
        <v>0</v>
      </c>
      <c r="H11" s="51"/>
    </row>
    <row r="12" spans="1:9" ht="24.95" customHeight="1">
      <c r="B12" s="54" t="s">
        <v>14</v>
      </c>
      <c r="C12" s="178">
        <v>7860.4840000000004</v>
      </c>
      <c r="D12" s="175">
        <v>848.303</v>
      </c>
      <c r="E12" s="79">
        <v>0</v>
      </c>
      <c r="F12" s="175">
        <v>2351.105</v>
      </c>
      <c r="G12" s="50">
        <f t="shared" si="0"/>
        <v>11059.892</v>
      </c>
    </row>
    <row r="13" spans="1:9" ht="24.95" customHeight="1">
      <c r="B13" s="55" t="s">
        <v>34</v>
      </c>
      <c r="C13" s="56">
        <f t="shared" ref="C13:G13" si="1">SUM(C7:C12)</f>
        <v>11960.484</v>
      </c>
      <c r="D13" s="56">
        <f t="shared" si="1"/>
        <v>2230.2339999999999</v>
      </c>
      <c r="E13" s="56">
        <f t="shared" si="1"/>
        <v>14208.157999999999</v>
      </c>
      <c r="F13" s="56">
        <f t="shared" si="1"/>
        <v>9505.3690000000006</v>
      </c>
      <c r="G13" s="57">
        <f t="shared" si="1"/>
        <v>37904.245000000003</v>
      </c>
    </row>
    <row r="14" spans="1:9">
      <c r="B14" s="58" t="s">
        <v>70</v>
      </c>
      <c r="H14" s="59"/>
    </row>
    <row r="15" spans="1:9" ht="6" customHeight="1">
      <c r="B15" s="58"/>
      <c r="C15" s="15"/>
      <c r="D15" s="15"/>
      <c r="E15" s="15"/>
      <c r="F15" s="15"/>
      <c r="H15" s="59"/>
    </row>
    <row r="16" spans="1:9">
      <c r="B16" s="60" t="s">
        <v>32</v>
      </c>
      <c r="C16" s="61"/>
      <c r="D16" s="61"/>
      <c r="E16" s="61"/>
      <c r="F16" s="61"/>
      <c r="G16" s="61"/>
      <c r="H16" s="59"/>
    </row>
    <row r="17" spans="2:8">
      <c r="B17" s="62" t="s">
        <v>105</v>
      </c>
      <c r="C17" s="61"/>
      <c r="D17" s="61"/>
      <c r="E17" s="61"/>
      <c r="F17" s="61"/>
      <c r="G17" s="61"/>
      <c r="H17" s="59"/>
    </row>
    <row r="18" spans="2:8">
      <c r="B18" s="58" t="s">
        <v>106</v>
      </c>
      <c r="H18" s="59"/>
    </row>
    <row r="19" spans="2:8" ht="9" customHeight="1">
      <c r="B19" s="432"/>
      <c r="C19" s="432"/>
      <c r="D19" s="432"/>
      <c r="E19" s="432"/>
      <c r="F19" s="432"/>
      <c r="G19" s="433"/>
      <c r="H19" s="59"/>
    </row>
    <row r="20" spans="2:8" ht="12.75" customHeight="1">
      <c r="B20" s="432"/>
      <c r="C20" s="432"/>
      <c r="D20" s="432"/>
      <c r="E20" s="432"/>
      <c r="F20" s="432"/>
      <c r="G20" s="433"/>
      <c r="H20" s="59"/>
    </row>
  </sheetData>
  <mergeCells count="5">
    <mergeCell ref="G5:G6"/>
    <mergeCell ref="B19:G19"/>
    <mergeCell ref="B20:G20"/>
    <mergeCell ref="B5:B6"/>
    <mergeCell ref="C5:F5"/>
  </mergeCells>
  <phoneticPr fontId="2" type="noConversion"/>
  <pageMargins left="0.75" right="0.75" top="1" bottom="1" header="0.5" footer="0.5"/>
  <pageSetup paperSize="9" scale="56" orientation="landscape" verticalDpi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3"/>
  <dimension ref="A1:S7"/>
  <sheetViews>
    <sheetView topLeftCell="C1" workbookViewId="0">
      <selection activeCell="D2" sqref="D2"/>
    </sheetView>
  </sheetViews>
  <sheetFormatPr defaultRowHeight="12.75" customHeight="1"/>
  <cols>
    <col min="1" max="1" width="20.5703125" customWidth="1"/>
  </cols>
  <sheetData>
    <row r="1" spans="1:19" ht="12.75" customHeight="1">
      <c r="A1" s="2" t="s">
        <v>41</v>
      </c>
      <c r="B1" s="2" t="s">
        <v>42</v>
      </c>
      <c r="C1" s="2" t="s">
        <v>57</v>
      </c>
      <c r="D1" s="2" t="s">
        <v>58</v>
      </c>
      <c r="E1" s="2" t="s">
        <v>59</v>
      </c>
      <c r="F1" s="2" t="s">
        <v>60</v>
      </c>
      <c r="G1" s="2" t="s">
        <v>61</v>
      </c>
      <c r="H1" s="2" t="s">
        <v>43</v>
      </c>
      <c r="I1" s="2" t="s">
        <v>43</v>
      </c>
      <c r="J1" s="2" t="s">
        <v>43</v>
      </c>
      <c r="K1" s="2" t="s">
        <v>43</v>
      </c>
      <c r="L1" s="2" t="s">
        <v>43</v>
      </c>
      <c r="M1" s="2" t="s">
        <v>43</v>
      </c>
      <c r="N1" s="2" t="s">
        <v>43</v>
      </c>
      <c r="O1" s="2" t="s">
        <v>43</v>
      </c>
      <c r="P1" s="2" t="s">
        <v>43</v>
      </c>
      <c r="Q1" s="2" t="s">
        <v>43</v>
      </c>
      <c r="R1" s="2" t="s">
        <v>43</v>
      </c>
      <c r="S1" s="2" t="s">
        <v>43</v>
      </c>
    </row>
    <row r="2" spans="1:19" ht="12.75" customHeight="1">
      <c r="A2" s="1" t="s">
        <v>25</v>
      </c>
      <c r="B2" s="1" t="s">
        <v>62</v>
      </c>
      <c r="C2" s="1"/>
      <c r="D2" s="1"/>
      <c r="E2" s="1"/>
      <c r="F2" s="1">
        <v>101507.6806574259</v>
      </c>
      <c r="G2" s="1"/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</row>
    <row r="3" spans="1:19" ht="12.75" customHeight="1">
      <c r="A3" s="1" t="s">
        <v>26</v>
      </c>
      <c r="B3" s="1" t="s">
        <v>63</v>
      </c>
      <c r="C3" s="1"/>
      <c r="D3" s="1">
        <v>3123.0599975585937</v>
      </c>
      <c r="E3" s="1"/>
      <c r="F3" s="1"/>
      <c r="G3" s="1"/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</row>
    <row r="4" spans="1:19" ht="12.75" customHeight="1">
      <c r="A4" s="1" t="s">
        <v>27</v>
      </c>
      <c r="B4" s="1" t="s">
        <v>64</v>
      </c>
      <c r="C4" s="1">
        <v>337489.73020474985</v>
      </c>
      <c r="D4" s="1">
        <v>355566.2149105072</v>
      </c>
      <c r="E4" s="1"/>
      <c r="F4" s="1"/>
      <c r="G4" s="1"/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</row>
    <row r="5" spans="1:19" ht="12.75" customHeight="1">
      <c r="A5" s="1" t="s">
        <v>28</v>
      </c>
      <c r="B5" s="1" t="s">
        <v>65</v>
      </c>
      <c r="C5" s="1">
        <v>525450.74613016844</v>
      </c>
      <c r="D5" s="1">
        <v>850466.12842583656</v>
      </c>
      <c r="E5" s="1">
        <v>272692.6303473264</v>
      </c>
      <c r="F5" s="1">
        <v>720991.3239916712</v>
      </c>
      <c r="G5" s="1">
        <v>728843.60285353661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</row>
    <row r="6" spans="1:19" ht="12.75" customHeight="1">
      <c r="A6" s="1" t="s">
        <v>29</v>
      </c>
      <c r="B6" s="1" t="s">
        <v>66</v>
      </c>
      <c r="C6" s="1">
        <v>7664</v>
      </c>
      <c r="D6" s="1">
        <v>10483</v>
      </c>
      <c r="E6" s="1">
        <v>4235</v>
      </c>
      <c r="F6" s="1"/>
      <c r="G6" s="1">
        <v>572540.46875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</row>
    <row r="7" spans="1:19" ht="12.75" customHeight="1">
      <c r="A7" s="1" t="s">
        <v>14</v>
      </c>
      <c r="B7" s="1" t="s">
        <v>67</v>
      </c>
      <c r="C7" s="1">
        <v>408902</v>
      </c>
      <c r="D7" s="1">
        <v>312232.42006015778</v>
      </c>
      <c r="E7" s="1">
        <v>294459.0892496109</v>
      </c>
      <c r="F7" s="1">
        <v>442927.875</v>
      </c>
      <c r="G7" s="1">
        <v>230556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</row>
  </sheetData>
  <phoneticPr fontId="2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J59"/>
  <sheetViews>
    <sheetView showGridLines="0" workbookViewId="0"/>
  </sheetViews>
  <sheetFormatPr defaultRowHeight="12.75"/>
  <cols>
    <col min="1" max="1" width="4.42578125" style="16" customWidth="1"/>
    <col min="2" max="2" width="14" style="16" customWidth="1"/>
    <col min="3" max="3" width="17.85546875" style="16" customWidth="1"/>
    <col min="4" max="4" width="13.85546875" style="16" customWidth="1"/>
    <col min="5" max="5" width="17.7109375" style="16" customWidth="1"/>
    <col min="6" max="6" width="15" style="16" customWidth="1"/>
    <col min="7" max="7" width="19.140625" style="16" customWidth="1"/>
    <col min="8" max="8" width="16.42578125" style="16" customWidth="1"/>
    <col min="9" max="9" width="13" style="16" customWidth="1"/>
    <col min="10" max="10" width="12.7109375" style="16" customWidth="1"/>
    <col min="11" max="16384" width="9.140625" style="16"/>
  </cols>
  <sheetData>
    <row r="1" spans="1:10">
      <c r="A1" s="165"/>
    </row>
    <row r="2" spans="1:10" ht="18.75">
      <c r="B2" s="159" t="s">
        <v>189</v>
      </c>
      <c r="C2" s="51"/>
      <c r="D2" s="51"/>
      <c r="E2" s="51"/>
      <c r="F2" s="51"/>
      <c r="G2" s="51"/>
      <c r="H2" s="51"/>
      <c r="I2" s="51"/>
      <c r="J2" s="51"/>
    </row>
    <row r="3" spans="1:10">
      <c r="B3" s="51"/>
      <c r="C3" s="51"/>
      <c r="D3" s="51"/>
      <c r="E3" s="51"/>
      <c r="F3" s="51"/>
      <c r="G3" s="51"/>
      <c r="H3" s="51"/>
      <c r="I3" s="51"/>
      <c r="J3" s="51"/>
    </row>
    <row r="4" spans="1:10">
      <c r="B4" s="194" t="s">
        <v>81</v>
      </c>
      <c r="C4" s="181" t="s">
        <v>81</v>
      </c>
      <c r="D4" s="435" t="s">
        <v>85</v>
      </c>
      <c r="E4" s="435"/>
      <c r="F4" s="435"/>
      <c r="G4" s="435"/>
      <c r="H4" s="179"/>
    </row>
    <row r="5" spans="1:10" ht="38.25">
      <c r="B5" s="195" t="s">
        <v>178</v>
      </c>
      <c r="C5" s="182" t="s">
        <v>12</v>
      </c>
      <c r="D5" s="34" t="s">
        <v>205</v>
      </c>
      <c r="E5" s="34" t="s">
        <v>183</v>
      </c>
      <c r="F5" s="34" t="s">
        <v>184</v>
      </c>
      <c r="G5" s="196" t="s">
        <v>185</v>
      </c>
      <c r="H5" s="180" t="s">
        <v>186</v>
      </c>
    </row>
    <row r="6" spans="1:10">
      <c r="B6" s="439" t="s">
        <v>237</v>
      </c>
      <c r="C6" s="197" t="s">
        <v>14</v>
      </c>
      <c r="D6" s="198">
        <v>100</v>
      </c>
      <c r="E6" s="199">
        <v>50</v>
      </c>
      <c r="F6" s="199">
        <v>50</v>
      </c>
      <c r="G6" s="199">
        <v>0</v>
      </c>
      <c r="H6" s="200">
        <f>SUM(D6:G6)</f>
        <v>200</v>
      </c>
    </row>
    <row r="7" spans="1:10">
      <c r="B7" s="437"/>
      <c r="C7" s="201" t="s">
        <v>238</v>
      </c>
      <c r="D7" s="202">
        <v>8450</v>
      </c>
      <c r="E7" s="203">
        <v>4500</v>
      </c>
      <c r="F7" s="203">
        <v>20723</v>
      </c>
      <c r="G7" s="203">
        <v>5300</v>
      </c>
      <c r="H7" s="204">
        <f>SUM(D7:G7)</f>
        <v>38973</v>
      </c>
    </row>
    <row r="8" spans="1:10">
      <c r="B8" s="437"/>
      <c r="C8" s="201" t="s">
        <v>239</v>
      </c>
      <c r="D8" s="202">
        <v>1750</v>
      </c>
      <c r="E8" s="203">
        <v>500</v>
      </c>
      <c r="F8" s="203">
        <v>1829</v>
      </c>
      <c r="G8" s="203">
        <v>0</v>
      </c>
      <c r="H8" s="204">
        <f t="shared" ref="H8:H16" si="0">SUM(D8:G8)</f>
        <v>4079</v>
      </c>
    </row>
    <row r="9" spans="1:10">
      <c r="B9" s="205"/>
      <c r="C9" s="206"/>
      <c r="D9" s="56">
        <f>SUBTOTAL(9,D6:D8)</f>
        <v>10300</v>
      </c>
      <c r="E9" s="56">
        <f>SUBTOTAL(9,E6:E8)</f>
        <v>5050</v>
      </c>
      <c r="F9" s="56">
        <f>SUBTOTAL(9,F6:F8)</f>
        <v>22602</v>
      </c>
      <c r="G9" s="56">
        <f>SUBTOTAL(9,G6:G8)</f>
        <v>5300</v>
      </c>
      <c r="H9" s="81">
        <f>SUBTOTAL(9,H6:H8)</f>
        <v>43252</v>
      </c>
    </row>
    <row r="10" spans="1:10">
      <c r="B10" s="437" t="s">
        <v>240</v>
      </c>
      <c r="C10" s="201" t="s">
        <v>14</v>
      </c>
      <c r="D10" s="202">
        <v>2260</v>
      </c>
      <c r="E10" s="203">
        <v>850</v>
      </c>
      <c r="F10" s="203">
        <v>149</v>
      </c>
      <c r="G10" s="207">
        <v>31</v>
      </c>
      <c r="H10" s="204">
        <f t="shared" si="0"/>
        <v>3290</v>
      </c>
    </row>
    <row r="11" spans="1:10">
      <c r="B11" s="437"/>
      <c r="C11" s="201" t="s">
        <v>238</v>
      </c>
      <c r="D11" s="202">
        <v>15810</v>
      </c>
      <c r="E11" s="203">
        <v>4217</v>
      </c>
      <c r="F11" s="203">
        <v>13645</v>
      </c>
      <c r="G11" s="207">
        <v>6167</v>
      </c>
      <c r="H11" s="204">
        <f t="shared" si="0"/>
        <v>39839</v>
      </c>
    </row>
    <row r="12" spans="1:10">
      <c r="B12" s="438"/>
      <c r="C12" s="208" t="s">
        <v>239</v>
      </c>
      <c r="D12" s="209">
        <v>90</v>
      </c>
      <c r="E12" s="210">
        <v>141</v>
      </c>
      <c r="F12" s="210">
        <v>917</v>
      </c>
      <c r="G12" s="211">
        <v>0</v>
      </c>
      <c r="H12" s="212">
        <f t="shared" si="0"/>
        <v>1148</v>
      </c>
    </row>
    <row r="13" spans="1:10">
      <c r="B13" s="96"/>
      <c r="C13" s="206"/>
      <c r="D13" s="56">
        <f>SUBTOTAL(9,D10:D12)</f>
        <v>18160</v>
      </c>
      <c r="E13" s="56">
        <f>SUBTOTAL(9,E10:E12)</f>
        <v>5208</v>
      </c>
      <c r="F13" s="56">
        <f>SUBTOTAL(9,F10:F12)</f>
        <v>14711</v>
      </c>
      <c r="G13" s="91">
        <f>SUBTOTAL(9,G10:G12)</f>
        <v>6198</v>
      </c>
      <c r="H13" s="81">
        <f>SUBTOTAL(9,H10:H12)</f>
        <v>44277</v>
      </c>
    </row>
    <row r="14" spans="1:10">
      <c r="B14" s="437">
        <v>2004</v>
      </c>
      <c r="C14" s="201" t="s">
        <v>14</v>
      </c>
      <c r="D14" s="202">
        <v>1810.4179999999999</v>
      </c>
      <c r="E14" s="203">
        <v>813.69799999999998</v>
      </c>
      <c r="F14" s="203">
        <v>358.11900000000003</v>
      </c>
      <c r="G14" s="207">
        <v>1350</v>
      </c>
      <c r="H14" s="204">
        <f t="shared" si="0"/>
        <v>4332.2350000000006</v>
      </c>
    </row>
    <row r="15" spans="1:10">
      <c r="B15" s="437"/>
      <c r="C15" s="201" t="s">
        <v>238</v>
      </c>
      <c r="D15" s="202">
        <v>11699.987000000001</v>
      </c>
      <c r="E15" s="203">
        <v>2897.6889999999999</v>
      </c>
      <c r="F15" s="203">
        <v>19563.233</v>
      </c>
      <c r="G15" s="207">
        <v>9288.7890000000007</v>
      </c>
      <c r="H15" s="204">
        <f t="shared" si="0"/>
        <v>43449.698000000004</v>
      </c>
    </row>
    <row r="16" spans="1:10">
      <c r="B16" s="437"/>
      <c r="C16" s="201" t="s">
        <v>239</v>
      </c>
      <c r="D16" s="202">
        <v>0</v>
      </c>
      <c r="E16" s="203">
        <v>54.87</v>
      </c>
      <c r="F16" s="203">
        <v>18.055299999999999</v>
      </c>
      <c r="G16" s="207">
        <v>0</v>
      </c>
      <c r="H16" s="204">
        <f t="shared" si="0"/>
        <v>72.925299999999993</v>
      </c>
    </row>
    <row r="17" spans="2:8">
      <c r="B17" s="96"/>
      <c r="C17" s="206"/>
      <c r="D17" s="56">
        <f>SUBTOTAL(9,D14:D16)</f>
        <v>13510.405000000001</v>
      </c>
      <c r="E17" s="56">
        <f>SUBTOTAL(9,E14:E16)</f>
        <v>3766.2569999999996</v>
      </c>
      <c r="F17" s="56">
        <f>SUBTOTAL(9,F14:F16)</f>
        <v>19939.407299999999</v>
      </c>
      <c r="G17" s="56">
        <f>SUBTOTAL(9,G14:G16)</f>
        <v>10638.789000000001</v>
      </c>
      <c r="H17" s="81">
        <f>SUBTOTAL(9,H14:H16)</f>
        <v>47854.858300000007</v>
      </c>
    </row>
    <row r="18" spans="2:8">
      <c r="B18" s="440">
        <v>2005</v>
      </c>
      <c r="C18" s="201" t="s">
        <v>14</v>
      </c>
      <c r="D18" s="203">
        <v>2460.672</v>
      </c>
      <c r="E18" s="203">
        <v>584.18700000000001</v>
      </c>
      <c r="F18" s="203">
        <v>0</v>
      </c>
      <c r="G18" s="203">
        <v>4061.0630000000001</v>
      </c>
      <c r="H18" s="204">
        <f>SUM(D18:G18)</f>
        <v>7105.9220000000005</v>
      </c>
    </row>
    <row r="19" spans="2:8">
      <c r="B19" s="440"/>
      <c r="C19" s="201" t="s">
        <v>238</v>
      </c>
      <c r="D19" s="203">
        <v>10393.325000000001</v>
      </c>
      <c r="E19" s="203">
        <v>5417.6</v>
      </c>
      <c r="F19" s="203">
        <v>20174.438999999998</v>
      </c>
      <c r="G19" s="203">
        <v>13051.411</v>
      </c>
      <c r="H19" s="204">
        <f>SUM(D19:G19)</f>
        <v>49036.775000000001</v>
      </c>
    </row>
    <row r="20" spans="2:8">
      <c r="B20" s="441"/>
      <c r="C20" s="201" t="s">
        <v>239</v>
      </c>
      <c r="D20" s="203">
        <v>0</v>
      </c>
      <c r="E20" s="203">
        <v>0</v>
      </c>
      <c r="F20" s="203">
        <v>16.556000000000001</v>
      </c>
      <c r="G20" s="203">
        <v>0</v>
      </c>
      <c r="H20" s="204">
        <f>SUM(D20:G20)</f>
        <v>16.556000000000001</v>
      </c>
    </row>
    <row r="21" spans="2:8">
      <c r="B21" s="96"/>
      <c r="C21" s="206"/>
      <c r="D21" s="56">
        <f>SUBTOTAL(9,D18:D20)</f>
        <v>12853.997000000001</v>
      </c>
      <c r="E21" s="56">
        <f>SUBTOTAL(9,E18:E20)</f>
        <v>6001.7870000000003</v>
      </c>
      <c r="F21" s="56">
        <f>SUBTOTAL(9,F18:F20)</f>
        <v>20190.994999999999</v>
      </c>
      <c r="G21" s="56">
        <f>SUBTOTAL(9,G18:G20)</f>
        <v>17112.474000000002</v>
      </c>
      <c r="H21" s="81">
        <f>SUBTOTAL(9,H18:H20)</f>
        <v>56159.252999999997</v>
      </c>
    </row>
    <row r="22" spans="2:8">
      <c r="B22" s="437">
        <v>2006</v>
      </c>
      <c r="C22" s="201" t="s">
        <v>14</v>
      </c>
      <c r="D22" s="203">
        <v>4175.393</v>
      </c>
      <c r="E22" s="203">
        <v>392.46199999999999</v>
      </c>
      <c r="F22" s="203">
        <v>0</v>
      </c>
      <c r="G22" s="203">
        <v>3833.7339999999999</v>
      </c>
      <c r="H22" s="204">
        <f>SUM(D22:G22)</f>
        <v>8401.5889999999999</v>
      </c>
    </row>
    <row r="23" spans="2:8">
      <c r="B23" s="437"/>
      <c r="C23" s="201" t="s">
        <v>238</v>
      </c>
      <c r="D23" s="203">
        <v>16047.942999999999</v>
      </c>
      <c r="E23" s="203">
        <v>5418.942</v>
      </c>
      <c r="F23" s="203">
        <v>26536.742999999999</v>
      </c>
      <c r="G23" s="203">
        <v>12261.073</v>
      </c>
      <c r="H23" s="204">
        <f>SUM(D23:G23)</f>
        <v>60264.701000000001</v>
      </c>
    </row>
    <row r="24" spans="2:8">
      <c r="B24" s="438"/>
      <c r="C24" s="201" t="s">
        <v>239</v>
      </c>
      <c r="D24" s="203">
        <v>0</v>
      </c>
      <c r="E24" s="203">
        <v>0</v>
      </c>
      <c r="F24" s="203">
        <v>12.945</v>
      </c>
      <c r="G24" s="203">
        <v>0</v>
      </c>
      <c r="H24" s="204">
        <f>SUM(D24:G24)</f>
        <v>12.945</v>
      </c>
    </row>
    <row r="25" spans="2:8">
      <c r="B25" s="96"/>
      <c r="C25" s="206"/>
      <c r="D25" s="56">
        <f>SUBTOTAL(9,D22:D24)</f>
        <v>20223.335999999999</v>
      </c>
      <c r="E25" s="56">
        <f>SUBTOTAL(9,E22:E24)</f>
        <v>5811.4040000000005</v>
      </c>
      <c r="F25" s="56">
        <f>SUBTOTAL(9,F22:F24)</f>
        <v>26549.687999999998</v>
      </c>
      <c r="G25" s="56">
        <f>SUBTOTAL(9,G22:G24)</f>
        <v>16094.807000000001</v>
      </c>
      <c r="H25" s="81">
        <f>SUBTOTAL(9,H22:H24)</f>
        <v>68679.235000000015</v>
      </c>
    </row>
    <row r="26" spans="2:8">
      <c r="B26" s="437">
        <v>2007</v>
      </c>
      <c r="C26" s="201" t="s">
        <v>14</v>
      </c>
      <c r="D26" s="203">
        <v>4569.0990000000002</v>
      </c>
      <c r="E26" s="203">
        <v>13.865</v>
      </c>
      <c r="F26" s="203">
        <v>0</v>
      </c>
      <c r="G26" s="203">
        <v>3516.3939999999998</v>
      </c>
      <c r="H26" s="204">
        <f>SUM(D26:G26)</f>
        <v>8099.3580000000002</v>
      </c>
    </row>
    <row r="27" spans="2:8">
      <c r="B27" s="437"/>
      <c r="C27" s="201" t="s">
        <v>238</v>
      </c>
      <c r="D27" s="203">
        <v>9544.1640000000007</v>
      </c>
      <c r="E27" s="203">
        <v>5929.7030000000004</v>
      </c>
      <c r="F27" s="203">
        <v>18739.781999999999</v>
      </c>
      <c r="G27" s="203">
        <v>10983.349</v>
      </c>
      <c r="H27" s="204">
        <f>SUM(D27:G27)</f>
        <v>45196.998000000007</v>
      </c>
    </row>
    <row r="28" spans="2:8">
      <c r="B28" s="438"/>
      <c r="C28" s="201" t="s">
        <v>239</v>
      </c>
      <c r="D28" s="203">
        <v>0</v>
      </c>
      <c r="E28" s="203">
        <v>0</v>
      </c>
      <c r="F28" s="203">
        <v>11.449</v>
      </c>
      <c r="G28" s="203">
        <v>0</v>
      </c>
      <c r="H28" s="204">
        <f>SUM(D28:G28)</f>
        <v>11.449</v>
      </c>
    </row>
    <row r="29" spans="2:8">
      <c r="B29" s="96"/>
      <c r="C29" s="206"/>
      <c r="D29" s="56">
        <f>SUBTOTAL(9,D26:D28)</f>
        <v>14113.263000000001</v>
      </c>
      <c r="E29" s="56">
        <f>SUBTOTAL(9,E26:E28)</f>
        <v>5943.5680000000002</v>
      </c>
      <c r="F29" s="56">
        <f>SUBTOTAL(9,F26:F28)</f>
        <v>18751.231</v>
      </c>
      <c r="G29" s="56">
        <f>SUBTOTAL(9,G26:G28)</f>
        <v>14499.743</v>
      </c>
      <c r="H29" s="81">
        <f>SUBTOTAL(9,H26:H28)</f>
        <v>53307.805000000008</v>
      </c>
    </row>
    <row r="30" spans="2:8">
      <c r="B30" s="437">
        <v>2008</v>
      </c>
      <c r="C30" s="201" t="s">
        <v>14</v>
      </c>
      <c r="D30" s="213">
        <v>4384.4759999999997</v>
      </c>
      <c r="E30" s="214">
        <v>0</v>
      </c>
      <c r="F30" s="214">
        <v>0</v>
      </c>
      <c r="G30" s="214">
        <v>3398.04</v>
      </c>
      <c r="H30" s="204">
        <f>SUM(D30:G30)</f>
        <v>7782.5159999999996</v>
      </c>
    </row>
    <row r="31" spans="2:8">
      <c r="B31" s="437"/>
      <c r="C31" s="201" t="s">
        <v>238</v>
      </c>
      <c r="D31" s="25">
        <v>8644</v>
      </c>
      <c r="E31" s="23">
        <v>5724</v>
      </c>
      <c r="F31" s="23">
        <v>17083.66</v>
      </c>
      <c r="G31" s="23">
        <v>10323.687</v>
      </c>
      <c r="H31" s="204">
        <f>SUM(D31:G31)</f>
        <v>41775.347000000002</v>
      </c>
    </row>
    <row r="32" spans="2:8">
      <c r="B32" s="438"/>
      <c r="C32" s="201" t="s">
        <v>239</v>
      </c>
      <c r="D32" s="25">
        <v>0</v>
      </c>
      <c r="E32" s="23">
        <v>0</v>
      </c>
      <c r="F32" s="23">
        <v>10.154</v>
      </c>
      <c r="G32" s="23">
        <v>0</v>
      </c>
      <c r="H32" s="204">
        <f>SUM(D32:G32)</f>
        <v>10.154</v>
      </c>
    </row>
    <row r="33" spans="2:8">
      <c r="B33" s="96"/>
      <c r="C33" s="206"/>
      <c r="D33" s="56">
        <f>SUBTOTAL(9,D30:D32)</f>
        <v>13028.475999999999</v>
      </c>
      <c r="E33" s="56">
        <f>SUBTOTAL(9,E30:E32)</f>
        <v>5724</v>
      </c>
      <c r="F33" s="56">
        <f>SUBTOTAL(9,F30:F32)</f>
        <v>17093.813999999998</v>
      </c>
      <c r="G33" s="56">
        <f>SUBTOTAL(9,G30:G32)</f>
        <v>13721.726999999999</v>
      </c>
      <c r="H33" s="81">
        <f>SUBTOTAL(9,H30:H32)</f>
        <v>49568.017</v>
      </c>
    </row>
    <row r="34" spans="2:8">
      <c r="B34" s="437">
        <v>2009</v>
      </c>
      <c r="C34" s="201" t="s">
        <v>14</v>
      </c>
      <c r="D34" s="213">
        <v>6382.2269999999999</v>
      </c>
      <c r="E34" s="214"/>
      <c r="F34" s="214"/>
      <c r="G34" s="214">
        <v>3147.2559999999999</v>
      </c>
      <c r="H34" s="204">
        <f>SUM(D34:G34)</f>
        <v>9529.4830000000002</v>
      </c>
    </row>
    <row r="35" spans="2:8">
      <c r="B35" s="437"/>
      <c r="C35" s="201" t="s">
        <v>238</v>
      </c>
      <c r="D35" s="25">
        <v>4406.6260000000002</v>
      </c>
      <c r="E35" s="23">
        <v>4769.7629999999999</v>
      </c>
      <c r="F35" s="23">
        <v>16790.216</v>
      </c>
      <c r="G35" s="23">
        <v>9822.6039999999994</v>
      </c>
      <c r="H35" s="204">
        <f>SUM(D35:G35)</f>
        <v>35789.209000000003</v>
      </c>
    </row>
    <row r="36" spans="2:8">
      <c r="B36" s="438"/>
      <c r="C36" s="201" t="s">
        <v>239</v>
      </c>
      <c r="D36" s="25">
        <v>0</v>
      </c>
      <c r="E36" s="23">
        <v>0</v>
      </c>
      <c r="F36" s="23">
        <v>0</v>
      </c>
      <c r="G36" s="23">
        <v>0</v>
      </c>
      <c r="H36" s="204">
        <f>SUM(D36:G36)</f>
        <v>0</v>
      </c>
    </row>
    <row r="37" spans="2:8">
      <c r="B37" s="96"/>
      <c r="C37" s="206"/>
      <c r="D37" s="56">
        <f>SUBTOTAL(9,D34:D36)</f>
        <v>10788.852999999999</v>
      </c>
      <c r="E37" s="56">
        <f>SUBTOTAL(9,E34:E36)</f>
        <v>4769.7629999999999</v>
      </c>
      <c r="F37" s="56">
        <f>SUBTOTAL(9,F34:F36)</f>
        <v>16790.216</v>
      </c>
      <c r="G37" s="56">
        <f>SUBTOTAL(9,G34:G36)</f>
        <v>12969.859999999999</v>
      </c>
      <c r="H37" s="81">
        <f>SUBTOTAL(9,H34:H36)</f>
        <v>45318.692000000003</v>
      </c>
    </row>
    <row r="38" spans="2:8">
      <c r="B38" s="437">
        <v>2010</v>
      </c>
      <c r="C38" s="201" t="s">
        <v>14</v>
      </c>
      <c r="D38" s="213">
        <v>5891.2049999999999</v>
      </c>
      <c r="E38" s="214">
        <v>3000</v>
      </c>
      <c r="F38" s="214">
        <v>0</v>
      </c>
      <c r="G38" s="214">
        <v>2942.828</v>
      </c>
      <c r="H38" s="204">
        <f>SUM(D38:G38)</f>
        <v>11834.032999999999</v>
      </c>
    </row>
    <row r="39" spans="2:8">
      <c r="B39" s="437"/>
      <c r="C39" s="201" t="s">
        <v>238</v>
      </c>
      <c r="D39" s="25">
        <v>4859.5820000000003</v>
      </c>
      <c r="E39" s="23">
        <v>1626.05</v>
      </c>
      <c r="F39" s="23">
        <v>15075.027</v>
      </c>
      <c r="G39" s="23">
        <v>9245.4920000000002</v>
      </c>
      <c r="H39" s="204">
        <f>SUM(D39:G39)</f>
        <v>30806.150999999998</v>
      </c>
    </row>
    <row r="40" spans="2:8">
      <c r="B40" s="438"/>
      <c r="C40" s="201" t="s">
        <v>239</v>
      </c>
      <c r="D40" s="25">
        <v>0</v>
      </c>
      <c r="E40" s="23">
        <v>0</v>
      </c>
      <c r="F40" s="23">
        <v>0</v>
      </c>
      <c r="G40" s="23">
        <v>0</v>
      </c>
      <c r="H40" s="204">
        <f>SUM(D40:G40)</f>
        <v>0</v>
      </c>
    </row>
    <row r="41" spans="2:8">
      <c r="B41" s="96"/>
      <c r="C41" s="206"/>
      <c r="D41" s="56">
        <f>SUBTOTAL(9,D38:D40)</f>
        <v>10750.787</v>
      </c>
      <c r="E41" s="56">
        <f>SUBTOTAL(9,E38:E40)</f>
        <v>4626.05</v>
      </c>
      <c r="F41" s="56">
        <f>SUBTOTAL(9,F38:F40)</f>
        <v>15075.027</v>
      </c>
      <c r="G41" s="56">
        <f>SUBTOTAL(9,G38:G40)</f>
        <v>12188.32</v>
      </c>
      <c r="H41" s="81">
        <f>SUBTOTAL(9,H38:H40)</f>
        <v>42640.183999999994</v>
      </c>
    </row>
    <row r="42" spans="2:8">
      <c r="B42" s="437">
        <v>2011</v>
      </c>
      <c r="C42" s="201" t="s">
        <v>14</v>
      </c>
      <c r="D42" s="213">
        <v>8487.634</v>
      </c>
      <c r="E42" s="214">
        <v>886.05899999999997</v>
      </c>
      <c r="F42" s="214">
        <v>0</v>
      </c>
      <c r="G42" s="214">
        <v>2773.7750000000001</v>
      </c>
      <c r="H42" s="204">
        <f>SUM(D42:G42)</f>
        <v>12147.467999999999</v>
      </c>
    </row>
    <row r="43" spans="2:8">
      <c r="B43" s="437"/>
      <c r="C43" s="201" t="s">
        <v>238</v>
      </c>
      <c r="D43" s="25">
        <v>5300.6890000000003</v>
      </c>
      <c r="E43" s="23">
        <v>1327.431</v>
      </c>
      <c r="F43" s="23">
        <v>15829.164000000001</v>
      </c>
      <c r="G43" s="23">
        <v>8747.0390000000007</v>
      </c>
      <c r="H43" s="204">
        <f>SUM(D43:G43)</f>
        <v>31204.323</v>
      </c>
    </row>
    <row r="44" spans="2:8">
      <c r="B44" s="438"/>
      <c r="C44" s="201" t="s">
        <v>239</v>
      </c>
      <c r="D44" s="25">
        <v>0</v>
      </c>
      <c r="E44" s="23">
        <v>0</v>
      </c>
      <c r="F44" s="23">
        <v>0</v>
      </c>
      <c r="G44" s="23">
        <v>0</v>
      </c>
      <c r="H44" s="204">
        <f>SUM(D44:G44)</f>
        <v>0</v>
      </c>
    </row>
    <row r="45" spans="2:8">
      <c r="B45" s="96"/>
      <c r="C45" s="206"/>
      <c r="D45" s="56">
        <f>SUBTOTAL(9,D42:D44)</f>
        <v>13788.323</v>
      </c>
      <c r="E45" s="56">
        <f>SUBTOTAL(9,E42:E44)</f>
        <v>2213.4899999999998</v>
      </c>
      <c r="F45" s="56">
        <f>SUBTOTAL(9,F42:F44)</f>
        <v>15829.164000000001</v>
      </c>
      <c r="G45" s="56">
        <f>SUBTOTAL(9,G42:G44)</f>
        <v>11520.814</v>
      </c>
      <c r="H45" s="81">
        <f>SUBTOTAL(9,H42:H44)</f>
        <v>43351.790999999997</v>
      </c>
    </row>
    <row r="46" spans="2:8">
      <c r="B46" s="437">
        <v>2012</v>
      </c>
      <c r="C46" s="201" t="s">
        <v>14</v>
      </c>
      <c r="D46" s="215">
        <v>8110.1759999999995</v>
      </c>
      <c r="E46" s="216">
        <v>870.55799999999999</v>
      </c>
      <c r="F46" s="23">
        <v>0</v>
      </c>
      <c r="G46" s="216">
        <v>2588.9789999999998</v>
      </c>
      <c r="H46" s="204">
        <f>SUM(D46:G46)</f>
        <v>11569.713</v>
      </c>
    </row>
    <row r="47" spans="2:8">
      <c r="B47" s="437"/>
      <c r="C47" s="201" t="s">
        <v>238</v>
      </c>
      <c r="D47" s="217">
        <v>4226.1450000000004</v>
      </c>
      <c r="E47" s="82">
        <v>1301.931</v>
      </c>
      <c r="F47" s="82">
        <v>14976.615</v>
      </c>
      <c r="G47" s="82">
        <v>8259.8040000000001</v>
      </c>
      <c r="H47" s="204">
        <f>SUM(D47:G47)</f>
        <v>28764.494999999999</v>
      </c>
    </row>
    <row r="48" spans="2:8">
      <c r="B48" s="438"/>
      <c r="C48" s="201" t="s">
        <v>239</v>
      </c>
      <c r="D48" s="25">
        <v>0</v>
      </c>
      <c r="E48" s="23">
        <v>0</v>
      </c>
      <c r="F48" s="23">
        <v>0</v>
      </c>
      <c r="G48" s="23">
        <v>0</v>
      </c>
      <c r="H48" s="204">
        <f>SUM(D48:G48)</f>
        <v>0</v>
      </c>
    </row>
    <row r="49" spans="2:8">
      <c r="B49" s="96"/>
      <c r="C49" s="206"/>
      <c r="D49" s="56">
        <f>SUBTOTAL(9,D46:D48)</f>
        <v>12336.321</v>
      </c>
      <c r="E49" s="56">
        <f>SUBTOTAL(9,E46:E48)</f>
        <v>2172.489</v>
      </c>
      <c r="F49" s="56">
        <f>SUBTOTAL(9,F46:F48)</f>
        <v>14976.615</v>
      </c>
      <c r="G49" s="56">
        <f>SUBTOTAL(9,G46:G48)</f>
        <v>10848.782999999999</v>
      </c>
      <c r="H49" s="81">
        <f>SUBTOTAL(9,H46:H48)</f>
        <v>40334.207999999999</v>
      </c>
    </row>
    <row r="50" spans="2:8">
      <c r="B50" s="437">
        <v>2013</v>
      </c>
      <c r="C50" s="201" t="s">
        <v>14</v>
      </c>
      <c r="D50" s="215">
        <v>7860.4840000000004</v>
      </c>
      <c r="E50" s="216">
        <v>848.303</v>
      </c>
      <c r="F50" s="79">
        <v>0</v>
      </c>
      <c r="G50" s="216">
        <v>2351.105</v>
      </c>
      <c r="H50" s="204">
        <f>SUM(D50:G50)</f>
        <v>11059.892</v>
      </c>
    </row>
    <row r="51" spans="2:8">
      <c r="B51" s="437"/>
      <c r="C51" s="201" t="s">
        <v>238</v>
      </c>
      <c r="D51" s="217">
        <v>4100</v>
      </c>
      <c r="E51" s="82">
        <v>1381.931</v>
      </c>
      <c r="F51" s="82">
        <v>14208.157999999999</v>
      </c>
      <c r="G51" s="82">
        <v>7154.2640000000001</v>
      </c>
      <c r="H51" s="204">
        <f>SUM(D51:G51)</f>
        <v>26844.352999999999</v>
      </c>
    </row>
    <row r="52" spans="2:8">
      <c r="B52" s="438"/>
      <c r="C52" s="201" t="s">
        <v>239</v>
      </c>
      <c r="D52" s="25">
        <v>0</v>
      </c>
      <c r="E52" s="173">
        <v>0</v>
      </c>
      <c r="F52" s="79">
        <v>0</v>
      </c>
      <c r="G52" s="79">
        <v>0</v>
      </c>
      <c r="H52" s="204">
        <f>SUM(D52:G52)</f>
        <v>0</v>
      </c>
    </row>
    <row r="53" spans="2:8">
      <c r="B53" s="96"/>
      <c r="C53" s="206"/>
      <c r="D53" s="56">
        <f>SUBTOTAL(9,D50:D52)</f>
        <v>11960.484</v>
      </c>
      <c r="E53" s="218">
        <f>SUBTOTAL(9,E50:E52)</f>
        <v>2230.2339999999999</v>
      </c>
      <c r="F53" s="218">
        <f>SUBTOTAL(9,F50:F52)</f>
        <v>14208.157999999999</v>
      </c>
      <c r="G53" s="56">
        <f>SUBTOTAL(9,G50:G52)</f>
        <v>9505.3690000000006</v>
      </c>
      <c r="H53" s="81">
        <f>SUBTOTAL(9,H50:H52)</f>
        <v>37904.244999999995</v>
      </c>
    </row>
    <row r="54" spans="2:8">
      <c r="B54" s="219"/>
      <c r="C54" s="51"/>
      <c r="D54" s="51"/>
      <c r="E54" s="51"/>
      <c r="F54" s="51"/>
      <c r="G54" s="51"/>
      <c r="H54" s="51"/>
    </row>
    <row r="55" spans="2:8">
      <c r="B55" s="219" t="s">
        <v>32</v>
      </c>
      <c r="C55" s="51"/>
      <c r="D55" s="51"/>
      <c r="E55" s="51"/>
      <c r="F55" s="51"/>
      <c r="G55" s="51"/>
      <c r="H55" s="51"/>
    </row>
    <row r="56" spans="2:8">
      <c r="B56" s="51" t="s">
        <v>241</v>
      </c>
      <c r="C56" s="51"/>
      <c r="D56" s="51"/>
      <c r="E56" s="51"/>
      <c r="F56" s="51"/>
      <c r="G56" s="51"/>
      <c r="H56" s="51"/>
    </row>
    <row r="57" spans="2:8">
      <c r="B57" s="51" t="s">
        <v>242</v>
      </c>
      <c r="C57" s="51"/>
      <c r="D57" s="51"/>
      <c r="E57" s="51"/>
      <c r="F57" s="51"/>
      <c r="G57" s="51"/>
      <c r="H57" s="51"/>
    </row>
    <row r="58" spans="2:8">
      <c r="B58" s="51" t="s">
        <v>243</v>
      </c>
      <c r="C58" s="51"/>
      <c r="D58" s="51"/>
      <c r="E58" s="51"/>
      <c r="F58" s="51"/>
      <c r="G58" s="51"/>
      <c r="H58" s="51"/>
    </row>
    <row r="59" spans="2:8">
      <c r="B59" s="51" t="s">
        <v>244</v>
      </c>
      <c r="C59" s="51"/>
      <c r="D59" s="51"/>
      <c r="E59" s="51"/>
      <c r="F59" s="51"/>
      <c r="G59" s="51"/>
      <c r="H59" s="51"/>
    </row>
  </sheetData>
  <mergeCells count="13">
    <mergeCell ref="B50:B52"/>
    <mergeCell ref="B46:B48"/>
    <mergeCell ref="D4:G4"/>
    <mergeCell ref="B6:B8"/>
    <mergeCell ref="B10:B12"/>
    <mergeCell ref="B14:B16"/>
    <mergeCell ref="B18:B20"/>
    <mergeCell ref="B22:B24"/>
    <mergeCell ref="B26:B28"/>
    <mergeCell ref="B30:B32"/>
    <mergeCell ref="B34:B36"/>
    <mergeCell ref="B38:B40"/>
    <mergeCell ref="B42:B4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theme="0"/>
    <pageSetUpPr fitToPage="1"/>
  </sheetPr>
  <dimension ref="A1:M23"/>
  <sheetViews>
    <sheetView showGridLines="0" workbookViewId="0"/>
  </sheetViews>
  <sheetFormatPr defaultRowHeight="12.75"/>
  <cols>
    <col min="1" max="1" width="5.7109375" style="16" customWidth="1"/>
    <col min="2" max="2" width="33" style="16" customWidth="1"/>
    <col min="3" max="3" width="13.42578125" style="16" customWidth="1"/>
    <col min="4" max="4" width="17.28515625" style="16" customWidth="1"/>
    <col min="5" max="5" width="14.140625" style="16" customWidth="1"/>
    <col min="6" max="6" width="19.85546875" style="16" customWidth="1"/>
    <col min="7" max="7" width="14.85546875" style="16" customWidth="1"/>
    <col min="8" max="8" width="12.5703125" style="16" customWidth="1"/>
    <col min="9" max="16" width="9.140625" style="16"/>
    <col min="17" max="17" width="15.85546875" style="16" customWidth="1"/>
    <col min="18" max="16384" width="9.140625" style="16"/>
  </cols>
  <sheetData>
    <row r="1" spans="1:7" ht="12.75" customHeight="1">
      <c r="A1" s="165"/>
    </row>
    <row r="2" spans="1:7" ht="18.75">
      <c r="B2" s="63" t="s">
        <v>190</v>
      </c>
    </row>
    <row r="3" spans="1:7" ht="18.75">
      <c r="B3" s="64" t="s">
        <v>17</v>
      </c>
      <c r="D3" s="19"/>
    </row>
    <row r="4" spans="1:7">
      <c r="B4" s="45"/>
    </row>
    <row r="5" spans="1:7" ht="12.75" customHeight="1">
      <c r="B5" s="442" t="s">
        <v>12</v>
      </c>
      <c r="C5" s="434" t="s">
        <v>13</v>
      </c>
      <c r="D5" s="435"/>
      <c r="E5" s="435"/>
      <c r="F5" s="436"/>
      <c r="G5" s="405" t="s">
        <v>186</v>
      </c>
    </row>
    <row r="6" spans="1:7" s="74" customFormat="1" ht="42.75" customHeight="1">
      <c r="B6" s="443"/>
      <c r="C6" s="34" t="s">
        <v>182</v>
      </c>
      <c r="D6" s="34" t="s">
        <v>183</v>
      </c>
      <c r="E6" s="34" t="s">
        <v>184</v>
      </c>
      <c r="F6" s="34" t="s">
        <v>185</v>
      </c>
      <c r="G6" s="431"/>
    </row>
    <row r="7" spans="1:7" ht="19.5" customHeight="1">
      <c r="B7" s="187" t="s">
        <v>33</v>
      </c>
      <c r="C7" s="220">
        <v>62.563075000000033</v>
      </c>
      <c r="D7" s="82">
        <v>2.282E-2</v>
      </c>
      <c r="E7" s="82">
        <v>31.745982999999995</v>
      </c>
      <c r="F7" s="82">
        <v>501.62842399999971</v>
      </c>
      <c r="G7" s="75">
        <f>SUM(C7:F7)</f>
        <v>595.96030199999973</v>
      </c>
    </row>
    <row r="8" spans="1:7" ht="19.5" customHeight="1">
      <c r="B8" s="184" t="s">
        <v>7</v>
      </c>
      <c r="C8" s="221">
        <v>219.59942300000012</v>
      </c>
      <c r="D8" s="82">
        <v>245.60458999999997</v>
      </c>
      <c r="E8" s="82">
        <v>510.03921300000007</v>
      </c>
      <c r="F8" s="82">
        <v>790.41922800000009</v>
      </c>
      <c r="G8" s="75">
        <f>SUM(C8:F8)</f>
        <v>1765.6624540000003</v>
      </c>
    </row>
    <row r="9" spans="1:7" ht="19.5" customHeight="1">
      <c r="B9" s="76" t="s">
        <v>8</v>
      </c>
      <c r="C9" s="82">
        <v>0.95717699999999994</v>
      </c>
      <c r="D9" s="77">
        <v>0</v>
      </c>
      <c r="E9" s="82">
        <v>8.2100000000000003E-3</v>
      </c>
      <c r="F9" s="82">
        <v>0.89837800000000012</v>
      </c>
      <c r="G9" s="75">
        <f>SUM(C9:F9)</f>
        <v>1.8637650000000001</v>
      </c>
    </row>
    <row r="10" spans="1:7" ht="19.5" customHeight="1">
      <c r="B10" s="78" t="s">
        <v>10</v>
      </c>
      <c r="C10" s="82">
        <v>53.736249000000001</v>
      </c>
      <c r="D10" s="82">
        <v>42.377428999999999</v>
      </c>
      <c r="E10" s="82">
        <v>57.937311000000001</v>
      </c>
      <c r="F10" s="82">
        <v>78.828529000000003</v>
      </c>
      <c r="G10" s="75">
        <f>SUM(C10:F10)</f>
        <v>232.87951799999999</v>
      </c>
    </row>
    <row r="11" spans="1:7" ht="19.5" customHeight="1">
      <c r="B11" s="80" t="s">
        <v>73</v>
      </c>
      <c r="C11" s="82">
        <v>21.194069999999996</v>
      </c>
      <c r="D11" s="82">
        <v>26.08512</v>
      </c>
      <c r="E11" s="77">
        <v>0</v>
      </c>
      <c r="F11" s="82">
        <v>25.277620000000002</v>
      </c>
      <c r="G11" s="75">
        <f>SUM(C11:F11)</f>
        <v>72.556809999999999</v>
      </c>
    </row>
    <row r="12" spans="1:7" ht="19.5" customHeight="1">
      <c r="B12" s="55" t="s">
        <v>11</v>
      </c>
      <c r="C12" s="56">
        <f t="shared" ref="C12:G12" si="0">SUM(C7:C11)</f>
        <v>358.04999400000014</v>
      </c>
      <c r="D12" s="56">
        <f t="shared" si="0"/>
        <v>314.08995899999996</v>
      </c>
      <c r="E12" s="56">
        <f t="shared" si="0"/>
        <v>599.73071700000003</v>
      </c>
      <c r="F12" s="56">
        <f t="shared" si="0"/>
        <v>1397.052179</v>
      </c>
      <c r="G12" s="81">
        <f t="shared" si="0"/>
        <v>2668.922849</v>
      </c>
    </row>
    <row r="13" spans="1:7" ht="19.5" customHeight="1">
      <c r="B13" s="183" t="s">
        <v>0</v>
      </c>
      <c r="C13" s="167">
        <v>73.302718999999996</v>
      </c>
      <c r="D13" s="23">
        <v>128.52634899999998</v>
      </c>
      <c r="E13" s="23">
        <v>228.56131400000001</v>
      </c>
      <c r="F13" s="23">
        <v>52.351880000000008</v>
      </c>
      <c r="G13" s="75">
        <f t="shared" ref="G13:G18" si="1">SUM(C13:F13)</f>
        <v>482.74226199999998</v>
      </c>
    </row>
    <row r="14" spans="1:7" ht="19.5" customHeight="1">
      <c r="B14" s="70" t="s">
        <v>1</v>
      </c>
      <c r="C14" s="170">
        <v>135.86643799999996</v>
      </c>
      <c r="D14" s="23">
        <v>80.754566999999994</v>
      </c>
      <c r="E14" s="23">
        <v>417.1324399999998</v>
      </c>
      <c r="F14" s="23">
        <v>397.80041799999992</v>
      </c>
      <c r="G14" s="75">
        <f t="shared" si="1"/>
        <v>1031.5538629999996</v>
      </c>
    </row>
    <row r="15" spans="1:7" ht="19.5" customHeight="1">
      <c r="B15" s="70" t="s">
        <v>2</v>
      </c>
      <c r="C15" s="186">
        <v>0</v>
      </c>
      <c r="D15" s="23">
        <v>0</v>
      </c>
      <c r="E15" s="23">
        <v>177.54945999999998</v>
      </c>
      <c r="F15" s="23">
        <v>44.938142999999997</v>
      </c>
      <c r="G15" s="75">
        <f t="shared" si="1"/>
        <v>222.48760299999998</v>
      </c>
    </row>
    <row r="16" spans="1:7" ht="19.5" customHeight="1">
      <c r="B16" s="184" t="s">
        <v>3</v>
      </c>
      <c r="C16" s="170">
        <v>0</v>
      </c>
      <c r="D16" s="23">
        <v>0</v>
      </c>
      <c r="E16" s="23">
        <v>0</v>
      </c>
      <c r="F16" s="23">
        <v>0</v>
      </c>
      <c r="G16" s="75">
        <f t="shared" si="1"/>
        <v>0</v>
      </c>
    </row>
    <row r="17" spans="2:13" ht="19.5" customHeight="1">
      <c r="B17" s="184" t="s">
        <v>4</v>
      </c>
      <c r="C17" s="170">
        <v>40.088951000000002</v>
      </c>
      <c r="D17" s="23">
        <v>87.507158000000018</v>
      </c>
      <c r="E17" s="23">
        <v>46.497820000000004</v>
      </c>
      <c r="F17" s="23">
        <v>24.159180000000003</v>
      </c>
      <c r="G17" s="75">
        <f t="shared" si="1"/>
        <v>198.25310899999999</v>
      </c>
    </row>
    <row r="18" spans="2:13" ht="19.5" customHeight="1">
      <c r="B18" s="185" t="s">
        <v>5</v>
      </c>
      <c r="C18" s="172">
        <v>13.364339999999999</v>
      </c>
      <c r="D18" s="23"/>
      <c r="E18" s="23">
        <v>2306.7950090000008</v>
      </c>
      <c r="F18" s="23">
        <v>191.14065300000001</v>
      </c>
      <c r="G18" s="75">
        <f t="shared" si="1"/>
        <v>2511.3000020000009</v>
      </c>
    </row>
    <row r="19" spans="2:13" ht="19.5" customHeight="1">
      <c r="B19" s="55" t="s">
        <v>6</v>
      </c>
      <c r="C19" s="83">
        <f t="shared" ref="C19:G19" si="2">SUM(C13:C18)</f>
        <v>262.62244799999996</v>
      </c>
      <c r="D19" s="83">
        <f t="shared" si="2"/>
        <v>296.78807399999999</v>
      </c>
      <c r="E19" s="83">
        <f t="shared" si="2"/>
        <v>3176.5360430000005</v>
      </c>
      <c r="F19" s="83">
        <f t="shared" si="2"/>
        <v>710.39027399999998</v>
      </c>
      <c r="G19" s="84">
        <f t="shared" si="2"/>
        <v>4446.3368390000005</v>
      </c>
    </row>
    <row r="20" spans="2:13" ht="20.100000000000001" customHeight="1">
      <c r="B20" s="85" t="s">
        <v>79</v>
      </c>
      <c r="C20" s="220">
        <v>17.700980000000001</v>
      </c>
      <c r="D20" s="82">
        <v>17.182659000000001</v>
      </c>
      <c r="E20" s="82">
        <v>29.949762000000003</v>
      </c>
      <c r="F20" s="82">
        <v>12.99846</v>
      </c>
      <c r="G20" s="75">
        <f>SUM(C20:F20)</f>
        <v>77.831861000000004</v>
      </c>
    </row>
    <row r="21" spans="2:13" ht="20.25" customHeight="1">
      <c r="B21" s="86" t="s">
        <v>35</v>
      </c>
      <c r="C21" s="222">
        <v>23.329653</v>
      </c>
      <c r="D21" s="82">
        <v>5.8000000000000003E-2</v>
      </c>
      <c r="E21" s="82">
        <v>360.30384300000003</v>
      </c>
      <c r="F21" s="82">
        <v>282.05638399999987</v>
      </c>
      <c r="G21" s="75">
        <f>SUM(C21:F21)</f>
        <v>665.7478799999999</v>
      </c>
    </row>
    <row r="22" spans="2:13" ht="20.25" customHeight="1">
      <c r="B22" s="55" t="s">
        <v>80</v>
      </c>
      <c r="C22" s="87">
        <f t="shared" ref="C22:G22" si="3">SUM(C20:C21)</f>
        <v>41.030633000000002</v>
      </c>
      <c r="D22" s="56">
        <f t="shared" si="3"/>
        <v>17.240659000000001</v>
      </c>
      <c r="E22" s="56">
        <f t="shared" si="3"/>
        <v>390.25360500000005</v>
      </c>
      <c r="F22" s="56">
        <f t="shared" si="3"/>
        <v>295.05484399999989</v>
      </c>
      <c r="G22" s="81">
        <f t="shared" si="3"/>
        <v>743.5797409999999</v>
      </c>
    </row>
    <row r="23" spans="2:13"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</row>
  </sheetData>
  <mergeCells count="3">
    <mergeCell ref="B5:B6"/>
    <mergeCell ref="C5:F5"/>
    <mergeCell ref="G5:G6"/>
  </mergeCells>
  <phoneticPr fontId="2" type="noConversion"/>
  <pageMargins left="0.75" right="0.75" top="1" bottom="1" header="0.5" footer="0.5"/>
  <pageSetup paperSize="9" scale="96" orientation="landscape" verticalDpi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5"/>
  <dimension ref="A1:R15"/>
  <sheetViews>
    <sheetView workbookViewId="0">
      <selection activeCell="A2" sqref="A2"/>
    </sheetView>
  </sheetViews>
  <sheetFormatPr defaultRowHeight="12" customHeight="1"/>
  <cols>
    <col min="1" max="1" width="19.140625" customWidth="1"/>
    <col min="2" max="2" width="6.5703125" customWidth="1"/>
    <col min="3" max="5" width="17.7109375" customWidth="1"/>
  </cols>
  <sheetData>
    <row r="1" spans="1:18" ht="12" customHeight="1">
      <c r="A1" s="4" t="s">
        <v>41</v>
      </c>
      <c r="B1" s="4" t="s">
        <v>42</v>
      </c>
      <c r="C1" s="4" t="s">
        <v>57</v>
      </c>
      <c r="D1" s="4" t="s">
        <v>58</v>
      </c>
      <c r="E1" s="4" t="s">
        <v>59</v>
      </c>
      <c r="F1" s="4" t="s">
        <v>60</v>
      </c>
      <c r="G1" s="4" t="s">
        <v>61</v>
      </c>
      <c r="H1" s="4" t="s">
        <v>43</v>
      </c>
      <c r="I1" s="4" t="s">
        <v>43</v>
      </c>
      <c r="J1" s="4" t="s">
        <v>43</v>
      </c>
      <c r="K1" s="4" t="s">
        <v>43</v>
      </c>
      <c r="L1" s="4" t="s">
        <v>43</v>
      </c>
      <c r="M1" s="4" t="s">
        <v>43</v>
      </c>
      <c r="N1" s="4" t="s">
        <v>43</v>
      </c>
      <c r="O1" s="4" t="s">
        <v>43</v>
      </c>
      <c r="P1" s="4" t="s">
        <v>43</v>
      </c>
      <c r="Q1" s="4" t="s">
        <v>43</v>
      </c>
      <c r="R1" s="4" t="s">
        <v>43</v>
      </c>
    </row>
    <row r="2" spans="1:18" ht="12" customHeight="1">
      <c r="A2" s="3" t="s">
        <v>33</v>
      </c>
      <c r="B2" s="3" t="s">
        <v>44</v>
      </c>
      <c r="C2" s="5">
        <v>287192.0743586719</v>
      </c>
      <c r="D2" s="5">
        <v>190201.92469714291</v>
      </c>
      <c r="E2" s="5">
        <v>89462.302239708602</v>
      </c>
      <c r="F2" s="5">
        <v>176384.50999713445</v>
      </c>
      <c r="G2" s="5">
        <v>196743.22645492846</v>
      </c>
      <c r="H2" s="5">
        <v>0</v>
      </c>
      <c r="I2" s="5">
        <v>0</v>
      </c>
      <c r="J2" s="5">
        <v>0</v>
      </c>
      <c r="K2" s="5">
        <v>0</v>
      </c>
      <c r="L2" s="5">
        <v>0</v>
      </c>
      <c r="M2" s="5">
        <v>0</v>
      </c>
      <c r="N2" s="5">
        <v>0</v>
      </c>
      <c r="O2" s="5">
        <v>0</v>
      </c>
      <c r="P2" s="5">
        <v>0</v>
      </c>
      <c r="Q2" s="5">
        <v>0</v>
      </c>
      <c r="R2" s="5">
        <v>0</v>
      </c>
    </row>
    <row r="3" spans="1:18" ht="12" customHeight="1">
      <c r="A3" s="3" t="s">
        <v>7</v>
      </c>
      <c r="B3" s="3" t="s">
        <v>45</v>
      </c>
      <c r="C3" s="5">
        <v>347923.16054361686</v>
      </c>
      <c r="D3" s="5">
        <v>740884.97674654424</v>
      </c>
      <c r="E3" s="5">
        <v>244009.09882306075</v>
      </c>
      <c r="F3" s="5">
        <v>495262.69682332873</v>
      </c>
      <c r="G3" s="5">
        <v>330100.94599634409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</row>
    <row r="4" spans="1:18" ht="12" customHeight="1">
      <c r="A4" s="3" t="s">
        <v>8</v>
      </c>
      <c r="B4" s="3" t="s">
        <v>46</v>
      </c>
      <c r="C4" s="5"/>
      <c r="D4" s="5">
        <v>0</v>
      </c>
      <c r="E4" s="5"/>
      <c r="F4" s="5">
        <v>573.00060227513313</v>
      </c>
      <c r="G4" s="5">
        <v>3828.838067740202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</row>
    <row r="5" spans="1:18" ht="12" customHeight="1">
      <c r="A5" s="3" t="s">
        <v>9</v>
      </c>
      <c r="B5" s="3" t="s">
        <v>47</v>
      </c>
      <c r="C5" s="5"/>
      <c r="D5" s="5">
        <v>34277.340148925781</v>
      </c>
      <c r="E5" s="5">
        <v>128148</v>
      </c>
      <c r="F5" s="5">
        <v>650.75</v>
      </c>
      <c r="G5" s="5">
        <v>20080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</row>
    <row r="6" spans="1:18" ht="12" customHeight="1">
      <c r="A6" s="3" t="s">
        <v>10</v>
      </c>
      <c r="B6" s="3" t="s">
        <v>48</v>
      </c>
      <c r="C6" s="5">
        <v>42133.489921569824</v>
      </c>
      <c r="D6" s="5">
        <v>40456.55283510685</v>
      </c>
      <c r="E6" s="5">
        <v>78126.182544767857</v>
      </c>
      <c r="F6" s="5">
        <v>75379.698590278393</v>
      </c>
      <c r="G6" s="5">
        <v>114165.92408340797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</row>
    <row r="7" spans="1:18" ht="12" customHeight="1">
      <c r="A7" s="3" t="s">
        <v>0</v>
      </c>
      <c r="B7" s="3" t="s">
        <v>49</v>
      </c>
      <c r="C7" s="5">
        <v>129649.84987053275</v>
      </c>
      <c r="D7" s="5">
        <v>79992</v>
      </c>
      <c r="E7" s="5">
        <v>58108.254010677338</v>
      </c>
      <c r="F7" s="5">
        <v>9637.3500025868416</v>
      </c>
      <c r="G7" s="5">
        <v>352135.67996883392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</row>
    <row r="8" spans="1:18" ht="12" customHeight="1">
      <c r="A8" s="3" t="s">
        <v>1</v>
      </c>
      <c r="B8" s="3" t="s">
        <v>50</v>
      </c>
      <c r="C8" s="5">
        <v>137789.37832455337</v>
      </c>
      <c r="D8" s="5">
        <v>141827.77685303241</v>
      </c>
      <c r="E8" s="5">
        <v>14122.940002441406</v>
      </c>
      <c r="F8" s="5">
        <v>171151.11161246896</v>
      </c>
      <c r="G8" s="5">
        <v>345522.88006591797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</row>
    <row r="9" spans="1:18" ht="12" customHeight="1">
      <c r="A9" s="3" t="s">
        <v>2</v>
      </c>
      <c r="B9" s="3" t="s">
        <v>51</v>
      </c>
      <c r="C9" s="5">
        <v>45897.848565113185</v>
      </c>
      <c r="D9" s="5">
        <v>457.05999455600977</v>
      </c>
      <c r="E9" s="5"/>
      <c r="F9" s="5">
        <v>23958.538387323497</v>
      </c>
      <c r="G9" s="5">
        <v>34.301001803949475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</row>
    <row r="10" spans="1:18" ht="12" customHeight="1">
      <c r="A10" s="3" t="s">
        <v>3</v>
      </c>
      <c r="B10" s="3" t="s">
        <v>52</v>
      </c>
      <c r="C10" s="5">
        <v>121952.53281187906</v>
      </c>
      <c r="D10" s="5">
        <v>45464.807763695717</v>
      </c>
      <c r="E10" s="5">
        <v>78138.006896018982</v>
      </c>
      <c r="F10" s="5">
        <v>100775.86777418002</v>
      </c>
      <c r="G10" s="5">
        <v>15178.419921875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</row>
    <row r="11" spans="1:18" ht="12" customHeight="1">
      <c r="A11" s="3" t="s">
        <v>4</v>
      </c>
      <c r="B11" s="3"/>
      <c r="C11" s="5"/>
      <c r="D11" s="5"/>
      <c r="E11" s="5"/>
      <c r="F11" s="5"/>
      <c r="G11" s="5"/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</row>
    <row r="12" spans="1:18" ht="12" customHeight="1">
      <c r="A12" s="3" t="s">
        <v>5</v>
      </c>
      <c r="B12" s="3" t="s">
        <v>53</v>
      </c>
      <c r="C12" s="5">
        <v>4160.4600524902344</v>
      </c>
      <c r="D12" s="5">
        <v>46475.150116324425</v>
      </c>
      <c r="E12" s="5">
        <v>82508.0859375</v>
      </c>
      <c r="F12" s="5"/>
      <c r="G12" s="5"/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</row>
    <row r="13" spans="1:18" ht="12" customHeight="1">
      <c r="A13" s="3" t="s">
        <v>18</v>
      </c>
      <c r="B13" s="3" t="s">
        <v>54</v>
      </c>
      <c r="C13" s="5">
        <v>6800.2509918212891</v>
      </c>
      <c r="D13" s="5">
        <v>5154.5999972820282</v>
      </c>
      <c r="E13" s="5">
        <v>14846.385043181479</v>
      </c>
      <c r="F13" s="5">
        <v>1788.4750366210937</v>
      </c>
      <c r="G13" s="5">
        <v>10960.686000004411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</row>
    <row r="14" spans="1:18" ht="12" customHeight="1">
      <c r="A14" s="3" t="s">
        <v>18</v>
      </c>
      <c r="B14" s="3" t="s">
        <v>55</v>
      </c>
      <c r="C14" s="5">
        <v>4223.2969970703125</v>
      </c>
      <c r="D14" s="5">
        <v>349.08300399780273</v>
      </c>
      <c r="E14" s="5">
        <v>1216.6525513529778</v>
      </c>
      <c r="F14" s="5">
        <v>7495.9599951207638</v>
      </c>
      <c r="G14" s="5">
        <v>6605.4581127166748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</row>
    <row r="15" spans="1:18" ht="12" customHeight="1">
      <c r="A15" s="3" t="s">
        <v>35</v>
      </c>
      <c r="B15" s="3" t="s">
        <v>56</v>
      </c>
      <c r="C15" s="5">
        <v>410701.44157287385</v>
      </c>
      <c r="D15" s="5">
        <v>38348.722038015723</v>
      </c>
      <c r="E15" s="5">
        <v>83716.083842153661</v>
      </c>
      <c r="F15" s="5">
        <v>63200.758948859715</v>
      </c>
      <c r="G15" s="5">
        <v>354561.01787090302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</row>
  </sheetData>
  <phoneticPr fontId="2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K168"/>
  <sheetViews>
    <sheetView showGridLines="0" workbookViewId="0"/>
  </sheetViews>
  <sheetFormatPr defaultRowHeight="12.75"/>
  <cols>
    <col min="1" max="1" width="4.28515625" style="16" customWidth="1"/>
    <col min="2" max="2" width="12.7109375" style="16" customWidth="1"/>
    <col min="3" max="3" width="17" style="16" customWidth="1"/>
    <col min="4" max="4" width="17.28515625" style="16" customWidth="1"/>
    <col min="5" max="5" width="15.140625" style="16" customWidth="1"/>
    <col min="6" max="6" width="16" style="16" customWidth="1"/>
    <col min="7" max="7" width="17.42578125" style="16" customWidth="1"/>
    <col min="8" max="8" width="16.140625" style="16" customWidth="1"/>
    <col min="9" max="9" width="18.140625" style="16" customWidth="1"/>
    <col min="10" max="10" width="12.85546875" style="16" customWidth="1"/>
    <col min="11" max="11" width="13.7109375" style="16" customWidth="1"/>
    <col min="12" max="16384" width="9.140625" style="16"/>
  </cols>
  <sheetData>
    <row r="1" spans="1:11">
      <c r="A1" s="165"/>
    </row>
    <row r="2" spans="1:11" ht="18.75">
      <c r="B2" s="158" t="s">
        <v>191</v>
      </c>
      <c r="C2" s="157"/>
      <c r="D2" s="157"/>
      <c r="E2" s="74"/>
      <c r="F2" s="74"/>
      <c r="G2" s="74"/>
      <c r="H2" s="74"/>
      <c r="I2" s="74"/>
      <c r="J2" s="74"/>
      <c r="K2" s="74"/>
    </row>
    <row r="3" spans="1:11" ht="15.75">
      <c r="B3" s="156"/>
      <c r="C3" s="157"/>
      <c r="D3" s="157"/>
      <c r="E3" s="74"/>
      <c r="F3" s="74"/>
      <c r="G3" s="74"/>
      <c r="H3" s="74"/>
      <c r="I3" s="74"/>
      <c r="J3" s="74"/>
      <c r="K3" s="74"/>
    </row>
    <row r="4" spans="1:11" ht="25.5">
      <c r="B4" s="223" t="s">
        <v>178</v>
      </c>
      <c r="C4" s="224" t="s">
        <v>12</v>
      </c>
      <c r="D4" s="225"/>
      <c r="E4" s="161" t="s">
        <v>205</v>
      </c>
      <c r="F4" s="161" t="s">
        <v>183</v>
      </c>
      <c r="G4" s="161" t="s">
        <v>184</v>
      </c>
      <c r="H4" s="224" t="s">
        <v>185</v>
      </c>
      <c r="I4" s="162" t="s">
        <v>186</v>
      </c>
    </row>
    <row r="5" spans="1:11">
      <c r="B5" s="447" t="s">
        <v>206</v>
      </c>
      <c r="C5" s="446" t="s">
        <v>245</v>
      </c>
      <c r="D5" s="226" t="s">
        <v>245</v>
      </c>
      <c r="E5" s="227">
        <v>418</v>
      </c>
      <c r="F5" s="249">
        <v>166</v>
      </c>
      <c r="G5" s="249">
        <v>352</v>
      </c>
      <c r="H5" s="261">
        <v>1212</v>
      </c>
      <c r="I5" s="262">
        <f>SUM(E5:H5)</f>
        <v>2148</v>
      </c>
    </row>
    <row r="6" spans="1:11">
      <c r="B6" s="447"/>
      <c r="C6" s="446"/>
      <c r="D6" s="226" t="s">
        <v>246</v>
      </c>
      <c r="E6" s="227">
        <v>54</v>
      </c>
      <c r="F6" s="249">
        <v>22</v>
      </c>
      <c r="G6" s="249">
        <v>48</v>
      </c>
      <c r="H6" s="261">
        <v>31</v>
      </c>
      <c r="I6" s="262">
        <f>SUM(E6:H6)</f>
        <v>155</v>
      </c>
    </row>
    <row r="7" spans="1:11">
      <c r="B7" s="447"/>
      <c r="C7" s="228" t="s">
        <v>11</v>
      </c>
      <c r="D7" s="229"/>
      <c r="E7" s="230">
        <f>SUBTOTAL(9,E5:E6)</f>
        <v>472</v>
      </c>
      <c r="F7" s="251">
        <f>SUBTOTAL(9,F5:F6)</f>
        <v>188</v>
      </c>
      <c r="G7" s="251">
        <f>SUBTOTAL(9,G5:G6)</f>
        <v>400</v>
      </c>
      <c r="H7" s="263">
        <f>SUBTOTAL(9,H5:H6)</f>
        <v>1243</v>
      </c>
      <c r="I7" s="264">
        <f>SUBTOTAL(9,I5:I6)</f>
        <v>2303</v>
      </c>
    </row>
    <row r="8" spans="1:11">
      <c r="B8" s="447"/>
      <c r="C8" s="446" t="s">
        <v>165</v>
      </c>
      <c r="D8" s="226" t="s">
        <v>0</v>
      </c>
      <c r="E8" s="227">
        <v>0</v>
      </c>
      <c r="F8" s="249">
        <v>0</v>
      </c>
      <c r="G8" s="249">
        <v>36</v>
      </c>
      <c r="H8" s="261">
        <v>0</v>
      </c>
      <c r="I8" s="262">
        <f t="shared" ref="I8:I14" si="0">SUM(E8:H8)</f>
        <v>36</v>
      </c>
    </row>
    <row r="9" spans="1:11">
      <c r="B9" s="447"/>
      <c r="C9" s="446"/>
      <c r="D9" s="226" t="s">
        <v>1</v>
      </c>
      <c r="E9" s="227">
        <v>0</v>
      </c>
      <c r="F9" s="249">
        <v>118.5</v>
      </c>
      <c r="G9" s="249">
        <v>73.099999999999994</v>
      </c>
      <c r="H9" s="261">
        <v>77.2</v>
      </c>
      <c r="I9" s="262">
        <f t="shared" si="0"/>
        <v>268.8</v>
      </c>
    </row>
    <row r="10" spans="1:11">
      <c r="B10" s="447"/>
      <c r="C10" s="446"/>
      <c r="D10" s="226" t="s">
        <v>3</v>
      </c>
      <c r="E10" s="227">
        <v>0</v>
      </c>
      <c r="F10" s="249">
        <v>0</v>
      </c>
      <c r="G10" s="249">
        <v>0</v>
      </c>
      <c r="H10" s="261">
        <v>0</v>
      </c>
      <c r="I10" s="262">
        <f t="shared" si="0"/>
        <v>0</v>
      </c>
    </row>
    <row r="11" spans="1:11">
      <c r="B11" s="447"/>
      <c r="C11" s="446"/>
      <c r="D11" s="226" t="s">
        <v>4</v>
      </c>
      <c r="E11" s="227">
        <v>0</v>
      </c>
      <c r="F11" s="249">
        <v>6</v>
      </c>
      <c r="G11" s="249">
        <v>0</v>
      </c>
      <c r="H11" s="261">
        <v>0</v>
      </c>
      <c r="I11" s="262">
        <f t="shared" si="0"/>
        <v>6</v>
      </c>
    </row>
    <row r="12" spans="1:11">
      <c r="B12" s="447"/>
      <c r="C12" s="446"/>
      <c r="D12" s="226" t="s">
        <v>5</v>
      </c>
      <c r="E12" s="227">
        <v>0</v>
      </c>
      <c r="F12" s="249">
        <v>0</v>
      </c>
      <c r="G12" s="249">
        <v>2</v>
      </c>
      <c r="H12" s="261">
        <v>15</v>
      </c>
      <c r="I12" s="262">
        <f t="shared" si="0"/>
        <v>17</v>
      </c>
    </row>
    <row r="13" spans="1:11">
      <c r="B13" s="447"/>
      <c r="C13" s="231" t="s">
        <v>6</v>
      </c>
      <c r="D13" s="229"/>
      <c r="E13" s="230">
        <f>SUBTOTAL(9,E8:E12)</f>
        <v>0</v>
      </c>
      <c r="F13" s="251">
        <f>SUBTOTAL(9,F8:F12)</f>
        <v>124.5</v>
      </c>
      <c r="G13" s="251">
        <f>SUBTOTAL(9,G8:G12)</f>
        <v>111.1</v>
      </c>
      <c r="H13" s="263">
        <f>SUBTOTAL(9,H8:H12)</f>
        <v>92.2</v>
      </c>
      <c r="I13" s="264">
        <f>SUBTOTAL(9,I8:I12)</f>
        <v>327.8</v>
      </c>
    </row>
    <row r="14" spans="1:11">
      <c r="B14" s="447"/>
      <c r="C14" s="232" t="s">
        <v>247</v>
      </c>
      <c r="D14" s="226" t="s">
        <v>248</v>
      </c>
      <c r="E14" s="227">
        <v>13.4</v>
      </c>
      <c r="F14" s="249">
        <v>13.5</v>
      </c>
      <c r="G14" s="249">
        <v>96.5</v>
      </c>
      <c r="H14" s="261">
        <v>172.9</v>
      </c>
      <c r="I14" s="262">
        <f t="shared" si="0"/>
        <v>296.3</v>
      </c>
    </row>
    <row r="15" spans="1:11">
      <c r="B15" s="448"/>
      <c r="C15" s="233" t="s">
        <v>249</v>
      </c>
      <c r="D15" s="229"/>
      <c r="E15" s="230">
        <f>SUBTOTAL(9,E14:E14)</f>
        <v>13.4</v>
      </c>
      <c r="F15" s="251">
        <f>SUBTOTAL(9,F14:F14)</f>
        <v>13.5</v>
      </c>
      <c r="G15" s="251">
        <f>SUBTOTAL(9,G14:G14)</f>
        <v>96.5</v>
      </c>
      <c r="H15" s="263">
        <f>SUBTOTAL(9,H14:H14)</f>
        <v>172.9</v>
      </c>
      <c r="I15" s="264">
        <f>SUBTOTAL(9,I14:I14)</f>
        <v>296.3</v>
      </c>
    </row>
    <row r="16" spans="1:11">
      <c r="B16" s="205" t="s">
        <v>218</v>
      </c>
      <c r="C16" s="206"/>
      <c r="D16" s="206"/>
      <c r="E16" s="87">
        <f>SUBTOTAL(9,E5:E14)</f>
        <v>485.4</v>
      </c>
      <c r="F16" s="56">
        <f>SUBTOTAL(9,F5:F14)</f>
        <v>326</v>
      </c>
      <c r="G16" s="56">
        <f>SUBTOTAL(9,G5:G14)</f>
        <v>607.6</v>
      </c>
      <c r="H16" s="91">
        <f>SUBTOTAL(9,H5:H14)</f>
        <v>1508.1000000000001</v>
      </c>
      <c r="I16" s="81">
        <f>SUBTOTAL(9,I5:I14)</f>
        <v>2927.1000000000004</v>
      </c>
    </row>
    <row r="17" spans="2:9">
      <c r="B17" s="449" t="s">
        <v>219</v>
      </c>
      <c r="C17" s="444" t="s">
        <v>245</v>
      </c>
      <c r="D17" s="226" t="s">
        <v>245</v>
      </c>
      <c r="E17" s="227">
        <v>336.39423458748308</v>
      </c>
      <c r="F17" s="249">
        <v>168.58565024679899</v>
      </c>
      <c r="G17" s="249">
        <v>247.23502832574624</v>
      </c>
      <c r="H17" s="261">
        <v>1136.7663583677152</v>
      </c>
      <c r="I17" s="262">
        <f t="shared" ref="I17:I26" si="1">SUM(E17:H17)</f>
        <v>1888.9812715277435</v>
      </c>
    </row>
    <row r="18" spans="2:9">
      <c r="B18" s="447"/>
      <c r="C18" s="445"/>
      <c r="D18" s="226" t="s">
        <v>246</v>
      </c>
      <c r="E18" s="227">
        <v>72.351000000000013</v>
      </c>
      <c r="F18" s="249">
        <v>27.094000000000001</v>
      </c>
      <c r="G18" s="249">
        <v>70.213999999999999</v>
      </c>
      <c r="H18" s="261">
        <v>72.982000000000014</v>
      </c>
      <c r="I18" s="262">
        <f t="shared" si="1"/>
        <v>242.64100000000002</v>
      </c>
    </row>
    <row r="19" spans="2:9">
      <c r="B19" s="447"/>
      <c r="C19" s="231" t="s">
        <v>11</v>
      </c>
      <c r="D19" s="229"/>
      <c r="E19" s="230">
        <f>SUBTOTAL(9,E17:E18)</f>
        <v>408.74523458748308</v>
      </c>
      <c r="F19" s="251">
        <f>SUBTOTAL(9,F17:F18)</f>
        <v>195.67965024679899</v>
      </c>
      <c r="G19" s="251">
        <f>SUBTOTAL(9,G17:G18)</f>
        <v>317.44902832574621</v>
      </c>
      <c r="H19" s="263">
        <f>SUBTOTAL(9,H17:H18)</f>
        <v>1209.7483583677151</v>
      </c>
      <c r="I19" s="264">
        <f>SUBTOTAL(9,I17:I18)</f>
        <v>2131.6222715277436</v>
      </c>
    </row>
    <row r="20" spans="2:9">
      <c r="B20" s="447"/>
      <c r="C20" s="444" t="s">
        <v>165</v>
      </c>
      <c r="D20" s="226" t="s">
        <v>0</v>
      </c>
      <c r="E20" s="227">
        <v>190.262</v>
      </c>
      <c r="F20" s="249">
        <v>0</v>
      </c>
      <c r="G20" s="249">
        <v>0</v>
      </c>
      <c r="H20" s="261">
        <v>0</v>
      </c>
      <c r="I20" s="262">
        <f t="shared" si="1"/>
        <v>190.262</v>
      </c>
    </row>
    <row r="21" spans="2:9">
      <c r="B21" s="447"/>
      <c r="C21" s="446"/>
      <c r="D21" s="226" t="s">
        <v>1</v>
      </c>
      <c r="E21" s="227">
        <v>0</v>
      </c>
      <c r="F21" s="249">
        <v>0</v>
      </c>
      <c r="G21" s="249">
        <v>3095.3760000000002</v>
      </c>
      <c r="H21" s="261">
        <v>113.738</v>
      </c>
      <c r="I21" s="262">
        <f t="shared" si="1"/>
        <v>3209.114</v>
      </c>
    </row>
    <row r="22" spans="2:9">
      <c r="B22" s="447"/>
      <c r="C22" s="446"/>
      <c r="D22" s="226" t="s">
        <v>3</v>
      </c>
      <c r="E22" s="227">
        <v>0</v>
      </c>
      <c r="F22" s="249">
        <v>0</v>
      </c>
      <c r="G22" s="249">
        <v>0</v>
      </c>
      <c r="H22" s="261">
        <v>0</v>
      </c>
      <c r="I22" s="262">
        <f t="shared" si="1"/>
        <v>0</v>
      </c>
    </row>
    <row r="23" spans="2:9">
      <c r="B23" s="447"/>
      <c r="C23" s="446"/>
      <c r="D23" s="226" t="s">
        <v>4</v>
      </c>
      <c r="E23" s="227">
        <v>4.7469999999999999</v>
      </c>
      <c r="F23" s="249">
        <v>16.407</v>
      </c>
      <c r="G23" s="249">
        <v>0</v>
      </c>
      <c r="H23" s="261">
        <v>0</v>
      </c>
      <c r="I23" s="262">
        <f t="shared" si="1"/>
        <v>21.154</v>
      </c>
    </row>
    <row r="24" spans="2:9">
      <c r="B24" s="447"/>
      <c r="C24" s="445"/>
      <c r="D24" s="226" t="s">
        <v>5</v>
      </c>
      <c r="E24" s="227">
        <v>0</v>
      </c>
      <c r="F24" s="249">
        <v>0</v>
      </c>
      <c r="G24" s="249">
        <v>0.89500000000000002</v>
      </c>
      <c r="H24" s="261">
        <v>0</v>
      </c>
      <c r="I24" s="262">
        <f t="shared" si="1"/>
        <v>0.89500000000000002</v>
      </c>
    </row>
    <row r="25" spans="2:9">
      <c r="B25" s="447"/>
      <c r="C25" s="231" t="s">
        <v>6</v>
      </c>
      <c r="D25" s="229"/>
      <c r="E25" s="230">
        <f>SUBTOTAL(9,E20:E24)</f>
        <v>195.00900000000001</v>
      </c>
      <c r="F25" s="251">
        <f>SUBTOTAL(9,F20:F24)</f>
        <v>16.407</v>
      </c>
      <c r="G25" s="251">
        <f>SUBTOTAL(9,G20:G24)</f>
        <v>3096.2710000000002</v>
      </c>
      <c r="H25" s="263">
        <f>SUBTOTAL(9,H20:H24)</f>
        <v>113.738</v>
      </c>
      <c r="I25" s="264">
        <f>SUBTOTAL(9,I20:I24)</f>
        <v>3421.4250000000002</v>
      </c>
    </row>
    <row r="26" spans="2:9">
      <c r="B26" s="447"/>
      <c r="C26" s="450" t="s">
        <v>247</v>
      </c>
      <c r="D26" s="450" t="s">
        <v>248</v>
      </c>
      <c r="E26" s="227">
        <v>11.257999999999999</v>
      </c>
      <c r="F26" s="249">
        <v>3.6680000000000001</v>
      </c>
      <c r="G26" s="249">
        <v>169.94900000000001</v>
      </c>
      <c r="H26" s="261">
        <v>155.56100000000001</v>
      </c>
      <c r="I26" s="262">
        <f t="shared" si="1"/>
        <v>340.43600000000004</v>
      </c>
    </row>
    <row r="27" spans="2:9">
      <c r="B27" s="448"/>
      <c r="C27" s="234" t="s">
        <v>249</v>
      </c>
      <c r="D27" s="235"/>
      <c r="E27" s="236">
        <f>SUBTOTAL(9,E26:E26)</f>
        <v>11.257999999999999</v>
      </c>
      <c r="F27" s="239">
        <f>SUBTOTAL(9,F26:F26)</f>
        <v>3.6680000000000001</v>
      </c>
      <c r="G27" s="239">
        <f>SUBTOTAL(9,G26:G26)</f>
        <v>169.94900000000001</v>
      </c>
      <c r="H27" s="265">
        <f>SUBTOTAL(9,H26:H26)</f>
        <v>155.56100000000001</v>
      </c>
      <c r="I27" s="266">
        <f>SUBTOTAL(9,I26:I26)</f>
        <v>340.43600000000004</v>
      </c>
    </row>
    <row r="28" spans="2:9">
      <c r="B28" s="96" t="s">
        <v>220</v>
      </c>
      <c r="C28" s="206"/>
      <c r="D28" s="206"/>
      <c r="E28" s="87">
        <f>SUBTOTAL(9,E17:E26)</f>
        <v>615.01223458748302</v>
      </c>
      <c r="F28" s="56">
        <f>SUBTOTAL(9,F17:F26)</f>
        <v>215.754650246799</v>
      </c>
      <c r="G28" s="56">
        <f>SUBTOTAL(9,G17:G26)</f>
        <v>3583.6690283257467</v>
      </c>
      <c r="H28" s="91">
        <f>SUBTOTAL(9,H17:H26)</f>
        <v>1479.0473583677151</v>
      </c>
      <c r="I28" s="81">
        <f>SUBTOTAL(9,I17:I26)</f>
        <v>5893.4832715277444</v>
      </c>
    </row>
    <row r="29" spans="2:9">
      <c r="B29" s="423" t="s">
        <v>221</v>
      </c>
      <c r="C29" s="444" t="s">
        <v>245</v>
      </c>
      <c r="D29" s="226" t="s">
        <v>245</v>
      </c>
      <c r="E29" s="227">
        <v>353.35124136147613</v>
      </c>
      <c r="F29" s="249">
        <v>247.50206925436856</v>
      </c>
      <c r="G29" s="249">
        <v>390.83659842426329</v>
      </c>
      <c r="H29" s="261">
        <v>1410.7666662081879</v>
      </c>
      <c r="I29" s="262">
        <f t="shared" ref="I29:I40" si="2">SUM(E29:H29)</f>
        <v>2402.4565752482958</v>
      </c>
    </row>
    <row r="30" spans="2:9">
      <c r="B30" s="424"/>
      <c r="C30" s="445"/>
      <c r="D30" s="226" t="s">
        <v>246</v>
      </c>
      <c r="E30" s="227">
        <v>81.739093714282845</v>
      </c>
      <c r="F30" s="249">
        <v>44.461050018310544</v>
      </c>
      <c r="G30" s="249">
        <v>24.855774118542669</v>
      </c>
      <c r="H30" s="261">
        <v>92.024110616325402</v>
      </c>
      <c r="I30" s="262">
        <f t="shared" si="2"/>
        <v>243.08002846746146</v>
      </c>
    </row>
    <row r="31" spans="2:9">
      <c r="B31" s="424"/>
      <c r="C31" s="231" t="s">
        <v>11</v>
      </c>
      <c r="D31" s="229"/>
      <c r="E31" s="230">
        <f>SUBTOTAL(9,E29:E30)</f>
        <v>435.09033507575896</v>
      </c>
      <c r="F31" s="251">
        <f>SUBTOTAL(9,F29:F30)</f>
        <v>291.96311927267914</v>
      </c>
      <c r="G31" s="251">
        <f>SUBTOTAL(9,G29:G30)</f>
        <v>415.69237254280597</v>
      </c>
      <c r="H31" s="263">
        <f>SUBTOTAL(9,H29:H30)</f>
        <v>1502.7907768245132</v>
      </c>
      <c r="I31" s="264">
        <f>SUBTOTAL(9,I29:I30)</f>
        <v>2645.5366037157573</v>
      </c>
    </row>
    <row r="32" spans="2:9">
      <c r="B32" s="424"/>
      <c r="C32" s="444" t="s">
        <v>165</v>
      </c>
      <c r="D32" s="226" t="s">
        <v>0</v>
      </c>
      <c r="E32" s="227">
        <v>205.03180068701448</v>
      </c>
      <c r="F32" s="249">
        <v>0</v>
      </c>
      <c r="G32" s="249">
        <v>21.40003840263374</v>
      </c>
      <c r="H32" s="261">
        <v>0</v>
      </c>
      <c r="I32" s="262">
        <f t="shared" si="2"/>
        <v>226.43183908964824</v>
      </c>
    </row>
    <row r="33" spans="2:9">
      <c r="B33" s="424"/>
      <c r="C33" s="446"/>
      <c r="D33" s="226" t="s">
        <v>1</v>
      </c>
      <c r="E33" s="227">
        <v>0</v>
      </c>
      <c r="F33" s="249">
        <v>6.2740005552768712E-4</v>
      </c>
      <c r="G33" s="249">
        <v>7055.2244556658261</v>
      </c>
      <c r="H33" s="261">
        <v>126.4201019217372</v>
      </c>
      <c r="I33" s="262">
        <f t="shared" si="2"/>
        <v>7181.6451849876184</v>
      </c>
    </row>
    <row r="34" spans="2:9">
      <c r="B34" s="424"/>
      <c r="C34" s="446"/>
      <c r="D34" s="226" t="s">
        <v>2</v>
      </c>
      <c r="E34" s="227">
        <v>0</v>
      </c>
      <c r="F34" s="249">
        <v>0</v>
      </c>
      <c r="G34" s="249">
        <v>0</v>
      </c>
      <c r="H34" s="261">
        <v>0</v>
      </c>
      <c r="I34" s="262">
        <f t="shared" si="2"/>
        <v>0</v>
      </c>
    </row>
    <row r="35" spans="2:9">
      <c r="B35" s="424"/>
      <c r="C35" s="446"/>
      <c r="D35" s="226" t="s">
        <v>3</v>
      </c>
      <c r="E35" s="227">
        <v>0</v>
      </c>
      <c r="F35" s="249">
        <v>0</v>
      </c>
      <c r="G35" s="249">
        <v>0</v>
      </c>
      <c r="H35" s="261">
        <v>0</v>
      </c>
      <c r="I35" s="262">
        <f t="shared" si="2"/>
        <v>0</v>
      </c>
    </row>
    <row r="36" spans="2:9">
      <c r="B36" s="424"/>
      <c r="C36" s="446"/>
      <c r="D36" s="226" t="s">
        <v>4</v>
      </c>
      <c r="E36" s="227">
        <v>5.0992999267578121</v>
      </c>
      <c r="F36" s="249">
        <v>27.344240264296531</v>
      </c>
      <c r="G36" s="249">
        <v>0</v>
      </c>
      <c r="H36" s="261">
        <v>9.7820398559570307</v>
      </c>
      <c r="I36" s="262">
        <f t="shared" si="2"/>
        <v>42.22558004701137</v>
      </c>
    </row>
    <row r="37" spans="2:9">
      <c r="B37" s="424"/>
      <c r="C37" s="445"/>
      <c r="D37" s="226" t="s">
        <v>5</v>
      </c>
      <c r="E37" s="227">
        <v>9.452</v>
      </c>
      <c r="F37" s="249">
        <v>0</v>
      </c>
      <c r="G37" s="249">
        <v>0</v>
      </c>
      <c r="H37" s="261">
        <v>0</v>
      </c>
      <c r="I37" s="262">
        <f t="shared" si="2"/>
        <v>9.452</v>
      </c>
    </row>
    <row r="38" spans="2:9">
      <c r="B38" s="424"/>
      <c r="C38" s="231" t="s">
        <v>6</v>
      </c>
      <c r="D38" s="229"/>
      <c r="E38" s="230">
        <f>SUBTOTAL(9,E32:E37)</f>
        <v>219.5831006137723</v>
      </c>
      <c r="F38" s="251">
        <f>SUBTOTAL(9,F32:F37)</f>
        <v>27.344867664352059</v>
      </c>
      <c r="G38" s="251">
        <f>SUBTOTAL(9,G32:G37)</f>
        <v>7076.6244940684601</v>
      </c>
      <c r="H38" s="263">
        <f>SUBTOTAL(9,H32:H37)</f>
        <v>136.20214177769424</v>
      </c>
      <c r="I38" s="264">
        <f>SUBTOTAL(9,I32:I37)</f>
        <v>7459.7546041242776</v>
      </c>
    </row>
    <row r="39" spans="2:9">
      <c r="B39" s="424"/>
      <c r="C39" s="444" t="s">
        <v>247</v>
      </c>
      <c r="D39" s="226" t="s">
        <v>18</v>
      </c>
      <c r="E39" s="227">
        <v>2.8053472565412525</v>
      </c>
      <c r="F39" s="249">
        <v>3.8331321339454076</v>
      </c>
      <c r="G39" s="249">
        <v>3.3674775851666929</v>
      </c>
      <c r="H39" s="261">
        <v>8.0698332786560059</v>
      </c>
      <c r="I39" s="262">
        <f t="shared" si="2"/>
        <v>18.075790254309361</v>
      </c>
    </row>
    <row r="40" spans="2:9">
      <c r="B40" s="424"/>
      <c r="C40" s="445"/>
      <c r="D40" s="226" t="s">
        <v>248</v>
      </c>
      <c r="E40" s="227">
        <v>11.31044999998808</v>
      </c>
      <c r="F40" s="249">
        <v>0.51097999942302696</v>
      </c>
      <c r="G40" s="249">
        <v>293.70697824873406</v>
      </c>
      <c r="H40" s="261">
        <v>256.83328992944399</v>
      </c>
      <c r="I40" s="262">
        <f t="shared" si="2"/>
        <v>562.36169817758923</v>
      </c>
    </row>
    <row r="41" spans="2:9">
      <c r="B41" s="427"/>
      <c r="C41" s="237" t="s">
        <v>249</v>
      </c>
      <c r="D41" s="235"/>
      <c r="E41" s="236">
        <f>SUBTOTAL(9,E39:E40)</f>
        <v>14.115797256529333</v>
      </c>
      <c r="F41" s="239">
        <f>SUBTOTAL(9,F39:F40)</f>
        <v>4.3441121333684345</v>
      </c>
      <c r="G41" s="239">
        <f>SUBTOTAL(9,G39:G40)</f>
        <v>297.07445583390074</v>
      </c>
      <c r="H41" s="265">
        <f>SUBTOTAL(9,H39:H40)</f>
        <v>264.9031232081</v>
      </c>
      <c r="I41" s="266">
        <f>SUBTOTAL(9,I39:I40)</f>
        <v>580.4374884318986</v>
      </c>
    </row>
    <row r="42" spans="2:9">
      <c r="B42" s="223" t="s">
        <v>223</v>
      </c>
      <c r="C42" s="238"/>
      <c r="D42" s="206"/>
      <c r="E42" s="87">
        <f>SUBTOTAL(9,E29:E40)</f>
        <v>668.78923294606068</v>
      </c>
      <c r="F42" s="56">
        <f>SUBTOTAL(9,F29:F40)</f>
        <v>323.65209907039957</v>
      </c>
      <c r="G42" s="56">
        <f>SUBTOTAL(9,G29:G40)</f>
        <v>7789.3913224451671</v>
      </c>
      <c r="H42" s="91">
        <f>SUBTOTAL(9,H29:H40)</f>
        <v>1903.8960418103072</v>
      </c>
      <c r="I42" s="81">
        <f>SUBTOTAL(9,I29:I40)</f>
        <v>10685.728696271934</v>
      </c>
    </row>
    <row r="43" spans="2:9">
      <c r="B43" s="423">
        <v>2005</v>
      </c>
      <c r="C43" s="444" t="s">
        <v>245</v>
      </c>
      <c r="D43" s="226" t="s">
        <v>245</v>
      </c>
      <c r="E43" s="227">
        <v>363.51786249595398</v>
      </c>
      <c r="F43" s="249">
        <v>209.720505543359</v>
      </c>
      <c r="G43" s="249">
        <v>487.69093276770798</v>
      </c>
      <c r="H43" s="261">
        <v>1372.9361984611</v>
      </c>
      <c r="I43" s="262">
        <f t="shared" ref="I43:I54" si="3">SUM(E43:H43)</f>
        <v>2433.8654992681209</v>
      </c>
    </row>
    <row r="44" spans="2:9">
      <c r="B44" s="424"/>
      <c r="C44" s="445"/>
      <c r="D44" s="226" t="s">
        <v>246</v>
      </c>
      <c r="E44" s="227">
        <v>57.7320615950361</v>
      </c>
      <c r="F44" s="249">
        <v>40.687319957733102</v>
      </c>
      <c r="G44" s="249">
        <v>32.528623856029803</v>
      </c>
      <c r="H44" s="261">
        <v>84.566150318047605</v>
      </c>
      <c r="I44" s="262">
        <f t="shared" si="3"/>
        <v>215.51415572684664</v>
      </c>
    </row>
    <row r="45" spans="2:9">
      <c r="B45" s="424"/>
      <c r="C45" s="231" t="s">
        <v>11</v>
      </c>
      <c r="D45" s="229"/>
      <c r="E45" s="230">
        <f>SUBTOTAL(9,E43:E44)</f>
        <v>421.24992409099008</v>
      </c>
      <c r="F45" s="251">
        <f>SUBTOTAL(9,F43:F44)</f>
        <v>250.40782550109211</v>
      </c>
      <c r="G45" s="251">
        <f>SUBTOTAL(9,G43:G44)</f>
        <v>520.21955662373773</v>
      </c>
      <c r="H45" s="263">
        <f>SUBTOTAL(9,H43:H44)</f>
        <v>1457.5023487791477</v>
      </c>
      <c r="I45" s="264">
        <f>SUBTOTAL(9,I43:I44)</f>
        <v>2649.3796549949675</v>
      </c>
    </row>
    <row r="46" spans="2:9">
      <c r="B46" s="424"/>
      <c r="C46" s="444" t="s">
        <v>165</v>
      </c>
      <c r="D46" s="226" t="s">
        <v>0</v>
      </c>
      <c r="E46" s="227">
        <v>214.39640981247999</v>
      </c>
      <c r="F46" s="249">
        <v>0</v>
      </c>
      <c r="G46" s="249">
        <v>30.8214345569838</v>
      </c>
      <c r="H46" s="261">
        <v>0</v>
      </c>
      <c r="I46" s="262">
        <f t="shared" si="3"/>
        <v>245.21784436946379</v>
      </c>
    </row>
    <row r="47" spans="2:9">
      <c r="B47" s="424"/>
      <c r="C47" s="446"/>
      <c r="D47" s="226" t="s">
        <v>1</v>
      </c>
      <c r="E47" s="227">
        <v>0</v>
      </c>
      <c r="F47" s="249">
        <v>9.8857741535305905</v>
      </c>
      <c r="G47" s="249">
        <v>7772.33509904528</v>
      </c>
      <c r="H47" s="261">
        <v>140.69572042298299</v>
      </c>
      <c r="I47" s="262">
        <f t="shared" si="3"/>
        <v>7922.9165936217933</v>
      </c>
    </row>
    <row r="48" spans="2:9">
      <c r="B48" s="424"/>
      <c r="C48" s="446"/>
      <c r="D48" s="226" t="s">
        <v>2</v>
      </c>
      <c r="E48" s="227">
        <v>0</v>
      </c>
      <c r="F48" s="249">
        <v>0</v>
      </c>
      <c r="G48" s="249">
        <v>0</v>
      </c>
      <c r="H48" s="261">
        <v>0</v>
      </c>
      <c r="I48" s="262">
        <f t="shared" si="3"/>
        <v>0</v>
      </c>
    </row>
    <row r="49" spans="2:9">
      <c r="B49" s="424"/>
      <c r="C49" s="446"/>
      <c r="D49" s="226" t="s">
        <v>3</v>
      </c>
      <c r="E49" s="227">
        <v>0</v>
      </c>
      <c r="F49" s="249">
        <v>0</v>
      </c>
      <c r="G49" s="249">
        <v>0</v>
      </c>
      <c r="H49" s="261">
        <v>0</v>
      </c>
      <c r="I49" s="262">
        <f t="shared" si="3"/>
        <v>0</v>
      </c>
    </row>
    <row r="50" spans="2:9">
      <c r="B50" s="424"/>
      <c r="C50" s="446"/>
      <c r="D50" s="226" t="s">
        <v>4</v>
      </c>
      <c r="E50" s="227">
        <v>20.9197002358436</v>
      </c>
      <c r="F50" s="249">
        <v>35.057130282282799</v>
      </c>
      <c r="G50" s="249">
        <v>0.43168000793457001</v>
      </c>
      <c r="H50" s="261">
        <v>11.767410102844201</v>
      </c>
      <c r="I50" s="262">
        <f t="shared" si="3"/>
        <v>68.17592062890516</v>
      </c>
    </row>
    <row r="51" spans="2:9">
      <c r="B51" s="424"/>
      <c r="C51" s="445"/>
      <c r="D51" s="226" t="s">
        <v>5</v>
      </c>
      <c r="E51" s="227">
        <v>6.3090000000000002</v>
      </c>
      <c r="F51" s="249">
        <v>0</v>
      </c>
      <c r="G51" s="249">
        <v>0</v>
      </c>
      <c r="H51" s="261">
        <v>0</v>
      </c>
      <c r="I51" s="262">
        <f t="shared" si="3"/>
        <v>6.3090000000000002</v>
      </c>
    </row>
    <row r="52" spans="2:9">
      <c r="B52" s="424"/>
      <c r="C52" s="231" t="s">
        <v>6</v>
      </c>
      <c r="D52" s="229"/>
      <c r="E52" s="230">
        <f>SUBTOTAL(9,E46:E51)</f>
        <v>241.62511004832359</v>
      </c>
      <c r="F52" s="251">
        <f>SUBTOTAL(9,F46:F51)</f>
        <v>44.942904435813389</v>
      </c>
      <c r="G52" s="251">
        <f>SUBTOTAL(9,G46:G51)</f>
        <v>7803.5882136101982</v>
      </c>
      <c r="H52" s="263">
        <f>SUBTOTAL(9,H46:H51)</f>
        <v>152.46313052582718</v>
      </c>
      <c r="I52" s="264">
        <f>SUBTOTAL(9,I46:I51)</f>
        <v>8242.6193586201607</v>
      </c>
    </row>
    <row r="53" spans="2:9">
      <c r="B53" s="424"/>
      <c r="C53" s="444" t="s">
        <v>247</v>
      </c>
      <c r="D53" s="226" t="s">
        <v>18</v>
      </c>
      <c r="E53" s="227">
        <v>10.377881605699599</v>
      </c>
      <c r="F53" s="249">
        <v>4.75577165446989</v>
      </c>
      <c r="G53" s="249">
        <v>3.6698427170459098</v>
      </c>
      <c r="H53" s="261">
        <v>9.4985760185718497</v>
      </c>
      <c r="I53" s="262">
        <f t="shared" si="3"/>
        <v>28.302071995787248</v>
      </c>
    </row>
    <row r="54" spans="2:9">
      <c r="B54" s="424"/>
      <c r="C54" s="445"/>
      <c r="D54" s="226" t="s">
        <v>248</v>
      </c>
      <c r="E54" s="227">
        <v>11.736449999988</v>
      </c>
      <c r="F54" s="249">
        <v>0.79500000000000004</v>
      </c>
      <c r="G54" s="249">
        <v>299.105671664726</v>
      </c>
      <c r="H54" s="261">
        <v>193.23930632127301</v>
      </c>
      <c r="I54" s="262">
        <f t="shared" si="3"/>
        <v>504.87642798598699</v>
      </c>
    </row>
    <row r="55" spans="2:9">
      <c r="B55" s="427"/>
      <c r="C55" s="237" t="s">
        <v>249</v>
      </c>
      <c r="D55" s="235"/>
      <c r="E55" s="239">
        <f>SUBTOTAL(9,E53:E54)</f>
        <v>22.1143316056876</v>
      </c>
      <c r="F55" s="239">
        <f>SUBTOTAL(9,F53:F54)</f>
        <v>5.55077165446989</v>
      </c>
      <c r="G55" s="239">
        <f>SUBTOTAL(9,G53:G54)</f>
        <v>302.77551438177193</v>
      </c>
      <c r="H55" s="239">
        <f>SUBTOTAL(9,H53:H54)</f>
        <v>202.73788233984484</v>
      </c>
      <c r="I55" s="265">
        <f>SUBTOTAL(9,I53:I54)</f>
        <v>533.17849998177428</v>
      </c>
    </row>
    <row r="56" spans="2:9">
      <c r="B56" s="223" t="s">
        <v>224</v>
      </c>
      <c r="C56" s="238"/>
      <c r="D56" s="206"/>
      <c r="E56" s="56">
        <f>SUBTOTAL(9,E43:E54)</f>
        <v>684.98936574500135</v>
      </c>
      <c r="F56" s="56">
        <f>SUBTOTAL(9,F43:F54)</f>
        <v>300.90150159137539</v>
      </c>
      <c r="G56" s="56">
        <f>SUBTOTAL(9,G43:G54)</f>
        <v>8626.5832846157082</v>
      </c>
      <c r="H56" s="56">
        <f>SUBTOTAL(9,H43:H54)</f>
        <v>1812.7033616448198</v>
      </c>
      <c r="I56" s="91">
        <f>SUBTOTAL(9,I43:I54)</f>
        <v>11425.177513596904</v>
      </c>
    </row>
    <row r="57" spans="2:9">
      <c r="B57" s="423">
        <v>2006</v>
      </c>
      <c r="C57" s="444" t="s">
        <v>245</v>
      </c>
      <c r="D57" s="240" t="s">
        <v>245</v>
      </c>
      <c r="E57" s="241">
        <v>404.387471381296</v>
      </c>
      <c r="F57" s="241">
        <v>205.059030874565</v>
      </c>
      <c r="G57" s="241">
        <v>580.45848514773104</v>
      </c>
      <c r="H57" s="241">
        <v>1250.7017066275</v>
      </c>
      <c r="I57" s="262">
        <f t="shared" ref="I57:I68" si="4">SUM(E57:H57)</f>
        <v>2440.606694031092</v>
      </c>
    </row>
    <row r="58" spans="2:9">
      <c r="B58" s="424"/>
      <c r="C58" s="445"/>
      <c r="D58" s="242" t="s">
        <v>246</v>
      </c>
      <c r="E58" s="243">
        <v>96.510959259530495</v>
      </c>
      <c r="F58" s="243">
        <v>62.154219666421398</v>
      </c>
      <c r="G58" s="243">
        <v>47.084499966701401</v>
      </c>
      <c r="H58" s="267">
        <v>140.55842231975899</v>
      </c>
      <c r="I58" s="262">
        <f t="shared" si="4"/>
        <v>346.30810121241228</v>
      </c>
    </row>
    <row r="59" spans="2:9">
      <c r="B59" s="424"/>
      <c r="C59" s="231" t="s">
        <v>11</v>
      </c>
      <c r="D59" s="229"/>
      <c r="E59" s="236">
        <f>SUBTOTAL(9,E57:E58)</f>
        <v>500.89843064082652</v>
      </c>
      <c r="F59" s="239">
        <f>SUBTOTAL(9,F57:F58)</f>
        <v>267.21325054098639</v>
      </c>
      <c r="G59" s="239">
        <f>SUBTOTAL(9,G57:G58)</f>
        <v>627.54298511443244</v>
      </c>
      <c r="H59" s="265">
        <f>SUBTOTAL(9,H57:H58)</f>
        <v>1391.2601289472591</v>
      </c>
      <c r="I59" s="263">
        <f>SUBTOTAL(9,I57:I58)</f>
        <v>2786.9147952435042</v>
      </c>
    </row>
    <row r="60" spans="2:9">
      <c r="B60" s="424"/>
      <c r="C60" s="444" t="s">
        <v>165</v>
      </c>
      <c r="D60" s="226" t="s">
        <v>0</v>
      </c>
      <c r="E60" s="244">
        <v>204.42639070868501</v>
      </c>
      <c r="F60" s="241">
        <v>0</v>
      </c>
      <c r="G60" s="241">
        <v>805.78453590217998</v>
      </c>
      <c r="H60" s="268">
        <v>0</v>
      </c>
      <c r="I60" s="261">
        <f t="shared" si="4"/>
        <v>1010.210926610865</v>
      </c>
    </row>
    <row r="61" spans="2:9">
      <c r="B61" s="424"/>
      <c r="C61" s="446"/>
      <c r="D61" s="226" t="s">
        <v>1</v>
      </c>
      <c r="E61" s="245">
        <v>0</v>
      </c>
      <c r="F61" s="247">
        <v>9.3484797363281196</v>
      </c>
      <c r="G61" s="247">
        <v>6611.5745274658802</v>
      </c>
      <c r="H61" s="269">
        <v>131.50602230656099</v>
      </c>
      <c r="I61" s="261">
        <f t="shared" si="4"/>
        <v>6752.4290295087694</v>
      </c>
    </row>
    <row r="62" spans="2:9">
      <c r="B62" s="424"/>
      <c r="C62" s="446"/>
      <c r="D62" s="226" t="s">
        <v>2</v>
      </c>
      <c r="E62" s="227">
        <v>0</v>
      </c>
      <c r="F62" s="249">
        <v>0</v>
      </c>
      <c r="G62" s="249">
        <v>0</v>
      </c>
      <c r="H62" s="261">
        <v>0</v>
      </c>
      <c r="I62" s="261">
        <f t="shared" si="4"/>
        <v>0</v>
      </c>
    </row>
    <row r="63" spans="2:9">
      <c r="B63" s="424"/>
      <c r="C63" s="446"/>
      <c r="D63" s="226" t="s">
        <v>3</v>
      </c>
      <c r="E63" s="227">
        <v>0</v>
      </c>
      <c r="F63" s="249">
        <v>0</v>
      </c>
      <c r="G63" s="249">
        <v>0</v>
      </c>
      <c r="H63" s="261">
        <v>0</v>
      </c>
      <c r="I63" s="262">
        <f t="shared" si="4"/>
        <v>0</v>
      </c>
    </row>
    <row r="64" spans="2:9">
      <c r="B64" s="424"/>
      <c r="C64" s="446"/>
      <c r="D64" s="246" t="s">
        <v>4</v>
      </c>
      <c r="E64" s="247">
        <v>51.211479143142697</v>
      </c>
      <c r="F64" s="247">
        <v>59.087720201134601</v>
      </c>
      <c r="G64" s="247">
        <v>8.6627001276016191</v>
      </c>
      <c r="H64" s="269">
        <v>14.7609300842285</v>
      </c>
      <c r="I64" s="261">
        <f t="shared" si="4"/>
        <v>133.72282955610743</v>
      </c>
    </row>
    <row r="65" spans="2:9">
      <c r="B65" s="424"/>
      <c r="C65" s="445"/>
      <c r="D65" s="242" t="s">
        <v>5</v>
      </c>
      <c r="E65" s="243">
        <v>10.115999755859299</v>
      </c>
      <c r="F65" s="243">
        <v>0</v>
      </c>
      <c r="G65" s="243">
        <v>0</v>
      </c>
      <c r="H65" s="267">
        <v>0</v>
      </c>
      <c r="I65" s="261">
        <f t="shared" si="4"/>
        <v>10.115999755859299</v>
      </c>
    </row>
    <row r="66" spans="2:9">
      <c r="B66" s="424"/>
      <c r="C66" s="231" t="s">
        <v>6</v>
      </c>
      <c r="D66" s="229"/>
      <c r="E66" s="227">
        <f>SUBTOTAL(9,E60:E65)</f>
        <v>265.75386960768702</v>
      </c>
      <c r="F66" s="249">
        <f>SUBTOTAL(9,F60:F65)</f>
        <v>68.436199937462717</v>
      </c>
      <c r="G66" s="249">
        <f>SUBTOTAL(9,G60:G65)</f>
        <v>7426.0217634956625</v>
      </c>
      <c r="H66" s="261">
        <f>SUBTOTAL(9,H60:H65)</f>
        <v>146.2669523907895</v>
      </c>
      <c r="I66" s="263">
        <f>SUBTOTAL(9,I60:I65)</f>
        <v>7906.4787854316</v>
      </c>
    </row>
    <row r="67" spans="2:9">
      <c r="B67" s="424"/>
      <c r="C67" s="444" t="s">
        <v>247</v>
      </c>
      <c r="D67" s="226" t="s">
        <v>18</v>
      </c>
      <c r="E67" s="244">
        <v>11.3769095438262</v>
      </c>
      <c r="F67" s="241">
        <v>3.19167674069711</v>
      </c>
      <c r="G67" s="241">
        <v>4.27463984456472</v>
      </c>
      <c r="H67" s="268">
        <v>21.644127805008502</v>
      </c>
      <c r="I67" s="261">
        <f t="shared" si="4"/>
        <v>40.487353934096532</v>
      </c>
    </row>
    <row r="68" spans="2:9">
      <c r="B68" s="424"/>
      <c r="C68" s="445"/>
      <c r="D68" s="226" t="s">
        <v>248</v>
      </c>
      <c r="E68" s="248">
        <v>14.061324001252601</v>
      </c>
      <c r="F68" s="243">
        <v>0.73791000080108604</v>
      </c>
      <c r="G68" s="243">
        <v>307.71271416617498</v>
      </c>
      <c r="H68" s="267">
        <v>215.484234890252</v>
      </c>
      <c r="I68" s="261">
        <f t="shared" si="4"/>
        <v>537.99618305848071</v>
      </c>
    </row>
    <row r="69" spans="2:9">
      <c r="B69" s="427"/>
      <c r="C69" s="237" t="s">
        <v>249</v>
      </c>
      <c r="D69" s="235"/>
      <c r="E69" s="249">
        <f>SUBTOTAL(9,E67:E68)</f>
        <v>25.438233545078802</v>
      </c>
      <c r="F69" s="249">
        <f>SUBTOTAL(9,F67:F68)</f>
        <v>3.9295867414981962</v>
      </c>
      <c r="G69" s="249">
        <f>SUBTOTAL(9,G67:G68)</f>
        <v>311.98735401073969</v>
      </c>
      <c r="H69" s="249">
        <f>SUBTOTAL(9,H67:H68)</f>
        <v>237.12836269526051</v>
      </c>
      <c r="I69" s="264">
        <f>SUBTOTAL(9,I67:I68)</f>
        <v>578.48353699257723</v>
      </c>
    </row>
    <row r="70" spans="2:9">
      <c r="B70" s="223" t="s">
        <v>225</v>
      </c>
      <c r="C70" s="238"/>
      <c r="D70" s="206"/>
      <c r="E70" s="56">
        <f>SUBTOTAL(9,E57:E68)</f>
        <v>792.09053379359227</v>
      </c>
      <c r="F70" s="56">
        <f>SUBTOTAL(9,F57:F68)</f>
        <v>339.57903721994734</v>
      </c>
      <c r="G70" s="56">
        <f>SUBTOTAL(9,G57:G68)</f>
        <v>8365.5521026208353</v>
      </c>
      <c r="H70" s="56">
        <f>SUBTOTAL(9,H57:H68)</f>
        <v>1774.6554440333091</v>
      </c>
      <c r="I70" s="91">
        <f>SUBTOTAL(9,I57:I68)</f>
        <v>11271.877117667682</v>
      </c>
    </row>
    <row r="71" spans="2:9">
      <c r="B71" s="423">
        <v>2007</v>
      </c>
      <c r="C71" s="444" t="s">
        <v>245</v>
      </c>
      <c r="D71" s="240" t="s">
        <v>245</v>
      </c>
      <c r="E71" s="249">
        <v>391.05012974558315</v>
      </c>
      <c r="F71" s="249">
        <v>232.45282544037642</v>
      </c>
      <c r="G71" s="249">
        <v>532.07816821816823</v>
      </c>
      <c r="H71" s="249">
        <v>1462.5721877262527</v>
      </c>
      <c r="I71" s="266">
        <f t="shared" ref="I71:I82" si="5">SUM(E71:H71)</f>
        <v>2618.1533111303806</v>
      </c>
    </row>
    <row r="72" spans="2:9">
      <c r="B72" s="424"/>
      <c r="C72" s="445"/>
      <c r="D72" s="242" t="s">
        <v>246</v>
      </c>
      <c r="E72" s="249">
        <v>88.028113592255309</v>
      </c>
      <c r="F72" s="249">
        <v>62.632230320312082</v>
      </c>
      <c r="G72" s="249">
        <v>50.903963248125685</v>
      </c>
      <c r="H72" s="249">
        <v>143.39684150565043</v>
      </c>
      <c r="I72" s="262">
        <f t="shared" si="5"/>
        <v>344.96114866634349</v>
      </c>
    </row>
    <row r="73" spans="2:9">
      <c r="B73" s="424"/>
      <c r="C73" s="231" t="s">
        <v>11</v>
      </c>
      <c r="D73" s="229"/>
      <c r="E73" s="230">
        <f>SUM(E71:E72)</f>
        <v>479.07824333783844</v>
      </c>
      <c r="F73" s="251">
        <f>SUM(F71:F72)</f>
        <v>295.08505576068848</v>
      </c>
      <c r="G73" s="251">
        <f>SUM(G71:G72)</f>
        <v>582.98213146629394</v>
      </c>
      <c r="H73" s="263">
        <f>SUM(H71:H72)</f>
        <v>1605.9690292319031</v>
      </c>
      <c r="I73" s="264">
        <f>SUM(I71:I72)</f>
        <v>2963.1144597967241</v>
      </c>
    </row>
    <row r="74" spans="2:9">
      <c r="B74" s="424"/>
      <c r="C74" s="444" t="s">
        <v>165</v>
      </c>
      <c r="D74" s="226" t="s">
        <v>0</v>
      </c>
      <c r="E74" s="227">
        <v>239.11650678038598</v>
      </c>
      <c r="F74" s="249">
        <v>0</v>
      </c>
      <c r="G74" s="249">
        <v>442.4166202521622</v>
      </c>
      <c r="H74" s="249">
        <v>0</v>
      </c>
      <c r="I74" s="262">
        <f t="shared" si="5"/>
        <v>681.53312703254824</v>
      </c>
    </row>
    <row r="75" spans="2:9">
      <c r="B75" s="424"/>
      <c r="C75" s="446"/>
      <c r="D75" s="226" t="s">
        <v>1</v>
      </c>
      <c r="E75" s="227">
        <v>0</v>
      </c>
      <c r="F75" s="249">
        <v>28.61032470703125</v>
      </c>
      <c r="G75" s="249">
        <v>5803.5473502708974</v>
      </c>
      <c r="H75" s="249">
        <v>104.89590054953098</v>
      </c>
      <c r="I75" s="262">
        <f t="shared" si="5"/>
        <v>5937.0535755274595</v>
      </c>
    </row>
    <row r="76" spans="2:9">
      <c r="B76" s="424"/>
      <c r="C76" s="446"/>
      <c r="D76" s="226" t="s">
        <v>2</v>
      </c>
      <c r="E76" s="227">
        <v>0</v>
      </c>
      <c r="F76" s="249">
        <v>1.2713400421142578</v>
      </c>
      <c r="G76" s="249">
        <v>0</v>
      </c>
      <c r="H76" s="249">
        <v>6.7405999931097034</v>
      </c>
      <c r="I76" s="262">
        <f t="shared" si="5"/>
        <v>8.0119400352239616</v>
      </c>
    </row>
    <row r="77" spans="2:9">
      <c r="B77" s="424"/>
      <c r="C77" s="446"/>
      <c r="D77" s="226" t="s">
        <v>3</v>
      </c>
      <c r="E77" s="227">
        <v>0</v>
      </c>
      <c r="F77" s="249">
        <v>0</v>
      </c>
      <c r="G77" s="249">
        <v>0</v>
      </c>
      <c r="H77" s="249">
        <v>0</v>
      </c>
      <c r="I77" s="262">
        <f t="shared" si="5"/>
        <v>0</v>
      </c>
    </row>
    <row r="78" spans="2:9">
      <c r="B78" s="424"/>
      <c r="C78" s="446"/>
      <c r="D78" s="226" t="s">
        <v>4</v>
      </c>
      <c r="E78" s="227">
        <v>59.357429957389833</v>
      </c>
      <c r="F78" s="249">
        <v>70.089250070452692</v>
      </c>
      <c r="G78" s="249">
        <v>18.772160140991211</v>
      </c>
      <c r="H78" s="249">
        <v>14.715589992523194</v>
      </c>
      <c r="I78" s="262">
        <f t="shared" si="5"/>
        <v>162.93443016135694</v>
      </c>
    </row>
    <row r="79" spans="2:9">
      <c r="B79" s="424"/>
      <c r="C79" s="445"/>
      <c r="D79" s="226" t="s">
        <v>5</v>
      </c>
      <c r="E79" s="227">
        <v>11.73869970703125</v>
      </c>
      <c r="F79" s="249">
        <v>0</v>
      </c>
      <c r="G79" s="249">
        <v>0</v>
      </c>
      <c r="H79" s="249">
        <v>0</v>
      </c>
      <c r="I79" s="262">
        <f t="shared" si="5"/>
        <v>11.73869970703125</v>
      </c>
    </row>
    <row r="80" spans="2:9">
      <c r="B80" s="424"/>
      <c r="C80" s="231" t="s">
        <v>6</v>
      </c>
      <c r="D80" s="250"/>
      <c r="E80" s="251">
        <f>SUM(E74:E79)</f>
        <v>310.21263644480706</v>
      </c>
      <c r="F80" s="251">
        <f>SUM(F74:F79)</f>
        <v>99.970914819598192</v>
      </c>
      <c r="G80" s="251">
        <f>SUM(G74:G79)</f>
        <v>6264.7361306640505</v>
      </c>
      <c r="H80" s="251">
        <f>SUM(H74:H79)</f>
        <v>126.35209053516387</v>
      </c>
      <c r="I80" s="264">
        <f>SUM(I74:I79)</f>
        <v>6801.2717724636204</v>
      </c>
    </row>
    <row r="81" spans="2:9">
      <c r="B81" s="424"/>
      <c r="C81" s="444" t="s">
        <v>247</v>
      </c>
      <c r="D81" s="226" t="s">
        <v>18</v>
      </c>
      <c r="E81" s="227">
        <v>15.857340636333916</v>
      </c>
      <c r="F81" s="249">
        <v>3.3054166414234789</v>
      </c>
      <c r="G81" s="249">
        <v>4.0225054880289823</v>
      </c>
      <c r="H81" s="249">
        <v>23.40194496608153</v>
      </c>
      <c r="I81" s="266">
        <f t="shared" si="5"/>
        <v>46.587207731867906</v>
      </c>
    </row>
    <row r="82" spans="2:9">
      <c r="B82" s="424"/>
      <c r="C82" s="445"/>
      <c r="D82" s="226" t="s">
        <v>248</v>
      </c>
      <c r="E82" s="227">
        <v>14.407484967514872</v>
      </c>
      <c r="F82" s="249">
        <v>0.52825842285156255</v>
      </c>
      <c r="G82" s="249">
        <v>142.22958651456983</v>
      </c>
      <c r="H82" s="249">
        <v>202.70934916186332</v>
      </c>
      <c r="I82" s="270">
        <f t="shared" si="5"/>
        <v>359.87467906679956</v>
      </c>
    </row>
    <row r="83" spans="2:9">
      <c r="B83" s="427"/>
      <c r="C83" s="237" t="s">
        <v>249</v>
      </c>
      <c r="D83" s="250"/>
      <c r="E83" s="251">
        <f>SUM(E81:E82)</f>
        <v>30.264825603848788</v>
      </c>
      <c r="F83" s="251">
        <f>SUM(F81:F82)</f>
        <v>3.8336750642750417</v>
      </c>
      <c r="G83" s="251">
        <f>SUM(G81:G82)</f>
        <v>146.2520920025988</v>
      </c>
      <c r="H83" s="251">
        <f>SUM(H81:H82)</f>
        <v>226.11129412794486</v>
      </c>
      <c r="I83" s="264">
        <f>SUM(I81:I82)</f>
        <v>406.46188679866748</v>
      </c>
    </row>
    <row r="84" spans="2:9">
      <c r="B84" s="223" t="s">
        <v>226</v>
      </c>
      <c r="C84" s="238"/>
      <c r="D84" s="206"/>
      <c r="E84" s="218">
        <f>+E83+E80+E73</f>
        <v>819.55570538649431</v>
      </c>
      <c r="F84" s="218">
        <f>+F83+F80+F73</f>
        <v>398.88964564456171</v>
      </c>
      <c r="G84" s="218">
        <f>+G83+G80+G73</f>
        <v>6993.9703541329436</v>
      </c>
      <c r="H84" s="218">
        <f>+H83+H80+H73</f>
        <v>1958.4324138950119</v>
      </c>
      <c r="I84" s="81">
        <f>+I83+I80+I73</f>
        <v>10170.848119059012</v>
      </c>
    </row>
    <row r="85" spans="2:9">
      <c r="B85" s="423">
        <v>2008</v>
      </c>
      <c r="C85" s="444" t="s">
        <v>245</v>
      </c>
      <c r="D85" s="240" t="s">
        <v>245</v>
      </c>
      <c r="E85" s="249">
        <v>368.24883475630389</v>
      </c>
      <c r="F85" s="249">
        <v>241.06206027029089</v>
      </c>
      <c r="G85" s="249">
        <v>528.23564861372802</v>
      </c>
      <c r="H85" s="249">
        <v>1365.2239877809081</v>
      </c>
      <c r="I85" s="266">
        <f>SUM(E85:H85)</f>
        <v>2502.7705314212308</v>
      </c>
    </row>
    <row r="86" spans="2:9">
      <c r="B86" s="424"/>
      <c r="C86" s="445"/>
      <c r="D86" s="242" t="s">
        <v>246</v>
      </c>
      <c r="E86" s="249">
        <v>86.838746287234684</v>
      </c>
      <c r="F86" s="249">
        <v>40.946471643671394</v>
      </c>
      <c r="G86" s="249">
        <v>52.229622809331332</v>
      </c>
      <c r="H86" s="249">
        <v>139.79235074200673</v>
      </c>
      <c r="I86" s="262">
        <f>SUM(E86:H86)</f>
        <v>319.80719148224409</v>
      </c>
    </row>
    <row r="87" spans="2:9">
      <c r="B87" s="424"/>
      <c r="C87" s="231" t="s">
        <v>11</v>
      </c>
      <c r="D87" s="229"/>
      <c r="E87" s="230">
        <f>SUM(E85:E86)</f>
        <v>455.08758104353859</v>
      </c>
      <c r="F87" s="251">
        <f>SUM(F85:F86)</f>
        <v>282.00853191396226</v>
      </c>
      <c r="G87" s="251">
        <f>SUM(G85:G86)</f>
        <v>580.46527142305933</v>
      </c>
      <c r="H87" s="263">
        <f>SUM(H85:H86)</f>
        <v>1505.0163385229148</v>
      </c>
      <c r="I87" s="264">
        <f>SUM(I85:I86)</f>
        <v>2822.5777229034748</v>
      </c>
    </row>
    <row r="88" spans="2:9">
      <c r="B88" s="424"/>
      <c r="C88" s="444" t="s">
        <v>165</v>
      </c>
      <c r="D88" s="226" t="s">
        <v>0</v>
      </c>
      <c r="E88" s="227">
        <v>254.92434615945817</v>
      </c>
      <c r="F88" s="249">
        <v>2.6565800781250002</v>
      </c>
      <c r="G88" s="249">
        <v>150.33557770013064</v>
      </c>
      <c r="H88" s="249">
        <v>12.676899832129479</v>
      </c>
      <c r="I88" s="262">
        <f t="shared" ref="I88:I93" si="6">SUM(E88:H88)</f>
        <v>420.59340376984335</v>
      </c>
    </row>
    <row r="89" spans="2:9">
      <c r="B89" s="424"/>
      <c r="C89" s="446"/>
      <c r="D89" s="226" t="s">
        <v>1</v>
      </c>
      <c r="E89" s="227">
        <v>0</v>
      </c>
      <c r="F89" s="249">
        <v>28.634178793381896</v>
      </c>
      <c r="G89" s="249">
        <v>63.24186834137933</v>
      </c>
      <c r="H89" s="249">
        <v>104.29654210591316</v>
      </c>
      <c r="I89" s="262">
        <f t="shared" si="6"/>
        <v>196.17258924067437</v>
      </c>
    </row>
    <row r="90" spans="2:9">
      <c r="B90" s="424"/>
      <c r="C90" s="446"/>
      <c r="D90" s="226" t="s">
        <v>2</v>
      </c>
      <c r="E90" s="227">
        <v>0</v>
      </c>
      <c r="F90" s="249">
        <v>17.956797873869537</v>
      </c>
      <c r="G90" s="249"/>
      <c r="H90" s="249"/>
      <c r="I90" s="262">
        <f t="shared" si="6"/>
        <v>17.956797873869537</v>
      </c>
    </row>
    <row r="91" spans="2:9">
      <c r="B91" s="424"/>
      <c r="C91" s="446"/>
      <c r="D91" s="226" t="s">
        <v>3</v>
      </c>
      <c r="E91" s="227">
        <v>0</v>
      </c>
      <c r="F91" s="249">
        <v>0</v>
      </c>
      <c r="G91" s="249">
        <v>0</v>
      </c>
      <c r="H91" s="249">
        <v>0</v>
      </c>
      <c r="I91" s="262">
        <f t="shared" si="6"/>
        <v>0</v>
      </c>
    </row>
    <row r="92" spans="2:9">
      <c r="B92" s="424"/>
      <c r="C92" s="446"/>
      <c r="D92" s="226" t="s">
        <v>4</v>
      </c>
      <c r="E92" s="227">
        <v>55.907632435798646</v>
      </c>
      <c r="F92" s="249">
        <v>65.280979874551292</v>
      </c>
      <c r="G92" s="249">
        <v>24.444120040893552</v>
      </c>
      <c r="H92" s="249">
        <v>17.172550123691558</v>
      </c>
      <c r="I92" s="262">
        <f t="shared" si="6"/>
        <v>162.80528247493504</v>
      </c>
    </row>
    <row r="93" spans="2:9">
      <c r="B93" s="424"/>
      <c r="C93" s="445"/>
      <c r="D93" s="226" t="s">
        <v>5</v>
      </c>
      <c r="E93" s="227">
        <v>12.229199707031251</v>
      </c>
      <c r="F93" s="249"/>
      <c r="G93" s="249">
        <v>3087.1243103580473</v>
      </c>
      <c r="H93" s="249"/>
      <c r="I93" s="262">
        <f t="shared" si="6"/>
        <v>3099.3535100650784</v>
      </c>
    </row>
    <row r="94" spans="2:9">
      <c r="B94" s="424"/>
      <c r="C94" s="231" t="s">
        <v>6</v>
      </c>
      <c r="D94" s="250"/>
      <c r="E94" s="251">
        <f>SUM(E88:E93)</f>
        <v>323.06117830228806</v>
      </c>
      <c r="F94" s="251">
        <f>SUM(F88:F93)</f>
        <v>114.52853661992772</v>
      </c>
      <c r="G94" s="251">
        <f>SUM(G88:G93)</f>
        <v>3325.1458764404506</v>
      </c>
      <c r="H94" s="251">
        <f>SUM(H88:H93)</f>
        <v>134.1459920617342</v>
      </c>
      <c r="I94" s="264">
        <f>SUM(I88:I93)</f>
        <v>3896.8815834244006</v>
      </c>
    </row>
    <row r="95" spans="2:9">
      <c r="B95" s="424"/>
      <c r="C95" s="444" t="s">
        <v>247</v>
      </c>
      <c r="D95" s="226" t="s">
        <v>18</v>
      </c>
      <c r="E95" s="227">
        <v>11.966416508764027</v>
      </c>
      <c r="F95" s="249">
        <v>3.1357539357244972</v>
      </c>
      <c r="G95" s="249">
        <v>7.265633833371103</v>
      </c>
      <c r="H95" s="249">
        <v>9.1165111240260295</v>
      </c>
      <c r="I95" s="266">
        <f>SUM(E95:H95)</f>
        <v>31.484315401885656</v>
      </c>
    </row>
    <row r="96" spans="2:9">
      <c r="B96" s="424"/>
      <c r="C96" s="445"/>
      <c r="D96" s="226" t="s">
        <v>248</v>
      </c>
      <c r="E96" s="227">
        <v>11.004248299002647</v>
      </c>
      <c r="F96" s="249">
        <v>1.6160000000000001</v>
      </c>
      <c r="G96" s="249">
        <v>204.93326250642349</v>
      </c>
      <c r="H96" s="249">
        <v>211.964556938529</v>
      </c>
      <c r="I96" s="270">
        <f>SUM(E96:H96)</f>
        <v>429.51806774395516</v>
      </c>
    </row>
    <row r="97" spans="2:9">
      <c r="B97" s="427"/>
      <c r="C97" s="237" t="s">
        <v>249</v>
      </c>
      <c r="D97" s="250"/>
      <c r="E97" s="251">
        <f>SUM(E95:E96)</f>
        <v>22.970664807766674</v>
      </c>
      <c r="F97" s="251">
        <f>SUM(F95:F96)</f>
        <v>4.7517539357244978</v>
      </c>
      <c r="G97" s="251">
        <f>SUM(G95:G96)</f>
        <v>212.1988963397946</v>
      </c>
      <c r="H97" s="251">
        <f>SUM(H95:H96)</f>
        <v>221.08106806255503</v>
      </c>
      <c r="I97" s="264">
        <f>SUM(I95:I96)</f>
        <v>461.00238314584084</v>
      </c>
    </row>
    <row r="98" spans="2:9">
      <c r="B98" s="223" t="s">
        <v>227</v>
      </c>
      <c r="C98" s="238"/>
      <c r="D98" s="206"/>
      <c r="E98" s="218">
        <f>+E97+E94+E87</f>
        <v>801.1194241535934</v>
      </c>
      <c r="F98" s="218">
        <f>+F97+F94+F87</f>
        <v>401.2888224696145</v>
      </c>
      <c r="G98" s="218">
        <f>+G97+G94+G87</f>
        <v>4117.8100442033046</v>
      </c>
      <c r="H98" s="218">
        <f>+H97+H94+H87</f>
        <v>1860.243398647204</v>
      </c>
      <c r="I98" s="81">
        <f>+I97+I94+I87</f>
        <v>7180.4616894737164</v>
      </c>
    </row>
    <row r="99" spans="2:9">
      <c r="B99" s="423">
        <v>2009</v>
      </c>
      <c r="C99" s="444" t="s">
        <v>245</v>
      </c>
      <c r="D99" s="240" t="s">
        <v>245</v>
      </c>
      <c r="E99" s="249">
        <v>324.37744999999995</v>
      </c>
      <c r="F99" s="249">
        <v>190.4479300000001</v>
      </c>
      <c r="G99" s="249">
        <v>397.47908999999999</v>
      </c>
      <c r="H99" s="249">
        <v>1333.5269300000002</v>
      </c>
      <c r="I99" s="266">
        <f>SUM(E99:H99)</f>
        <v>2245.8314</v>
      </c>
    </row>
    <row r="100" spans="2:9">
      <c r="B100" s="424"/>
      <c r="C100" s="445"/>
      <c r="D100" s="242" t="s">
        <v>246</v>
      </c>
      <c r="E100" s="249">
        <v>56.931340000000034</v>
      </c>
      <c r="F100" s="249">
        <v>104.18243000000001</v>
      </c>
      <c r="G100" s="249">
        <v>66.331769999999992</v>
      </c>
      <c r="H100" s="249">
        <v>249.81609999999998</v>
      </c>
      <c r="I100" s="262">
        <f>SUM(E100:H100)</f>
        <v>477.26164000000006</v>
      </c>
    </row>
    <row r="101" spans="2:9">
      <c r="B101" s="424"/>
      <c r="C101" s="231" t="s">
        <v>11</v>
      </c>
      <c r="D101" s="229"/>
      <c r="E101" s="230">
        <f>SUM(E99:E100)</f>
        <v>381.30878999999999</v>
      </c>
      <c r="F101" s="251">
        <f>SUM(F99:F100)</f>
        <v>294.63036000000011</v>
      </c>
      <c r="G101" s="251">
        <f>SUM(G99:G100)</f>
        <v>463.81085999999999</v>
      </c>
      <c r="H101" s="263">
        <f>SUM(H99:H100)</f>
        <v>1583.3430300000002</v>
      </c>
      <c r="I101" s="264">
        <f>SUM(I99:I100)</f>
        <v>2723.0930400000002</v>
      </c>
    </row>
    <row r="102" spans="2:9">
      <c r="B102" s="424"/>
      <c r="C102" s="444" t="s">
        <v>165</v>
      </c>
      <c r="D102" s="226" t="s">
        <v>0</v>
      </c>
      <c r="E102" s="227">
        <v>217.16401000000002</v>
      </c>
      <c r="F102" s="249">
        <v>72.563299999999984</v>
      </c>
      <c r="G102" s="249">
        <v>157.92386000000002</v>
      </c>
      <c r="H102" s="249">
        <v>10.249910000000002</v>
      </c>
      <c r="I102" s="262">
        <f t="shared" ref="I102:I107" si="7">SUM(E102:H102)</f>
        <v>457.90107999999998</v>
      </c>
    </row>
    <row r="103" spans="2:9">
      <c r="B103" s="424"/>
      <c r="C103" s="446"/>
      <c r="D103" s="226" t="s">
        <v>1</v>
      </c>
      <c r="E103" s="227">
        <v>103.98589999999997</v>
      </c>
      <c r="F103" s="249">
        <v>55.899359999999987</v>
      </c>
      <c r="G103" s="249">
        <v>54.694920000000003</v>
      </c>
      <c r="H103" s="249">
        <v>112.97425000000003</v>
      </c>
      <c r="I103" s="262">
        <f t="shared" si="7"/>
        <v>327.55442999999997</v>
      </c>
    </row>
    <row r="104" spans="2:9">
      <c r="B104" s="424"/>
      <c r="C104" s="446"/>
      <c r="D104" s="226" t="s">
        <v>2</v>
      </c>
      <c r="E104" s="227">
        <v>0</v>
      </c>
      <c r="F104" s="249">
        <v>3.4447700000000001</v>
      </c>
      <c r="G104" s="249">
        <v>44.506880000000002</v>
      </c>
      <c r="H104" s="249">
        <v>32.917050000000003</v>
      </c>
      <c r="I104" s="262">
        <f t="shared" si="7"/>
        <v>80.868700000000004</v>
      </c>
    </row>
    <row r="105" spans="2:9">
      <c r="B105" s="424"/>
      <c r="C105" s="446"/>
      <c r="D105" s="226" t="s">
        <v>3</v>
      </c>
      <c r="E105" s="227">
        <v>0</v>
      </c>
      <c r="F105" s="249">
        <v>0</v>
      </c>
      <c r="G105" s="249">
        <v>0</v>
      </c>
      <c r="H105" s="249">
        <v>20.885629999999995</v>
      </c>
      <c r="I105" s="262">
        <f t="shared" si="7"/>
        <v>20.885629999999995</v>
      </c>
    </row>
    <row r="106" spans="2:9">
      <c r="B106" s="424"/>
      <c r="C106" s="446"/>
      <c r="D106" s="226" t="s">
        <v>4</v>
      </c>
      <c r="E106" s="227">
        <v>38.274760000000001</v>
      </c>
      <c r="F106" s="249">
        <v>72.536799999999999</v>
      </c>
      <c r="G106" s="249">
        <v>19.23359</v>
      </c>
      <c r="H106" s="249">
        <v>15.089780000000001</v>
      </c>
      <c r="I106" s="262">
        <f t="shared" si="7"/>
        <v>145.13493</v>
      </c>
    </row>
    <row r="107" spans="2:9">
      <c r="B107" s="424"/>
      <c r="C107" s="445"/>
      <c r="D107" s="226" t="s">
        <v>5</v>
      </c>
      <c r="E107" s="227">
        <v>9.9090000000000007</v>
      </c>
      <c r="F107" s="249">
        <v>0</v>
      </c>
      <c r="G107" s="249">
        <v>1510.5047399999999</v>
      </c>
      <c r="H107" s="249">
        <v>0</v>
      </c>
      <c r="I107" s="262">
        <f t="shared" si="7"/>
        <v>1520.41374</v>
      </c>
    </row>
    <row r="108" spans="2:9">
      <c r="B108" s="424"/>
      <c r="C108" s="231" t="s">
        <v>6</v>
      </c>
      <c r="D108" s="250"/>
      <c r="E108" s="251">
        <f>SUM(E102:E107)</f>
        <v>369.33366999999998</v>
      </c>
      <c r="F108" s="251">
        <f>SUM(F102:F107)</f>
        <v>204.44422999999998</v>
      </c>
      <c r="G108" s="251">
        <f>SUM(G102:G107)</f>
        <v>1786.8639899999998</v>
      </c>
      <c r="H108" s="251">
        <f>SUM(H102:H107)</f>
        <v>192.11662000000001</v>
      </c>
      <c r="I108" s="264">
        <f>SUM(I102:I107)</f>
        <v>2552.7585099999997</v>
      </c>
    </row>
    <row r="109" spans="2:9">
      <c r="B109" s="424"/>
      <c r="C109" s="444" t="s">
        <v>247</v>
      </c>
      <c r="D109" s="226" t="s">
        <v>18</v>
      </c>
      <c r="E109" s="227">
        <v>10.123510000000001</v>
      </c>
      <c r="F109" s="249">
        <v>10.12274</v>
      </c>
      <c r="G109" s="249">
        <v>5.8664000000000005</v>
      </c>
      <c r="H109" s="249">
        <v>29.031500000000001</v>
      </c>
      <c r="I109" s="266">
        <f>SUM(E109:H109)</f>
        <v>55.144150000000003</v>
      </c>
    </row>
    <row r="110" spans="2:9">
      <c r="B110" s="424"/>
      <c r="C110" s="445"/>
      <c r="D110" s="226" t="s">
        <v>248</v>
      </c>
      <c r="E110" s="227">
        <v>10.623470000000001</v>
      </c>
      <c r="F110" s="249">
        <v>3.0350000000000001</v>
      </c>
      <c r="G110" s="249">
        <v>317.88009000000017</v>
      </c>
      <c r="H110" s="249">
        <v>194.20882999999992</v>
      </c>
      <c r="I110" s="270">
        <f>SUM(E110:H110)</f>
        <v>525.74739000000011</v>
      </c>
    </row>
    <row r="111" spans="2:9">
      <c r="B111" s="427"/>
      <c r="C111" s="237" t="s">
        <v>249</v>
      </c>
      <c r="D111" s="250"/>
      <c r="E111" s="251">
        <f>SUM(E109:E110)</f>
        <v>20.746980000000001</v>
      </c>
      <c r="F111" s="251">
        <f>SUM(F109:F110)</f>
        <v>13.15774</v>
      </c>
      <c r="G111" s="251">
        <f>SUM(G109:G110)</f>
        <v>323.74649000000016</v>
      </c>
      <c r="H111" s="251">
        <f>SUM(H109:H110)</f>
        <v>223.24032999999991</v>
      </c>
      <c r="I111" s="264">
        <f>SUM(I109:I110)</f>
        <v>580.89154000000008</v>
      </c>
    </row>
    <row r="112" spans="2:9">
      <c r="B112" s="223" t="s">
        <v>228</v>
      </c>
      <c r="C112" s="238"/>
      <c r="D112" s="206"/>
      <c r="E112" s="218">
        <f>+E111+E108+E101</f>
        <v>771.38943999999992</v>
      </c>
      <c r="F112" s="218">
        <f>+F111+F108+F101</f>
        <v>512.23233000000005</v>
      </c>
      <c r="G112" s="218">
        <f>+G111+G108+G101</f>
        <v>2574.4213399999999</v>
      </c>
      <c r="H112" s="218">
        <f>+H111+H108+H101</f>
        <v>1998.6999800000001</v>
      </c>
      <c r="I112" s="81">
        <f>+I111+I108+I101</f>
        <v>5856.7430899999999</v>
      </c>
    </row>
    <row r="113" spans="2:9">
      <c r="B113" s="423">
        <v>2010</v>
      </c>
      <c r="C113" s="444" t="s">
        <v>245</v>
      </c>
      <c r="D113" s="240" t="s">
        <v>245</v>
      </c>
      <c r="E113" s="249">
        <v>348.84941900000013</v>
      </c>
      <c r="F113" s="249">
        <v>190.14033799999993</v>
      </c>
      <c r="G113" s="249">
        <v>436.56231700000012</v>
      </c>
      <c r="H113" s="249">
        <v>1042.0436980000002</v>
      </c>
      <c r="I113" s="266">
        <f>SUM(E113:H113)</f>
        <v>2017.5957720000004</v>
      </c>
    </row>
    <row r="114" spans="2:9">
      <c r="B114" s="424"/>
      <c r="C114" s="445"/>
      <c r="D114" s="242" t="s">
        <v>246</v>
      </c>
      <c r="E114" s="249">
        <v>69.797950999999983</v>
      </c>
      <c r="F114" s="249">
        <v>56.678550000000016</v>
      </c>
      <c r="G114" s="249">
        <v>55.662268999999995</v>
      </c>
      <c r="H114" s="249">
        <v>167.72986899999998</v>
      </c>
      <c r="I114" s="262">
        <f>SUM(E114:H114)</f>
        <v>349.86863899999997</v>
      </c>
    </row>
    <row r="115" spans="2:9">
      <c r="B115" s="424"/>
      <c r="C115" s="231" t="s">
        <v>11</v>
      </c>
      <c r="D115" s="229"/>
      <c r="E115" s="230">
        <f>SUM(E113:E114)</f>
        <v>418.64737000000014</v>
      </c>
      <c r="F115" s="251">
        <f>SUM(F113:F114)</f>
        <v>246.81888799999996</v>
      </c>
      <c r="G115" s="251">
        <f>SUM(G113:G114)</f>
        <v>492.2245860000001</v>
      </c>
      <c r="H115" s="263">
        <f>SUM(H113:H114)</f>
        <v>1209.7735670000002</v>
      </c>
      <c r="I115" s="264">
        <f>SUM(I113:I114)</f>
        <v>2367.4644110000004</v>
      </c>
    </row>
    <row r="116" spans="2:9">
      <c r="B116" s="424"/>
      <c r="C116" s="444" t="s">
        <v>165</v>
      </c>
      <c r="D116" s="226" t="s">
        <v>0</v>
      </c>
      <c r="E116" s="227">
        <v>141.37985</v>
      </c>
      <c r="F116" s="249">
        <v>82.296459999999982</v>
      </c>
      <c r="G116" s="249">
        <v>206.46644399999997</v>
      </c>
      <c r="H116" s="249">
        <v>48.107770000000002</v>
      </c>
      <c r="I116" s="262">
        <f t="shared" ref="I116:I121" si="8">SUM(E116:H116)</f>
        <v>478.25052399999998</v>
      </c>
    </row>
    <row r="117" spans="2:9">
      <c r="B117" s="424"/>
      <c r="C117" s="446"/>
      <c r="D117" s="226" t="s">
        <v>1</v>
      </c>
      <c r="E117" s="227">
        <v>108.13232499999999</v>
      </c>
      <c r="F117" s="249">
        <v>93.279398000000072</v>
      </c>
      <c r="G117" s="249">
        <v>186.46681800000005</v>
      </c>
      <c r="H117" s="249">
        <v>148.13783199999997</v>
      </c>
      <c r="I117" s="262">
        <f t="shared" si="8"/>
        <v>536.01637300000004</v>
      </c>
    </row>
    <row r="118" spans="2:9">
      <c r="B118" s="424"/>
      <c r="C118" s="446"/>
      <c r="D118" s="226" t="s">
        <v>2</v>
      </c>
      <c r="E118" s="227">
        <v>0</v>
      </c>
      <c r="F118" s="249">
        <v>0.12400800000000001</v>
      </c>
      <c r="G118" s="249">
        <v>103.32177199999998</v>
      </c>
      <c r="H118" s="249">
        <v>30.47269</v>
      </c>
      <c r="I118" s="262">
        <f t="shared" si="8"/>
        <v>133.91846999999999</v>
      </c>
    </row>
    <row r="119" spans="2:9">
      <c r="B119" s="424"/>
      <c r="C119" s="446"/>
      <c r="D119" s="226" t="s">
        <v>3</v>
      </c>
      <c r="E119" s="227">
        <v>0</v>
      </c>
      <c r="F119" s="249">
        <v>3.1202489999999994</v>
      </c>
      <c r="G119" s="249">
        <v>0</v>
      </c>
      <c r="H119" s="249">
        <v>28.583749999999998</v>
      </c>
      <c r="I119" s="262">
        <f t="shared" si="8"/>
        <v>31.703998999999996</v>
      </c>
    </row>
    <row r="120" spans="2:9">
      <c r="B120" s="424"/>
      <c r="C120" s="446"/>
      <c r="D120" s="226" t="s">
        <v>4</v>
      </c>
      <c r="E120" s="227">
        <v>64.364749999999987</v>
      </c>
      <c r="F120" s="249">
        <v>62.651489999999988</v>
      </c>
      <c r="G120" s="249">
        <v>10.48634</v>
      </c>
      <c r="H120" s="249">
        <v>18.193599999999996</v>
      </c>
      <c r="I120" s="262">
        <f t="shared" si="8"/>
        <v>155.69618</v>
      </c>
    </row>
    <row r="121" spans="2:9">
      <c r="B121" s="424"/>
      <c r="C121" s="445"/>
      <c r="D121" s="226" t="s">
        <v>5</v>
      </c>
      <c r="E121" s="227">
        <v>9.9410000000000007</v>
      </c>
      <c r="F121" s="249">
        <v>0</v>
      </c>
      <c r="G121" s="249">
        <v>1344.6403000000003</v>
      </c>
      <c r="H121" s="249">
        <v>43.053370000000001</v>
      </c>
      <c r="I121" s="262">
        <f t="shared" si="8"/>
        <v>1397.6346700000004</v>
      </c>
    </row>
    <row r="122" spans="2:9">
      <c r="B122" s="424"/>
      <c r="C122" s="231" t="s">
        <v>6</v>
      </c>
      <c r="D122" s="250"/>
      <c r="E122" s="251">
        <f>SUM(E116:E121)</f>
        <v>323.817925</v>
      </c>
      <c r="F122" s="251">
        <f>SUM(F116:F121)</f>
        <v>241.47160500000004</v>
      </c>
      <c r="G122" s="251">
        <f>SUM(G116:G121)</f>
        <v>1851.3816740000002</v>
      </c>
      <c r="H122" s="251">
        <f>SUM(H116:H121)</f>
        <v>316.54901199999995</v>
      </c>
      <c r="I122" s="264">
        <f>SUM(I116:I121)</f>
        <v>2733.2202160000006</v>
      </c>
    </row>
    <row r="123" spans="2:9">
      <c r="B123" s="424"/>
      <c r="C123" s="444" t="s">
        <v>247</v>
      </c>
      <c r="D123" s="226" t="s">
        <v>79</v>
      </c>
      <c r="E123" s="227">
        <v>7.0316159999999988</v>
      </c>
      <c r="F123" s="249">
        <v>2.280548</v>
      </c>
      <c r="G123" s="249">
        <v>9.4596970000000038</v>
      </c>
      <c r="H123" s="249">
        <v>9.1642690000000009</v>
      </c>
      <c r="I123" s="266">
        <f>SUM(E123:H123)</f>
        <v>27.936130000000002</v>
      </c>
    </row>
    <row r="124" spans="2:9">
      <c r="B124" s="424"/>
      <c r="C124" s="445"/>
      <c r="D124" s="226" t="s">
        <v>248</v>
      </c>
      <c r="E124" s="227">
        <v>26.12931</v>
      </c>
      <c r="F124" s="249">
        <v>1.5990000000000002</v>
      </c>
      <c r="G124" s="249">
        <v>401.61533200000002</v>
      </c>
      <c r="H124" s="249">
        <v>211.44229000000004</v>
      </c>
      <c r="I124" s="270">
        <f>SUM(E124:H124)</f>
        <v>640.78593200000012</v>
      </c>
    </row>
    <row r="125" spans="2:9">
      <c r="B125" s="427"/>
      <c r="C125" s="237" t="s">
        <v>249</v>
      </c>
      <c r="D125" s="250"/>
      <c r="E125" s="251">
        <f>SUM(E123:E124)</f>
        <v>33.160925999999996</v>
      </c>
      <c r="F125" s="251">
        <f>SUM(F123:F124)</f>
        <v>3.8795480000000002</v>
      </c>
      <c r="G125" s="251">
        <f>SUM(G123:G124)</f>
        <v>411.07502900000003</v>
      </c>
      <c r="H125" s="251">
        <f>SUM(H123:H124)</f>
        <v>220.60655900000003</v>
      </c>
      <c r="I125" s="264">
        <f>SUM(I123:I124)</f>
        <v>668.72206200000016</v>
      </c>
    </row>
    <row r="126" spans="2:9">
      <c r="B126" s="223" t="s">
        <v>229</v>
      </c>
      <c r="C126" s="238"/>
      <c r="D126" s="206"/>
      <c r="E126" s="218">
        <f>+E125+E122+E115</f>
        <v>775.62622100000021</v>
      </c>
      <c r="F126" s="218">
        <f>+F125+F122+F115</f>
        <v>492.17004099999997</v>
      </c>
      <c r="G126" s="218">
        <f>+G125+G122+G115</f>
        <v>2754.6812890000006</v>
      </c>
      <c r="H126" s="218">
        <f>+H125+H122+H115</f>
        <v>1746.9291380000002</v>
      </c>
      <c r="I126" s="81">
        <f>+I125+I122+I115</f>
        <v>5769.4066890000013</v>
      </c>
    </row>
    <row r="127" spans="2:9">
      <c r="B127" s="423">
        <v>2011</v>
      </c>
      <c r="C127" s="444" t="s">
        <v>245</v>
      </c>
      <c r="D127" s="240" t="s">
        <v>245</v>
      </c>
      <c r="E127" s="249">
        <v>310.40461799999997</v>
      </c>
      <c r="F127" s="249">
        <v>283.79751900000002</v>
      </c>
      <c r="G127" s="249">
        <v>471.31644600000004</v>
      </c>
      <c r="H127" s="249">
        <v>1277.105182</v>
      </c>
      <c r="I127" s="266">
        <f>SUM(E127:H127)</f>
        <v>2342.6237650000003</v>
      </c>
    </row>
    <row r="128" spans="2:9">
      <c r="B128" s="424"/>
      <c r="C128" s="445"/>
      <c r="D128" s="242" t="s">
        <v>246</v>
      </c>
      <c r="E128" s="249">
        <v>76.634641000000002</v>
      </c>
      <c r="F128" s="249">
        <v>39.955691999999999</v>
      </c>
      <c r="G128" s="249">
        <v>53.218859999999999</v>
      </c>
      <c r="H128" s="249">
        <v>82.496883000000011</v>
      </c>
      <c r="I128" s="262">
        <f>SUM(E128:H128)</f>
        <v>252.30607600000002</v>
      </c>
    </row>
    <row r="129" spans="2:9">
      <c r="B129" s="424"/>
      <c r="C129" s="231" t="s">
        <v>11</v>
      </c>
      <c r="D129" s="229"/>
      <c r="E129" s="230">
        <f>SUM(E127:E128)</f>
        <v>387.03925899999996</v>
      </c>
      <c r="F129" s="251">
        <f>SUM(F127:F128)</f>
        <v>323.75321100000002</v>
      </c>
      <c r="G129" s="251">
        <f>SUM(G127:G128)</f>
        <v>524.53530599999999</v>
      </c>
      <c r="H129" s="263">
        <f>SUM(H127:H128)</f>
        <v>1359.602065</v>
      </c>
      <c r="I129" s="264">
        <f>SUM(I127:I128)</f>
        <v>2594.9298410000001</v>
      </c>
    </row>
    <row r="130" spans="2:9">
      <c r="B130" s="424"/>
      <c r="C130" s="444" t="s">
        <v>165</v>
      </c>
      <c r="D130" s="226" t="s">
        <v>0</v>
      </c>
      <c r="E130" s="227">
        <v>106.68140999999999</v>
      </c>
      <c r="F130" s="249">
        <v>87.322260000000028</v>
      </c>
      <c r="G130" s="249">
        <v>250.25214200000011</v>
      </c>
      <c r="H130" s="249">
        <v>72.659250999999998</v>
      </c>
      <c r="I130" s="262">
        <f t="shared" ref="I130:I135" si="9">SUM(E130:H130)</f>
        <v>516.91506300000015</v>
      </c>
    </row>
    <row r="131" spans="2:9">
      <c r="B131" s="424"/>
      <c r="C131" s="446"/>
      <c r="D131" s="226" t="s">
        <v>1</v>
      </c>
      <c r="E131" s="227">
        <v>160.115386</v>
      </c>
      <c r="F131" s="249">
        <v>98.202196999999984</v>
      </c>
      <c r="G131" s="249">
        <v>158.389329</v>
      </c>
      <c r="H131" s="249">
        <v>391.33988700000043</v>
      </c>
      <c r="I131" s="262">
        <f t="shared" si="9"/>
        <v>808.04679900000042</v>
      </c>
    </row>
    <row r="132" spans="2:9">
      <c r="B132" s="424"/>
      <c r="C132" s="446"/>
      <c r="D132" s="226" t="s">
        <v>2</v>
      </c>
      <c r="E132" s="227">
        <v>0</v>
      </c>
      <c r="F132" s="249">
        <v>0.12444</v>
      </c>
      <c r="G132" s="249">
        <v>152.42487899999998</v>
      </c>
      <c r="H132" s="249">
        <v>39.395649999999996</v>
      </c>
      <c r="I132" s="262">
        <f t="shared" si="9"/>
        <v>191.94496899999996</v>
      </c>
    </row>
    <row r="133" spans="2:9">
      <c r="B133" s="424"/>
      <c r="C133" s="446"/>
      <c r="D133" s="226" t="s">
        <v>3</v>
      </c>
      <c r="E133" s="227">
        <v>0</v>
      </c>
      <c r="F133" s="249">
        <v>4.6794000000000002</v>
      </c>
      <c r="G133" s="249">
        <v>0</v>
      </c>
      <c r="H133" s="249">
        <v>0</v>
      </c>
      <c r="I133" s="262">
        <f t="shared" si="9"/>
        <v>4.6794000000000002</v>
      </c>
    </row>
    <row r="134" spans="2:9">
      <c r="B134" s="424"/>
      <c r="C134" s="446"/>
      <c r="D134" s="226" t="s">
        <v>4</v>
      </c>
      <c r="E134" s="227">
        <v>46.204969999999996</v>
      </c>
      <c r="F134" s="249">
        <v>76.564965999999998</v>
      </c>
      <c r="G134" s="249">
        <v>0</v>
      </c>
      <c r="H134" s="249">
        <v>38.799120000000002</v>
      </c>
      <c r="I134" s="262">
        <f t="shared" si="9"/>
        <v>161.56905599999999</v>
      </c>
    </row>
    <row r="135" spans="2:9">
      <c r="B135" s="424"/>
      <c r="C135" s="445"/>
      <c r="D135" s="226" t="s">
        <v>5</v>
      </c>
      <c r="E135" s="227">
        <v>6.8886000000000003</v>
      </c>
      <c r="F135" s="249">
        <v>0</v>
      </c>
      <c r="G135" s="249">
        <v>2698.918009</v>
      </c>
      <c r="H135" s="249">
        <v>130.030325</v>
      </c>
      <c r="I135" s="262">
        <f t="shared" si="9"/>
        <v>2835.8369340000004</v>
      </c>
    </row>
    <row r="136" spans="2:9">
      <c r="B136" s="424"/>
      <c r="C136" s="231" t="s">
        <v>6</v>
      </c>
      <c r="D136" s="250"/>
      <c r="E136" s="251">
        <f>SUM(E130:E135)</f>
        <v>319.89036599999997</v>
      </c>
      <c r="F136" s="251">
        <f>SUM(F130:F135)</f>
        <v>266.89326299999999</v>
      </c>
      <c r="G136" s="251">
        <f>SUM(G130:G135)</f>
        <v>3259.984359</v>
      </c>
      <c r="H136" s="251">
        <f>SUM(H130:H135)</f>
        <v>672.22423300000037</v>
      </c>
      <c r="I136" s="264">
        <f>SUM(I130:I135)</f>
        <v>4518.9922210000004</v>
      </c>
    </row>
    <row r="137" spans="2:9">
      <c r="B137" s="424"/>
      <c r="C137" s="444" t="s">
        <v>247</v>
      </c>
      <c r="D137" s="226" t="s">
        <v>79</v>
      </c>
      <c r="E137" s="227">
        <v>6.1428740000000008</v>
      </c>
      <c r="F137" s="249">
        <v>1.7258150000000001</v>
      </c>
      <c r="G137" s="249">
        <v>30.438382000000004</v>
      </c>
      <c r="H137" s="249">
        <v>5.0393690000000007</v>
      </c>
      <c r="I137" s="266">
        <f>SUM(E137:H137)</f>
        <v>43.346440000000008</v>
      </c>
    </row>
    <row r="138" spans="2:9">
      <c r="B138" s="424"/>
      <c r="C138" s="445"/>
      <c r="D138" s="226" t="s">
        <v>248</v>
      </c>
      <c r="E138" s="227">
        <v>24.534790000000005</v>
      </c>
      <c r="F138" s="249">
        <v>1.7250000000000001</v>
      </c>
      <c r="G138" s="249">
        <v>499.62401799999986</v>
      </c>
      <c r="H138" s="249">
        <v>269.67974399999991</v>
      </c>
      <c r="I138" s="270">
        <f>SUM(E138:H138)</f>
        <v>795.56355199999973</v>
      </c>
    </row>
    <row r="139" spans="2:9">
      <c r="B139" s="427"/>
      <c r="C139" s="237" t="s">
        <v>249</v>
      </c>
      <c r="D139" s="250"/>
      <c r="E139" s="251">
        <f>SUM(E137:E138)</f>
        <v>30.677664000000007</v>
      </c>
      <c r="F139" s="251">
        <f>SUM(F137:F138)</f>
        <v>3.4508150000000004</v>
      </c>
      <c r="G139" s="251">
        <f>SUM(G137:G138)</f>
        <v>530.06239999999991</v>
      </c>
      <c r="H139" s="251">
        <f>SUM(H137:H138)</f>
        <v>274.71911299999994</v>
      </c>
      <c r="I139" s="264">
        <f>SUM(I137:I138)</f>
        <v>838.90999199999976</v>
      </c>
    </row>
    <row r="140" spans="2:9">
      <c r="B140" s="223" t="s">
        <v>230</v>
      </c>
      <c r="C140" s="238"/>
      <c r="D140" s="206"/>
      <c r="E140" s="252">
        <f>+E139+E136+E129</f>
        <v>737.60728899999992</v>
      </c>
      <c r="F140" s="252">
        <f>+F139+F136+F129</f>
        <v>594.09728900000005</v>
      </c>
      <c r="G140" s="252">
        <f>+G139+G136+G129</f>
        <v>4314.5820649999996</v>
      </c>
      <c r="H140" s="252">
        <f>+H139+H136+H129</f>
        <v>2306.5454110000001</v>
      </c>
      <c r="I140" s="81">
        <f>+I139+I136+I129</f>
        <v>7952.8320540000004</v>
      </c>
    </row>
    <row r="141" spans="2:9">
      <c r="B141" s="423">
        <v>2012</v>
      </c>
      <c r="C141" s="444" t="s">
        <v>245</v>
      </c>
      <c r="D141" s="235" t="s">
        <v>245</v>
      </c>
      <c r="E141" s="253">
        <v>281.55800399999998</v>
      </c>
      <c r="F141" s="271">
        <v>347.48521300000004</v>
      </c>
      <c r="G141" s="271">
        <v>506.37679299999945</v>
      </c>
      <c r="H141" s="272">
        <v>1430.7299340000004</v>
      </c>
      <c r="I141" s="265">
        <f>SUM(E141:H141)</f>
        <v>2566.1499439999998</v>
      </c>
    </row>
    <row r="142" spans="2:9">
      <c r="B142" s="424"/>
      <c r="C142" s="445"/>
      <c r="D142" s="254" t="s">
        <v>246</v>
      </c>
      <c r="E142" s="255">
        <v>69.675910000000002</v>
      </c>
      <c r="F142" s="273">
        <v>42.36215</v>
      </c>
      <c r="G142" s="273">
        <v>61.876606000000002</v>
      </c>
      <c r="H142" s="274">
        <v>88.445726000000008</v>
      </c>
      <c r="I142" s="261">
        <f>SUM(E142:H142)</f>
        <v>262.36039200000005</v>
      </c>
    </row>
    <row r="143" spans="2:9">
      <c r="B143" s="424"/>
      <c r="C143" s="231" t="s">
        <v>11</v>
      </c>
      <c r="D143" s="229"/>
      <c r="E143" s="256">
        <f>SUM(E141:E142)</f>
        <v>351.23391399999997</v>
      </c>
      <c r="F143" s="275">
        <f>SUM(F141:F142)</f>
        <v>389.84736300000003</v>
      </c>
      <c r="G143" s="275">
        <f>SUM(G141:G142)</f>
        <v>568.25339899999949</v>
      </c>
      <c r="H143" s="276">
        <f>SUM(H141:H142)</f>
        <v>1519.1756600000003</v>
      </c>
      <c r="I143" s="264">
        <f>SUM(I141:I142)</f>
        <v>2828.5103359999998</v>
      </c>
    </row>
    <row r="144" spans="2:9">
      <c r="B144" s="424"/>
      <c r="C144" s="444" t="s">
        <v>165</v>
      </c>
      <c r="D144" s="226" t="s">
        <v>0</v>
      </c>
      <c r="E144" s="257">
        <v>141.81163100000001</v>
      </c>
      <c r="F144" s="277">
        <v>112.59005000000001</v>
      </c>
      <c r="G144" s="277">
        <v>276.43971400000015</v>
      </c>
      <c r="H144" s="277">
        <v>58.574740000000013</v>
      </c>
      <c r="I144" s="262">
        <f t="shared" ref="I144:I149" si="10">SUM(E144:H144)</f>
        <v>589.41613500000017</v>
      </c>
    </row>
    <row r="145" spans="2:9">
      <c r="B145" s="424"/>
      <c r="C145" s="446"/>
      <c r="D145" s="226" t="s">
        <v>1</v>
      </c>
      <c r="E145" s="258">
        <v>98.656509999999997</v>
      </c>
      <c r="F145" s="278">
        <v>124.01044599999999</v>
      </c>
      <c r="G145" s="278">
        <v>228.92192700000007</v>
      </c>
      <c r="H145" s="278">
        <v>408.61989199999982</v>
      </c>
      <c r="I145" s="262">
        <f t="shared" si="10"/>
        <v>860.20877499999983</v>
      </c>
    </row>
    <row r="146" spans="2:9">
      <c r="B146" s="424"/>
      <c r="C146" s="446"/>
      <c r="D146" s="226" t="s">
        <v>2</v>
      </c>
      <c r="E146" s="258">
        <v>0</v>
      </c>
      <c r="F146" s="278">
        <v>6.8957000000000004E-2</v>
      </c>
      <c r="G146" s="278">
        <v>137.339111</v>
      </c>
      <c r="H146" s="278">
        <v>32.481099999999998</v>
      </c>
      <c r="I146" s="262">
        <f t="shared" si="10"/>
        <v>169.88916800000001</v>
      </c>
    </row>
    <row r="147" spans="2:9">
      <c r="B147" s="424"/>
      <c r="C147" s="446"/>
      <c r="D147" s="226" t="s">
        <v>3</v>
      </c>
      <c r="E147" s="258">
        <v>0</v>
      </c>
      <c r="F147" s="278">
        <v>4.0120389999999988</v>
      </c>
      <c r="G147" s="278">
        <v>0</v>
      </c>
      <c r="H147" s="278">
        <v>0</v>
      </c>
      <c r="I147" s="262">
        <f t="shared" si="10"/>
        <v>4.0120389999999988</v>
      </c>
    </row>
    <row r="148" spans="2:9">
      <c r="B148" s="424"/>
      <c r="C148" s="446"/>
      <c r="D148" s="226" t="s">
        <v>4</v>
      </c>
      <c r="E148" s="258">
        <v>43.232790000000001</v>
      </c>
      <c r="F148" s="278">
        <v>95.48700199999999</v>
      </c>
      <c r="G148" s="278">
        <v>0</v>
      </c>
      <c r="H148" s="278">
        <v>40.014920000000004</v>
      </c>
      <c r="I148" s="262">
        <f t="shared" si="10"/>
        <v>178.734712</v>
      </c>
    </row>
    <row r="149" spans="2:9">
      <c r="B149" s="424"/>
      <c r="C149" s="445"/>
      <c r="D149" s="226" t="s">
        <v>5</v>
      </c>
      <c r="E149" s="258">
        <v>7.5636000000000001</v>
      </c>
      <c r="F149" s="278">
        <v>0</v>
      </c>
      <c r="G149" s="278">
        <v>2433.0266650000003</v>
      </c>
      <c r="H149" s="278">
        <v>153.96842899999996</v>
      </c>
      <c r="I149" s="262">
        <f t="shared" si="10"/>
        <v>2594.5586940000003</v>
      </c>
    </row>
    <row r="150" spans="2:9">
      <c r="B150" s="424"/>
      <c r="C150" s="231" t="s">
        <v>6</v>
      </c>
      <c r="D150" s="250"/>
      <c r="E150" s="251">
        <f>SUM(E144:E149)</f>
        <v>291.26453100000003</v>
      </c>
      <c r="F150" s="251">
        <f>SUM(F144:F149)</f>
        <v>336.16849400000001</v>
      </c>
      <c r="G150" s="251">
        <f>SUM(G144:G149)</f>
        <v>3075.7274170000005</v>
      </c>
      <c r="H150" s="251">
        <f>SUM(H144:H149)</f>
        <v>693.65908099999979</v>
      </c>
      <c r="I150" s="264">
        <f>SUM(I144:I149)</f>
        <v>4396.8195230000001</v>
      </c>
    </row>
    <row r="151" spans="2:9">
      <c r="B151" s="424"/>
      <c r="C151" s="444" t="s">
        <v>247</v>
      </c>
      <c r="D151" s="226" t="s">
        <v>79</v>
      </c>
      <c r="E151" s="259">
        <v>12.801642000000001</v>
      </c>
      <c r="F151" s="279">
        <v>18.914576</v>
      </c>
      <c r="G151" s="279">
        <v>30.785696999999992</v>
      </c>
      <c r="H151" s="279">
        <v>3.8572939999999996</v>
      </c>
      <c r="I151" s="266">
        <f>SUM(E151:H151)</f>
        <v>66.359208999999993</v>
      </c>
    </row>
    <row r="152" spans="2:9">
      <c r="B152" s="424"/>
      <c r="C152" s="445"/>
      <c r="D152" s="226" t="s">
        <v>248</v>
      </c>
      <c r="E152" s="260">
        <v>18.252358000000005</v>
      </c>
      <c r="F152" s="280">
        <v>1.2109999999999999</v>
      </c>
      <c r="G152" s="280">
        <v>441.93238099999996</v>
      </c>
      <c r="H152" s="280">
        <v>259.14612899999997</v>
      </c>
      <c r="I152" s="270">
        <f>SUM(E152:H152)</f>
        <v>720.54186800000002</v>
      </c>
    </row>
    <row r="153" spans="2:9">
      <c r="B153" s="427"/>
      <c r="C153" s="237" t="s">
        <v>249</v>
      </c>
      <c r="D153" s="250"/>
      <c r="E153" s="251">
        <f>SUM(E151:E152)</f>
        <v>31.054000000000006</v>
      </c>
      <c r="F153" s="251">
        <f>SUM(F151:F152)</f>
        <v>20.125575999999999</v>
      </c>
      <c r="G153" s="251">
        <f>SUM(G151:G152)</f>
        <v>472.71807799999993</v>
      </c>
      <c r="H153" s="251">
        <f>SUM(H151:H152)</f>
        <v>263.003423</v>
      </c>
      <c r="I153" s="264">
        <f>SUM(I151:I152)</f>
        <v>786.90107699999999</v>
      </c>
    </row>
    <row r="154" spans="2:9">
      <c r="B154" s="223" t="s">
        <v>231</v>
      </c>
      <c r="C154" s="238"/>
      <c r="D154" s="206"/>
      <c r="E154" s="218">
        <f>+E153+E150+E143</f>
        <v>673.55244500000003</v>
      </c>
      <c r="F154" s="218">
        <f>+F153+F150+F143</f>
        <v>746.14143300000001</v>
      </c>
      <c r="G154" s="218">
        <f>+G153+G150+G143</f>
        <v>4116.6988940000001</v>
      </c>
      <c r="H154" s="218">
        <f>+H153+H150+H143</f>
        <v>2475.8381640000002</v>
      </c>
      <c r="I154" s="81">
        <f>+I153+I150+I143</f>
        <v>8012.2309359999999</v>
      </c>
    </row>
    <row r="155" spans="2:9">
      <c r="B155" s="423">
        <v>2013</v>
      </c>
      <c r="C155" s="444" t="s">
        <v>245</v>
      </c>
      <c r="D155" s="235" t="s">
        <v>245</v>
      </c>
      <c r="E155" s="253">
        <v>304.3137450000001</v>
      </c>
      <c r="F155" s="271">
        <v>271.71253000000002</v>
      </c>
      <c r="G155" s="271">
        <v>541.79340600000012</v>
      </c>
      <c r="H155" s="272">
        <v>1318.2236499999999</v>
      </c>
      <c r="I155" s="265">
        <f>SUM(E155:H155)</f>
        <v>2436.0433310000003</v>
      </c>
    </row>
    <row r="156" spans="2:9">
      <c r="B156" s="424"/>
      <c r="C156" s="445"/>
      <c r="D156" s="254" t="s">
        <v>246</v>
      </c>
      <c r="E156" s="222">
        <v>53.736249000000001</v>
      </c>
      <c r="F156" s="82">
        <v>42.377428999999999</v>
      </c>
      <c r="G156" s="82">
        <v>57.937311000000001</v>
      </c>
      <c r="H156" s="82">
        <v>78.828529000000003</v>
      </c>
      <c r="I156" s="261">
        <f>SUM(E156:H156)</f>
        <v>232.87951799999999</v>
      </c>
    </row>
    <row r="157" spans="2:9">
      <c r="B157" s="424"/>
      <c r="C157" s="231" t="s">
        <v>11</v>
      </c>
      <c r="D157" s="229"/>
      <c r="E157" s="230">
        <f>SUM(E155:E156)</f>
        <v>358.04999400000008</v>
      </c>
      <c r="F157" s="251">
        <f>SUM(F155:F156)</f>
        <v>314.08995900000002</v>
      </c>
      <c r="G157" s="251">
        <f>SUM(G155:G156)</f>
        <v>599.73071700000014</v>
      </c>
      <c r="H157" s="263">
        <f>SUM(H155:H156)</f>
        <v>1397.0521789999998</v>
      </c>
      <c r="I157" s="264">
        <f>SUM(I155:I156)</f>
        <v>2668.9228490000005</v>
      </c>
    </row>
    <row r="158" spans="2:9">
      <c r="B158" s="424"/>
      <c r="C158" s="444" t="s">
        <v>165</v>
      </c>
      <c r="D158" s="226" t="s">
        <v>0</v>
      </c>
      <c r="E158" s="167">
        <v>73.302718999999996</v>
      </c>
      <c r="F158" s="23">
        <v>128.52634899999998</v>
      </c>
      <c r="G158" s="23">
        <v>228.56131400000001</v>
      </c>
      <c r="H158" s="23">
        <v>52.351880000000008</v>
      </c>
      <c r="I158" s="262">
        <f t="shared" ref="I158:I163" si="11">SUM(E158:H158)</f>
        <v>482.74226199999998</v>
      </c>
    </row>
    <row r="159" spans="2:9">
      <c r="B159" s="424"/>
      <c r="C159" s="446"/>
      <c r="D159" s="226" t="s">
        <v>1</v>
      </c>
      <c r="E159" s="170">
        <v>135.86643799999996</v>
      </c>
      <c r="F159" s="23">
        <v>80.754566999999994</v>
      </c>
      <c r="G159" s="23">
        <v>417.1324399999998</v>
      </c>
      <c r="H159" s="23">
        <v>397.80041799999992</v>
      </c>
      <c r="I159" s="262">
        <f t="shared" si="11"/>
        <v>1031.5538629999996</v>
      </c>
    </row>
    <row r="160" spans="2:9">
      <c r="B160" s="424"/>
      <c r="C160" s="446"/>
      <c r="D160" s="226" t="s">
        <v>2</v>
      </c>
      <c r="E160" s="186">
        <v>0</v>
      </c>
      <c r="F160" s="23">
        <v>0</v>
      </c>
      <c r="G160" s="23">
        <v>177.54945999999998</v>
      </c>
      <c r="H160" s="23">
        <v>44.938142999999997</v>
      </c>
      <c r="I160" s="262">
        <f t="shared" si="11"/>
        <v>222.48760299999998</v>
      </c>
    </row>
    <row r="161" spans="2:9">
      <c r="B161" s="424"/>
      <c r="C161" s="446"/>
      <c r="D161" s="226" t="s">
        <v>3</v>
      </c>
      <c r="E161" s="170">
        <v>0</v>
      </c>
      <c r="F161" s="23">
        <v>0</v>
      </c>
      <c r="G161" s="23">
        <v>0</v>
      </c>
      <c r="H161" s="23">
        <v>0</v>
      </c>
      <c r="I161" s="262">
        <f t="shared" si="11"/>
        <v>0</v>
      </c>
    </row>
    <row r="162" spans="2:9">
      <c r="B162" s="424"/>
      <c r="C162" s="446"/>
      <c r="D162" s="226" t="s">
        <v>4</v>
      </c>
      <c r="E162" s="170">
        <v>40.088951000000002</v>
      </c>
      <c r="F162" s="23">
        <v>87.507158000000018</v>
      </c>
      <c r="G162" s="23">
        <v>46.497820000000004</v>
      </c>
      <c r="H162" s="23">
        <v>24.159180000000003</v>
      </c>
      <c r="I162" s="262">
        <f t="shared" si="11"/>
        <v>198.25310899999999</v>
      </c>
    </row>
    <row r="163" spans="2:9">
      <c r="B163" s="424"/>
      <c r="C163" s="445"/>
      <c r="D163" s="226" t="s">
        <v>5</v>
      </c>
      <c r="E163" s="172">
        <v>13.364339999999999</v>
      </c>
      <c r="F163" s="278">
        <v>0</v>
      </c>
      <c r="G163" s="23">
        <v>2306.7950090000008</v>
      </c>
      <c r="H163" s="23">
        <v>191.14065300000001</v>
      </c>
      <c r="I163" s="262">
        <f t="shared" si="11"/>
        <v>2511.3000020000009</v>
      </c>
    </row>
    <row r="164" spans="2:9">
      <c r="B164" s="424"/>
      <c r="C164" s="231" t="s">
        <v>6</v>
      </c>
      <c r="D164" s="250"/>
      <c r="E164" s="251">
        <f>SUM(E158:E163)</f>
        <v>262.62244799999996</v>
      </c>
      <c r="F164" s="251">
        <f>SUM(F158:F163)</f>
        <v>296.78807399999999</v>
      </c>
      <c r="G164" s="251">
        <f>SUM(G158:G163)</f>
        <v>3176.5360430000005</v>
      </c>
      <c r="H164" s="251">
        <f>SUM(H158:H163)</f>
        <v>710.39027399999998</v>
      </c>
      <c r="I164" s="264">
        <f>SUM(I158:I163)</f>
        <v>4446.3368390000005</v>
      </c>
    </row>
    <row r="165" spans="2:9">
      <c r="B165" s="424"/>
      <c r="C165" s="444" t="s">
        <v>247</v>
      </c>
      <c r="D165" s="226" t="s">
        <v>79</v>
      </c>
      <c r="E165" s="220">
        <v>17.700980000000001</v>
      </c>
      <c r="F165" s="82">
        <v>17.182659000000001</v>
      </c>
      <c r="G165" s="82">
        <v>29.949762000000003</v>
      </c>
      <c r="H165" s="82">
        <v>12.99846</v>
      </c>
      <c r="I165" s="266">
        <f>SUM(E165:H165)</f>
        <v>77.831861000000004</v>
      </c>
    </row>
    <row r="166" spans="2:9">
      <c r="B166" s="424"/>
      <c r="C166" s="445"/>
      <c r="D166" s="226" t="s">
        <v>248</v>
      </c>
      <c r="E166" s="222">
        <v>23.329653</v>
      </c>
      <c r="F166" s="82">
        <v>5.8000000000000003E-2</v>
      </c>
      <c r="G166" s="82">
        <v>360.30384300000003</v>
      </c>
      <c r="H166" s="82">
        <v>282.05638399999987</v>
      </c>
      <c r="I166" s="270">
        <f>SUM(E166:H166)</f>
        <v>665.7478799999999</v>
      </c>
    </row>
    <row r="167" spans="2:9">
      <c r="B167" s="427"/>
      <c r="C167" s="237" t="s">
        <v>249</v>
      </c>
      <c r="D167" s="250"/>
      <c r="E167" s="251">
        <f>SUM(E165:E166)</f>
        <v>41.030633000000002</v>
      </c>
      <c r="F167" s="251">
        <f>SUM(F165:F166)</f>
        <v>17.240659000000001</v>
      </c>
      <c r="G167" s="251">
        <f>SUM(G165:G166)</f>
        <v>390.25360500000005</v>
      </c>
      <c r="H167" s="251">
        <f>SUM(H165:H166)</f>
        <v>295.05484399999989</v>
      </c>
      <c r="I167" s="264">
        <f>SUM(I165:I166)</f>
        <v>743.5797409999999</v>
      </c>
    </row>
    <row r="168" spans="2:9">
      <c r="B168" s="223" t="s">
        <v>236</v>
      </c>
      <c r="C168" s="238"/>
      <c r="D168" s="206"/>
      <c r="E168" s="218">
        <f>+E167+E164+E157</f>
        <v>661.70307500000013</v>
      </c>
      <c r="F168" s="218">
        <f>+F167+F164+F157</f>
        <v>628.11869200000001</v>
      </c>
      <c r="G168" s="218">
        <f>+G167+G164+G157</f>
        <v>4166.5203650000003</v>
      </c>
      <c r="H168" s="218">
        <f>+H167+H164+H157</f>
        <v>2402.4972969999999</v>
      </c>
      <c r="I168" s="81">
        <f>+I167+I164+I157</f>
        <v>7858.8394290000006</v>
      </c>
    </row>
  </sheetData>
  <mergeCells count="47">
    <mergeCell ref="B5:B15"/>
    <mergeCell ref="C5:C6"/>
    <mergeCell ref="C8:C12"/>
    <mergeCell ref="B17:B27"/>
    <mergeCell ref="C17:C18"/>
    <mergeCell ref="C20:C24"/>
    <mergeCell ref="C26:D26"/>
    <mergeCell ref="B29:B41"/>
    <mergeCell ref="C29:C30"/>
    <mergeCell ref="C32:C37"/>
    <mergeCell ref="C39:C40"/>
    <mergeCell ref="B43:B55"/>
    <mergeCell ref="C43:C44"/>
    <mergeCell ref="C46:C51"/>
    <mergeCell ref="C53:C54"/>
    <mergeCell ref="B57:B69"/>
    <mergeCell ref="C57:C58"/>
    <mergeCell ref="C60:C65"/>
    <mergeCell ref="C67:C68"/>
    <mergeCell ref="B71:B83"/>
    <mergeCell ref="C71:C72"/>
    <mergeCell ref="C74:C79"/>
    <mergeCell ref="C81:C82"/>
    <mergeCell ref="B85:B97"/>
    <mergeCell ref="C85:C86"/>
    <mergeCell ref="C88:C93"/>
    <mergeCell ref="C95:C96"/>
    <mergeCell ref="B99:B111"/>
    <mergeCell ref="C99:C100"/>
    <mergeCell ref="C102:C107"/>
    <mergeCell ref="C109:C110"/>
    <mergeCell ref="B113:B125"/>
    <mergeCell ref="C113:C114"/>
    <mergeCell ref="C116:C121"/>
    <mergeCell ref="C123:C124"/>
    <mergeCell ref="B127:B139"/>
    <mergeCell ref="C127:C128"/>
    <mergeCell ref="C130:C135"/>
    <mergeCell ref="C137:C138"/>
    <mergeCell ref="B141:B153"/>
    <mergeCell ref="C141:C142"/>
    <mergeCell ref="C144:C149"/>
    <mergeCell ref="C151:C152"/>
    <mergeCell ref="B155:B167"/>
    <mergeCell ref="C155:C156"/>
    <mergeCell ref="C158:C163"/>
    <mergeCell ref="C165:C16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Summary</vt:lpstr>
      <vt:lpstr>Landfill Inputs</vt:lpstr>
      <vt:lpstr>Landfill Input Trends</vt:lpstr>
      <vt:lpstr>Landfill Capacity</vt:lpstr>
      <vt:lpstr>D1</vt:lpstr>
      <vt:lpstr>Landfill Capacity Trends</vt:lpstr>
      <vt:lpstr>Transfer Treatment &amp; MRS Inputs</vt:lpstr>
      <vt:lpstr>D2</vt:lpstr>
      <vt:lpstr>Transfer Treatment &amp; MRS Trends</vt:lpstr>
      <vt:lpstr>Incineration Input &amp; Capacity</vt:lpstr>
      <vt:lpstr>Land Disposal</vt:lpstr>
      <vt:lpstr>Use of Waste</vt:lpstr>
      <vt:lpstr>D3</vt:lpstr>
      <vt:lpstr>Haz Waste Managed &amp; Deposits</vt:lpstr>
      <vt:lpstr>Haz Waste Deposits by Fate</vt:lpstr>
      <vt:lpstr>Haz Waste Trends</vt:lpstr>
      <vt:lpstr>'Landfill Capacity'!Print_Area</vt:lpstr>
      <vt:lpstr>'Landfill Inputs'!Print_Area</vt:lpstr>
    </vt:vector>
  </TitlesOfParts>
  <Company>Environment Agency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DPullen</dc:creator>
  <cp:lastModifiedBy>apurdy</cp:lastModifiedBy>
  <cp:lastPrinted>2007-05-23T14:27:43Z</cp:lastPrinted>
  <dcterms:created xsi:type="dcterms:W3CDTF">2006-10-24T13:52:52Z</dcterms:created>
  <dcterms:modified xsi:type="dcterms:W3CDTF">2014-11-27T08:42:58Z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