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0" yWindow="0" windowWidth="9060" windowHeight="9096" tabRatio="828"/>
  </bookViews>
  <sheets>
    <sheet name="Contents" sheetId="20" r:id="rId1"/>
    <sheet name="Table1 and Chart1 Data" sheetId="2" r:id="rId2"/>
    <sheet name="Chart1" sheetId="3" r:id="rId3"/>
    <sheet name="Chart2 &amp; 4 Data" sheetId="6" r:id="rId4"/>
    <sheet name="Chart2" sheetId="7" r:id="rId5"/>
    <sheet name="Table 2" sheetId="12" r:id="rId6"/>
    <sheet name="Table 2a" sheetId="13" r:id="rId7"/>
    <sheet name="Table 2b" sheetId="14" r:id="rId8"/>
    <sheet name="Chart3 Data" sheetId="21" r:id="rId9"/>
    <sheet name="Chart3" sheetId="5" r:id="rId10"/>
    <sheet name="Table 3" sheetId="4" r:id="rId11"/>
    <sheet name="Table 3a" sheetId="19" r:id="rId12"/>
    <sheet name="Table 3b" sheetId="18" r:id="rId13"/>
    <sheet name="Chart4" sheetId="8" r:id="rId14"/>
    <sheet name="Table 4" sheetId="15" r:id="rId15"/>
    <sheet name="Table 4a" sheetId="16" r:id="rId16"/>
    <sheet name="Table 4b" sheetId="17" r:id="rId17"/>
  </sheets>
  <calcPr calcId="145621"/>
</workbook>
</file>

<file path=xl/calcChain.xml><?xml version="1.0" encoding="utf-8"?>
<calcChain xmlns="http://schemas.openxmlformats.org/spreadsheetml/2006/main">
  <c r="C7" i="15" l="1"/>
  <c r="C8" i="15"/>
  <c r="C9" i="15"/>
  <c r="C10" i="15"/>
  <c r="C11" i="15"/>
  <c r="C13" i="15"/>
  <c r="C6" i="15"/>
  <c r="D7" i="15"/>
  <c r="D8" i="15"/>
  <c r="D9" i="15"/>
  <c r="D10" i="15"/>
  <c r="D11" i="15"/>
  <c r="D12" i="15"/>
  <c r="D13" i="15"/>
  <c r="D6" i="15"/>
  <c r="E7" i="19" l="1"/>
  <c r="E8" i="19"/>
  <c r="E9" i="19"/>
  <c r="E10" i="19"/>
  <c r="E11" i="19"/>
  <c r="E12" i="19"/>
  <c r="E14" i="19"/>
  <c r="E6" i="19"/>
  <c r="C15" i="18"/>
  <c r="C15" i="19"/>
  <c r="D13" i="19"/>
  <c r="E13" i="19" s="1"/>
  <c r="E6" i="14"/>
  <c r="E6" i="13"/>
  <c r="E23" i="6"/>
  <c r="D15" i="2"/>
  <c r="C15" i="2"/>
  <c r="E14" i="2"/>
  <c r="E13" i="2"/>
  <c r="E12" i="2"/>
  <c r="E11" i="2"/>
  <c r="E10" i="2"/>
  <c r="E9" i="2"/>
  <c r="E8" i="2"/>
  <c r="E7" i="2"/>
  <c r="E15" i="2" l="1"/>
  <c r="D15" i="19"/>
  <c r="E15" i="19" s="1"/>
</calcChain>
</file>

<file path=xl/sharedStrings.xml><?xml version="1.0" encoding="utf-8"?>
<sst xmlns="http://schemas.openxmlformats.org/spreadsheetml/2006/main" count="235" uniqueCount="129">
  <si>
    <t>Smart Meters, Great Britain, Quarterly report to end June 2014</t>
  </si>
  <si>
    <t>Quarter</t>
  </si>
  <si>
    <t>Domestic Smart Meters (Electricity)</t>
  </si>
  <si>
    <t>Domestic Smart Meters (Gas)</t>
  </si>
  <si>
    <t>Prior to Q3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</si>
  <si>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</si>
  <si>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</si>
  <si>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</si>
  <si>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</si>
  <si>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</si>
  <si>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</si>
  <si>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</si>
  <si>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</si>
  <si>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Total</t>
  </si>
  <si>
    <t xml:space="preserve"> </t>
  </si>
  <si>
    <t>Type/Quarter</t>
  </si>
  <si>
    <t>Smart-Type Meters in domestic properties</t>
  </si>
  <si>
    <t>Advanced Meters in smaller non-domestic sites</t>
  </si>
  <si>
    <t>Traditional Meters</t>
  </si>
  <si>
    <t>Domestic Electric (Q3 2012)</t>
  </si>
  <si>
    <t>Domestic Gas (Q3 2012)</t>
  </si>
  <si>
    <t>Non-Domestic Electric (Q3 2012)</t>
  </si>
  <si>
    <t>Non-Domestic Gas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</si>
  <si>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</si>
  <si>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</si>
  <si>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</si>
  <si>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</si>
  <si>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</si>
  <si>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</si>
  <si>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</si>
  <si>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</si>
  <si>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Domestic Electric (Q2 2013)</t>
  </si>
  <si>
    <t>Domestic Gas  (Q2 2013)</t>
  </si>
  <si>
    <t>Non-Domestic Electric  (Q2 2013)</t>
  </si>
  <si>
    <t>Non-Domestic Gas  (Q2 2013)</t>
  </si>
  <si>
    <t>Domestic Electric (Q3 2013)</t>
  </si>
  <si>
    <t>Domestic Gas  (Q3 2013)</t>
  </si>
  <si>
    <t>Non-Domestic Electric  (Q3 2013)</t>
  </si>
  <si>
    <t>Non-Domestic Gas  (Q3 2013)</t>
  </si>
  <si>
    <t>Domestic Electric (Q4 2013)</t>
  </si>
  <si>
    <t>Domestic Gas  (Q4 2013)</t>
  </si>
  <si>
    <t>Non-Domestic Electric  (Q4 2013)</t>
  </si>
  <si>
    <t>Non-Domestic Gas  (Q4 2013)</t>
  </si>
  <si>
    <t>Domestic Electric (Q1 2014)</t>
  </si>
  <si>
    <t>Domestic Gas  (Q1 2014)</t>
  </si>
  <si>
    <t>Non-Domestic Electric  (Q1 2014)</t>
  </si>
  <si>
    <t>Non-Domestic Gas  (Q1 2014)</t>
  </si>
  <si>
    <t>Domestic Electric (Q2 2014)</t>
  </si>
  <si>
    <t>Domestic Gas  (Q2 2014)</t>
  </si>
  <si>
    <t>Non-Domestic Electric  (Q2 2014)</t>
  </si>
  <si>
    <t>Non-Domestic Gas  (Q2 2014)</t>
  </si>
  <si>
    <t xml:space="preserve">..Data not available, e Estimated. – nil </t>
  </si>
  <si>
    <t>Table 2: Number of domestic meters operated by the larger energy suppliers (Eletricity &amp; Gas) by meter type at end of quarter</t>
  </si>
  <si>
    <t>e Estimated</t>
  </si>
  <si>
    <t>Smart-Type Meters (Electricity)</t>
  </si>
  <si>
    <t>Traditional Meters (Electricity)</t>
  </si>
  <si>
    <t>Table 2b: Number of domestic gas meters operated by the larger energy suppliers by meter type at end of quarter</t>
  </si>
  <si>
    <t>Smart Meters (Gas)</t>
  </si>
  <si>
    <t>Traditional Meters (Gas)</t>
  </si>
  <si>
    <t>2,324,686e</t>
  </si>
  <si>
    <t>1,771,055e</t>
  </si>
  <si>
    <r>
      <t>4,777</t>
    </r>
    <r>
      <rPr>
        <vertAlign val="superscript"/>
        <sz val="12"/>
        <rFont val="Arial"/>
        <family val="2"/>
      </rPr>
      <t>r</t>
    </r>
  </si>
  <si>
    <t>Advanced Meters (Gas)</t>
  </si>
  <si>
    <t>553,631e</t>
  </si>
  <si>
    <t xml:space="preserve">Advanced Meters (Electricity) </t>
  </si>
  <si>
    <t>Domestic Smart Meters (All)</t>
  </si>
  <si>
    <t>Table 4b: Number of smaller non-domestic gas meters operated by the larger energy suppliers by meter type at end of quarter</t>
  </si>
  <si>
    <t>Table 2a: Number of domestic electricity meters operated by the larger energy suppliers by meter type at end of quarter</t>
  </si>
  <si>
    <r>
      <t>Table 3 – Number of</t>
    </r>
    <r>
      <rPr>
        <b/>
        <u/>
        <sz val="12"/>
        <rFont val="Arial"/>
        <family val="2"/>
      </rPr>
      <t xml:space="preserve"> smart and advanced</t>
    </r>
    <r>
      <rPr>
        <b/>
        <u/>
        <sz val="12"/>
        <color theme="1"/>
        <rFont val="Arial"/>
        <family val="2"/>
      </rPr>
      <t xml:space="preserve"> meters installed by the larger energy suppliers in smaller non-domestic sites, by fuel type and quarter</t>
    </r>
  </si>
  <si>
    <t>Table 3a – Number of electricity smart and advanced meters installed by the larger energy suppliers in smaller non-domestic sites, by meter type and quarter</t>
  </si>
  <si>
    <t>Table 3b – Number of gas smart and advanced meters installed by the larger energy suppliers in smaller non-domestic sites, by meter type and quarter</t>
  </si>
  <si>
    <t>Table 4: Number of smaller non-domestic meters operated by the larger energy suppliers (Electricity &amp; Gas) by meter type at end of quarter</t>
  </si>
  <si>
    <t>Table 4a: Number of smaller non-domestic electricity meters operated by the larger energy suppliers by meter type at end of quarter</t>
  </si>
  <si>
    <t>Domestic</t>
  </si>
  <si>
    <t>Non-domestic</t>
  </si>
  <si>
    <t>Chart 1: Number of smart meters installed by the larger energy suppliers in domestic properties, by fuel type and quarter</t>
  </si>
  <si>
    <t>Chart 2: Proportion of domestic meters in operation by fuel type and meter type, end June 2014</t>
  </si>
  <si>
    <t>Table1: Number of smart meters installed by the larger energy suppliers in domestic properties, by fuel type and quarter</t>
  </si>
  <si>
    <t>Chart 3: Number of smart and advanced meters installed by the larger energy suppliers in smaller non-domestic sites, by fuel type and quarter</t>
  </si>
  <si>
    <t>Chart 4: Proportion of non-domestic meters  in operation by fuel type and meter type, end June 2014</t>
  </si>
  <si>
    <t>Table 3: Number of smart and advanced meters installed by the larger energy suppliers in smaller non-domestic sites, by fuel type and quarter</t>
  </si>
  <si>
    <t>Table 3a: Number of electricity smart and advanced meters installed by the larger energy suppliers in smaller non-domestic sites, by meter type and quarter</t>
  </si>
  <si>
    <t>Table 3b: Number of gas smart and advanced meters installed by the larger energy suppliers in smaller non-domestic sites, by meter type and quarter</t>
  </si>
  <si>
    <t>2,423,566r</t>
  </si>
  <si>
    <t>4777r</t>
  </si>
  <si>
    <t>486,791r</t>
  </si>
  <si>
    <t>Table 4: Number of smaller non-domestic meters operated by the larger energy suppliers by meter type at end of quarter</t>
  </si>
  <si>
    <t>Prior to Q3 2012e</t>
  </si>
  <si>
    <t>Total Meters (Gas)</t>
  </si>
  <si>
    <t>Total Meters (Electricity)</t>
  </si>
  <si>
    <t>563669e</t>
  </si>
  <si>
    <t>476,261r</t>
  </si>
  <si>
    <t>..Data not available, e Estimated – nil, r revised</t>
  </si>
  <si>
    <t xml:space="preserve">Traditional Meters       </t>
  </si>
  <si>
    <t>4,777r</t>
  </si>
  <si>
    <t>Total Meters</t>
  </si>
  <si>
    <t>2,689,693e</t>
  </si>
  <si>
    <t>e estimated. - nil, r revised</t>
  </si>
  <si>
    <t xml:space="preserve"> – nil </t>
  </si>
  <si>
    <r>
      <t>Table 3 – Number of</t>
    </r>
    <r>
      <rPr>
        <b/>
        <u/>
        <sz val="11"/>
        <rFont val="Arial"/>
        <family val="2"/>
      </rPr>
      <t xml:space="preserve"> smart and advanced</t>
    </r>
    <r>
      <rPr>
        <b/>
        <u/>
        <sz val="11"/>
        <color theme="1"/>
        <rFont val="Arial"/>
        <family val="2"/>
      </rPr>
      <t xml:space="preserve"> meters installed by the larger energy suppliers in smaller non-domestic sites, by fuel type and quarter</t>
    </r>
  </si>
  <si>
    <t xml:space="preserve">e Estimated, - nil, r revised </t>
  </si>
  <si>
    <t>Table1 - Number of smart meters installed by the larger energy suppliers in domestic properties, by fuel type and quarter</t>
  </si>
  <si>
    <t>- nil</t>
  </si>
  <si>
    <t>Smart Meters operating in smart mode (Electricity)</t>
  </si>
  <si>
    <t>Smart Meters operating in smart mode (Gas)</t>
  </si>
  <si>
    <t>Smart Meters operating in smart mode</t>
  </si>
  <si>
    <t xml:space="preserve">Total Smart and Advanced Meters </t>
  </si>
  <si>
    <t>Total Smart and Advanced Meters (Electricity)</t>
  </si>
  <si>
    <t>Total Smart and Advanced Meters (Gas)</t>
  </si>
  <si>
    <t>Smart-Type Meters                   (Gas)</t>
  </si>
  <si>
    <t>Traditional Meters                    (Gas)</t>
  </si>
  <si>
    <t>Smart Meters operating in smart mode (Electricity &amp; Gas)</t>
  </si>
  <si>
    <t>Smart-Type Meters                   (Electricity &amp; Gas)</t>
  </si>
  <si>
    <t>Traditional Meters                    (Electricity &amp; Gas)</t>
  </si>
  <si>
    <t>Smart Meters operatin in smart meter mode</t>
  </si>
  <si>
    <t>Chart 2&amp;4 – Numbers of domestic and non-domestic meters in operation by fuel type and meter type, end June 2014</t>
  </si>
  <si>
    <t>Non-Domestic          Advanced Meters</t>
  </si>
  <si>
    <t>Total Non-Domestic       Smart &amp; Advanced Meters</t>
  </si>
  <si>
    <t>Non-Domestic                  Smart Meters</t>
  </si>
  <si>
    <t>Non-Domestic                 Smart Meters          (Electricity)</t>
  </si>
  <si>
    <t xml:space="preserve">Non-Domestic                 Advanced Meters (Electricity) </t>
  </si>
  <si>
    <t>Total Non-Domestic                  Smart &amp; Advanced Meters (Electricity)</t>
  </si>
  <si>
    <t>Non-Domestic                 Smart Meters                 (Gas)</t>
  </si>
  <si>
    <t>Non-Domestic                 Advanced Meters              (Gas)</t>
  </si>
  <si>
    <t>Total Non-Domestic                  Smart &amp; Advanced Meters (Gas)</t>
  </si>
  <si>
    <t>Advanced Meters operating with advanced functionality</t>
  </si>
  <si>
    <t>Advanced Meters operating with advanced functionality (Electricity)</t>
  </si>
  <si>
    <t>Advanced Meters operating with advanced functionality (Gas)</t>
  </si>
  <si>
    <t>Smart Meters (Electricity)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</si>
</sst>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b/>
      <sz val="15"/>
      <color rgb="FF009EE3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sz val="9"/>
      <color rgb="FF000000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2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sz val="11"/>
      <color theme="3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151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6" fillId="2" borderId="0" xfId="2" applyFill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2" xfId="1" applyNumberFormat="1" applyFont="1" applyFill="1" applyBorder="1"/>
    <xf numFmtId="164" fontId="3" fillId="2" borderId="0" xfId="1" applyNumberFormat="1" applyFont="1" applyFill="1"/>
    <xf numFmtId="0" fontId="0" fillId="2" borderId="6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1" applyNumberFormat="1" applyFont="1" applyFill="1"/>
    <xf numFmtId="0" fontId="10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8" fillId="2" borderId="8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right"/>
    </xf>
    <xf numFmtId="164" fontId="8" fillId="2" borderId="2" xfId="1" applyNumberFormat="1" applyFont="1" applyFill="1" applyBorder="1"/>
    <xf numFmtId="0" fontId="0" fillId="2" borderId="0" xfId="0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64" fontId="8" fillId="2" borderId="3" xfId="1" applyNumberFormat="1" applyFont="1" applyFill="1" applyBorder="1" applyAlignment="1">
      <alignment horizontal="center" vertical="center"/>
    </xf>
    <xf numFmtId="0" fontId="0" fillId="2" borderId="0" xfId="0" applyFill="1" applyAlignment="1"/>
    <xf numFmtId="164" fontId="8" fillId="2" borderId="10" xfId="1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right"/>
    </xf>
    <xf numFmtId="164" fontId="8" fillId="2" borderId="13" xfId="1" applyNumberFormat="1" applyFont="1" applyFill="1" applyBorder="1" applyAlignment="1">
      <alignment horizontal="right"/>
    </xf>
    <xf numFmtId="164" fontId="8" fillId="2" borderId="14" xfId="1" applyNumberFormat="1" applyFont="1" applyFill="1" applyBorder="1" applyAlignment="1">
      <alignment horizontal="center" vertical="center"/>
    </xf>
    <xf numFmtId="164" fontId="8" fillId="2" borderId="15" xfId="1" applyNumberFormat="1" applyFont="1" applyFill="1" applyBorder="1" applyAlignment="1">
      <alignment horizontal="center" vertical="center"/>
    </xf>
    <xf numFmtId="164" fontId="8" fillId="2" borderId="12" xfId="1" applyNumberFormat="1" applyFont="1" applyFill="1" applyBorder="1" applyAlignment="1">
      <alignment horizontal="center"/>
    </xf>
    <xf numFmtId="164" fontId="8" fillId="2" borderId="13" xfId="1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64" fontId="8" fillId="2" borderId="15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4" fontId="8" fillId="2" borderId="8" xfId="1" applyNumberFormat="1" applyFont="1" applyFill="1" applyBorder="1"/>
    <xf numFmtId="0" fontId="8" fillId="2" borderId="8" xfId="0" applyFont="1" applyFill="1" applyBorder="1" applyAlignment="1">
      <alignment horizontal="right"/>
    </xf>
    <xf numFmtId="164" fontId="8" fillId="2" borderId="14" xfId="1" applyNumberFormat="1" applyFont="1" applyFill="1" applyBorder="1"/>
    <xf numFmtId="164" fontId="8" fillId="2" borderId="10" xfId="1" applyNumberFormat="1" applyFont="1" applyFill="1" applyBorder="1"/>
    <xf numFmtId="0" fontId="8" fillId="2" borderId="10" xfId="0" applyFont="1" applyFill="1" applyBorder="1" applyAlignment="1">
      <alignment horizontal="right"/>
    </xf>
    <xf numFmtId="164" fontId="8" fillId="2" borderId="15" xfId="1" applyNumberFormat="1" applyFont="1" applyFill="1" applyBorder="1"/>
    <xf numFmtId="1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164" fontId="8" fillId="2" borderId="3" xfId="1" applyNumberFormat="1" applyFont="1" applyFill="1" applyBorder="1"/>
    <xf numFmtId="0" fontId="8" fillId="2" borderId="5" xfId="0" applyNumberFormat="1" applyFont="1" applyFill="1" applyBorder="1" applyAlignment="1">
      <alignment horizontal="right"/>
    </xf>
    <xf numFmtId="164" fontId="8" fillId="2" borderId="5" xfId="1" applyNumberFormat="1" applyFont="1" applyFill="1" applyBorder="1"/>
    <xf numFmtId="164" fontId="8" fillId="2" borderId="13" xfId="1" applyNumberFormat="1" applyFont="1" applyFill="1" applyBorder="1"/>
    <xf numFmtId="0" fontId="10" fillId="2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0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0" fillId="2" borderId="0" xfId="0" applyFill="1" applyBorder="1"/>
    <xf numFmtId="164" fontId="3" fillId="2" borderId="13" xfId="1" applyNumberFormat="1" applyFont="1" applyFill="1" applyBorder="1"/>
    <xf numFmtId="164" fontId="3" fillId="2" borderId="3" xfId="1" applyNumberFormat="1" applyFont="1" applyFill="1" applyBorder="1"/>
    <xf numFmtId="164" fontId="3" fillId="2" borderId="5" xfId="1" applyNumberFormat="1" applyFont="1" applyFill="1" applyBorder="1"/>
    <xf numFmtId="164" fontId="3" fillId="2" borderId="14" xfId="1" applyNumberFormat="1" applyFont="1" applyFill="1" applyBorder="1"/>
    <xf numFmtId="164" fontId="14" fillId="2" borderId="14" xfId="1" applyNumberFormat="1" applyFont="1" applyFill="1" applyBorder="1"/>
    <xf numFmtId="164" fontId="14" fillId="2" borderId="3" xfId="1" applyNumberFormat="1" applyFont="1" applyFill="1" applyBorder="1"/>
    <xf numFmtId="164" fontId="0" fillId="2" borderId="0" xfId="0" applyNumberFormat="1" applyFill="1"/>
    <xf numFmtId="0" fontId="0" fillId="2" borderId="6" xfId="0" applyFill="1" applyBorder="1"/>
    <xf numFmtId="164" fontId="3" fillId="2" borderId="0" xfId="1" applyNumberFormat="1" applyFont="1" applyFill="1" applyBorder="1"/>
    <xf numFmtId="164" fontId="0" fillId="2" borderId="0" xfId="0" applyNumberFormat="1" applyFill="1" applyBorder="1"/>
    <xf numFmtId="0" fontId="5" fillId="2" borderId="0" xfId="0" applyFont="1" applyFill="1" applyBorder="1" applyAlignment="1">
      <alignment horizontal="center"/>
    </xf>
    <xf numFmtId="0" fontId="0" fillId="2" borderId="3" xfId="0" applyFill="1" applyBorder="1"/>
    <xf numFmtId="164" fontId="3" fillId="2" borderId="0" xfId="0" applyNumberFormat="1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3" fontId="0" fillId="0" borderId="0" xfId="0" applyNumberFormat="1" applyFont="1" applyBorder="1"/>
    <xf numFmtId="0" fontId="13" fillId="2" borderId="0" xfId="0" applyFont="1" applyFill="1" applyBorder="1" applyAlignment="1">
      <alignment horizontal="left" vertical="center"/>
    </xf>
    <xf numFmtId="164" fontId="3" fillId="2" borderId="8" xfId="1" applyNumberFormat="1" applyFont="1" applyFill="1" applyBorder="1"/>
    <xf numFmtId="49" fontId="3" fillId="2" borderId="14" xfId="1" applyNumberFormat="1" applyFont="1" applyFill="1" applyBorder="1" applyAlignment="1">
      <alignment horizontal="right"/>
    </xf>
    <xf numFmtId="164" fontId="3" fillId="2" borderId="9" xfId="1" applyNumberFormat="1" applyFont="1" applyFill="1" applyBorder="1"/>
    <xf numFmtId="164" fontId="3" fillId="2" borderId="5" xfId="1" applyNumberFormat="1" applyFont="1" applyFill="1" applyBorder="1" applyAlignment="1">
      <alignment horizontal="right"/>
    </xf>
    <xf numFmtId="0" fontId="15" fillId="2" borderId="0" xfId="0" applyFont="1" applyFill="1"/>
    <xf numFmtId="0" fontId="7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ont="1" applyFill="1"/>
    <xf numFmtId="164" fontId="8" fillId="2" borderId="0" xfId="1" applyNumberFormat="1" applyFont="1" applyFill="1"/>
    <xf numFmtId="0" fontId="0" fillId="2" borderId="16" xfId="0" applyFill="1" applyBorder="1"/>
    <xf numFmtId="0" fontId="19" fillId="2" borderId="0" xfId="0" applyFont="1" applyFill="1"/>
    <xf numFmtId="0" fontId="2" fillId="2" borderId="0" xfId="0" applyFont="1" applyFill="1"/>
    <xf numFmtId="164" fontId="3" fillId="2" borderId="1" xfId="0" applyNumberFormat="1" applyFont="1" applyFill="1" applyBorder="1" applyAlignment="1">
      <alignment horizontal="center"/>
    </xf>
    <xf numFmtId="164" fontId="8" fillId="2" borderId="14" xfId="1" applyNumberFormat="1" applyFont="1" applyFill="1" applyBorder="1" applyAlignment="1">
      <alignment horizontal="center"/>
    </xf>
    <xf numFmtId="2" fontId="0" fillId="2" borderId="0" xfId="0" applyNumberFormat="1" applyFill="1"/>
    <xf numFmtId="0" fontId="6" fillId="2" borderId="0" xfId="2" applyFill="1" applyAlignment="1">
      <alignment horizontal="left" vertical="center" readingOrder="1"/>
    </xf>
    <xf numFmtId="49" fontId="11" fillId="2" borderId="2" xfId="1" applyNumberFormat="1" applyFont="1" applyFill="1" applyBorder="1" applyAlignment="1">
      <alignment horizontal="right"/>
    </xf>
    <xf numFmtId="164" fontId="8" fillId="2" borderId="5" xfId="1" applyNumberFormat="1" applyFont="1" applyFill="1" applyBorder="1" applyAlignment="1">
      <alignment horizontal="right"/>
    </xf>
    <xf numFmtId="1" fontId="8" fillId="2" borderId="2" xfId="1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164" fontId="8" fillId="2" borderId="6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16" xfId="1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center"/>
    </xf>
    <xf numFmtId="164" fontId="3" fillId="2" borderId="6" xfId="1" applyNumberFormat="1" applyFont="1" applyFill="1" applyBorder="1"/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3" fillId="2" borderId="16" xfId="1" applyNumberFormat="1" applyFont="1" applyFill="1" applyBorder="1"/>
    <xf numFmtId="164" fontId="3" fillId="2" borderId="13" xfId="1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164" fontId="11" fillId="2" borderId="2" xfId="1" applyNumberFormat="1" applyFont="1" applyFill="1" applyBorder="1" applyAlignment="1">
      <alignment horizontal="right"/>
    </xf>
    <xf numFmtId="49" fontId="17" fillId="2" borderId="0" xfId="0" applyNumberFormat="1" applyFont="1" applyFill="1"/>
    <xf numFmtId="49" fontId="17" fillId="2" borderId="0" xfId="0" applyNumberFormat="1" applyFont="1" applyFill="1" applyAlignment="1">
      <alignment horizontal="left"/>
    </xf>
    <xf numFmtId="164" fontId="8" fillId="2" borderId="13" xfId="0" applyNumberFormat="1" applyFont="1" applyFill="1" applyBorder="1" applyAlignment="1">
      <alignment horizontal="center"/>
    </xf>
    <xf numFmtId="0" fontId="5" fillId="2" borderId="16" xfId="0" applyFont="1" applyFill="1" applyBorder="1" applyAlignment="1"/>
    <xf numFmtId="0" fontId="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9" fillId="2" borderId="19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</cellXfs>
  <cellStyles count="4">
    <cellStyle name="Comma" xfId="1" builtinId="3"/>
    <cellStyle name="Comma 2" xf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18" Type="http://schemas.openxmlformats.org/officeDocument/2006/relationships/theme" Target="theme/theme1.xml"/><Relationship Id="rId3" Type="http://schemas.openxmlformats.org/officeDocument/2006/relationships/chartsheet" Target="chartsheets/sheet1.xml"/><Relationship Id="rId21" Type="http://schemas.openxmlformats.org/officeDocument/2006/relationships/calcChain" Target="calcChain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1.xml"/><Relationship Id="rId10" Type="http://schemas.openxmlformats.org/officeDocument/2006/relationships/chartsheet" Target="chartsheets/sheet3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1 - Number of smart meters installed by the larger energy suppliers in domestic properties, by fuel type and quarter</a:t>
            </a:r>
          </a:p>
        </c:rich>
      </c:tx>
      <c:layout>
        <c:manualLayout>
          <c:xMode val="edge"/>
          <c:yMode val="edge"/>
          <c:x val="0.10091431895241386"/>
          <c:y val="1.6740739495803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03518267609485"/>
          <c:y val="0.14376241858867986"/>
          <c:w val="0.81320824446124007"/>
          <c:h val="0.75303570078037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'Table1 and Chart1 Data'!$C$5</c:f>
              <c:strCache>
                <c:ptCount val="1"/>
                <c:pt idx="0">
                  <c:v>Domestic Smart Meters (Electricity)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'Table1 and Chart1 Data'!$B$6:$B$14</c:f>
              <c:strCache>
                <c:ptCount val="9"/>
                <c:pt idx="0">
                  <c:v>Prior to Q3 2012e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</c:strCache>
            </c:strRef>
          </c:cat>
          <c:val>
            <c:numRef>
              <c:f>'Table1 and Chart1 Data'!$C$6:$C$14</c:f>
              <c:numCache>
                <c:formatCode>_-* #,##0_-;\-* #,##0_-;_-* "-"??_-;_-@_-</c:formatCode>
                <c:ptCount val="9"/>
                <c:pt idx="0">
                  <c:v>96</c:v>
                </c:pt>
                <c:pt idx="1">
                  <c:v>36</c:v>
                </c:pt>
                <c:pt idx="2">
                  <c:v>1671</c:v>
                </c:pt>
                <c:pt idx="3">
                  <c:v>12678</c:v>
                </c:pt>
                <c:pt idx="4">
                  <c:v>45456</c:v>
                </c:pt>
                <c:pt idx="5">
                  <c:v>57632</c:v>
                </c:pt>
                <c:pt idx="6">
                  <c:v>55603</c:v>
                </c:pt>
                <c:pt idx="7">
                  <c:v>61164</c:v>
                </c:pt>
                <c:pt idx="8">
                  <c:v>60216</c:v>
                </c:pt>
              </c:numCache>
            </c:numRef>
          </c:val>
        </c:ser>
        <c:ser>
          <c:idx val="1"/>
          <c:order val="1"/>
          <c:tx>
            <c:strRef>
              <c:f>'Table1 and Chart1 Data'!$D$5</c:f>
              <c:strCache>
                <c:ptCount val="1"/>
                <c:pt idx="0">
                  <c:v>Domestic Smart Meters (Gas)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'Table1 and Chart1 Data'!$B$6:$B$14</c:f>
              <c:strCache>
                <c:ptCount val="9"/>
                <c:pt idx="0">
                  <c:v>Prior to Q3 2012e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</c:strCache>
            </c:strRef>
          </c:cat>
          <c:val>
            <c:numRef>
              <c:f>'Table1 and Chart1 Data'!$D$6:$D$14</c:f>
              <c:numCache>
                <c:formatCode>_-* #,##0_-;\-* #,##0_-;_-* "-"??_-;_-@_-</c:formatCode>
                <c:ptCount val="9"/>
                <c:pt idx="0">
                  <c:v>92</c:v>
                </c:pt>
                <c:pt idx="1">
                  <c:v>32</c:v>
                </c:pt>
                <c:pt idx="2">
                  <c:v>1570</c:v>
                </c:pt>
                <c:pt idx="3">
                  <c:v>10963</c:v>
                </c:pt>
                <c:pt idx="4">
                  <c:v>35130</c:v>
                </c:pt>
                <c:pt idx="5">
                  <c:v>35190</c:v>
                </c:pt>
                <c:pt idx="6">
                  <c:v>39730</c:v>
                </c:pt>
                <c:pt idx="7">
                  <c:v>37480</c:v>
                </c:pt>
                <c:pt idx="8">
                  <c:v>37113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861120"/>
        <c:axId val="89896064"/>
      </c:barChart>
      <c:catAx>
        <c:axId val="8986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9896064"/>
        <c:crossesAt val="0"/>
        <c:auto val="1"/>
        <c:lblAlgn val="ctr"/>
        <c:lblOffset val="100"/>
        <c:noMultiLvlLbl val="0"/>
      </c:catAx>
      <c:valAx>
        <c:axId val="89896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9861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10510208309902"/>
          <c:y val="0.16467944190656278"/>
          <c:w val="0.41941761052522258"/>
          <c:h val="8.9756332060026797E-2"/>
        </c:manualLayout>
      </c:layout>
      <c:overlay val="1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2 - Proportion of domestic</a:t>
            </a:r>
            <a:r>
              <a:rPr lang="en-GB" baseline="0"/>
              <a:t> </a:t>
            </a:r>
            <a:r>
              <a:rPr lang="en-GB"/>
              <a:t>meters </a:t>
            </a:r>
            <a:r>
              <a:rPr lang="en-GB" baseline="0"/>
              <a:t>in operation </a:t>
            </a:r>
            <a:r>
              <a:rPr lang="en-GB"/>
              <a:t>by fuel type and meter type, end June 2014</a:t>
            </a:r>
          </a:p>
        </c:rich>
      </c:tx>
      <c:layout>
        <c:manualLayout>
          <c:xMode val="edge"/>
          <c:yMode val="edge"/>
          <c:x val="0.10654290805121618"/>
          <c:y val="1.25312540001907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2357484919648203"/>
          <c:w val="0.69579898409302143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'Chart2 &amp; 4 Data'!$C$4</c:f>
              <c:strCache>
                <c:ptCount val="1"/>
                <c:pt idx="0">
                  <c:v>Smart Meters operatin in smart meter mode</c:v>
                </c:pt>
              </c:strCache>
            </c:strRef>
          </c:tx>
          <c:invertIfNegative val="0"/>
          <c:cat>
            <c:strRef>
              <c:f>'Chart2 &amp; 4 Data'!$B$33:$B$34</c:f>
              <c:strCache>
                <c:ptCount val="2"/>
                <c:pt idx="0">
                  <c:v>Domestic Electric (Q2 2014)</c:v>
                </c:pt>
                <c:pt idx="1">
                  <c:v>Domestic Gas  (Q2 2014)</c:v>
                </c:pt>
              </c:strCache>
            </c:strRef>
          </c:cat>
          <c:val>
            <c:numRef>
              <c:f>'Chart2 &amp; 4 Data'!$C$33:$C$34</c:f>
              <c:numCache>
                <c:formatCode>_-* #,##0_-;\-* #,##0_-;_-* "-"??_-;_-@_-</c:formatCode>
                <c:ptCount val="2"/>
                <c:pt idx="0">
                  <c:v>246447</c:v>
                </c:pt>
                <c:pt idx="1">
                  <c:v>156190</c:v>
                </c:pt>
              </c:numCache>
            </c:numRef>
          </c:val>
        </c:ser>
        <c:ser>
          <c:idx val="1"/>
          <c:order val="1"/>
          <c:tx>
            <c:strRef>
              <c:f>'Chart2 &amp; 4 Data'!$D$4</c:f>
              <c:strCache>
                <c:ptCount val="1"/>
                <c:pt idx="0">
                  <c:v>Smart-Type Meters in domestic properties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'Chart2 &amp; 4 Data'!$B$33:$B$34</c:f>
              <c:strCache>
                <c:ptCount val="2"/>
                <c:pt idx="0">
                  <c:v>Domestic Electric (Q2 2014)</c:v>
                </c:pt>
                <c:pt idx="1">
                  <c:v>Domestic Gas  (Q2 2014)</c:v>
                </c:pt>
              </c:strCache>
            </c:strRef>
          </c:cat>
          <c:val>
            <c:numRef>
              <c:f>'Chart2 &amp; 4 Data'!$D$33:$D$34</c:f>
              <c:numCache>
                <c:formatCode>_-* #,##0_-;\-* #,##0_-;_-* "-"??_-;_-@_-</c:formatCode>
                <c:ptCount val="2"/>
                <c:pt idx="0">
                  <c:v>492939</c:v>
                </c:pt>
                <c:pt idx="1">
                  <c:v>308358</c:v>
                </c:pt>
              </c:numCache>
            </c:numRef>
          </c:val>
        </c:ser>
        <c:ser>
          <c:idx val="2"/>
          <c:order val="2"/>
          <c:tx>
            <c:strRef>
              <c:f>'Chart2 &amp; 4 Data'!$E$4</c:f>
              <c:strCache>
                <c:ptCount val="1"/>
                <c:pt idx="0">
                  <c:v>Advanced Meters in smaller non-domestic sites</c:v>
                </c:pt>
              </c:strCache>
            </c:strRef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'Chart2 &amp; 4 Data'!$B$33:$B$34</c:f>
              <c:strCache>
                <c:ptCount val="2"/>
                <c:pt idx="0">
                  <c:v>Domestic Electric (Q2 2014)</c:v>
                </c:pt>
                <c:pt idx="1">
                  <c:v>Domestic Gas  (Q2 2014)</c:v>
                </c:pt>
              </c:strCache>
            </c:strRef>
          </c:cat>
          <c:val>
            <c:numRef>
              <c:f>'Chart2 &amp; 4 Data'!$E$33:$E$34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'Chart2 &amp; 4 Data'!$F$4</c:f>
              <c:strCache>
                <c:ptCount val="1"/>
                <c:pt idx="0">
                  <c:v>Traditional Meters</c:v>
                </c:pt>
              </c:strCache>
            </c:strRef>
          </c:tx>
          <c:spPr>
            <a:pattFill prst="lt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strRef>
              <c:f>'Chart2 &amp; 4 Data'!$B$33:$B$34</c:f>
              <c:strCache>
                <c:ptCount val="2"/>
                <c:pt idx="0">
                  <c:v>Domestic Electric (Q2 2014)</c:v>
                </c:pt>
                <c:pt idx="1">
                  <c:v>Domestic Gas  (Q2 2014)</c:v>
                </c:pt>
              </c:strCache>
            </c:strRef>
          </c:cat>
          <c:val>
            <c:numRef>
              <c:f>'Chart2 &amp; 4 Data'!$F$33:$F$34</c:f>
              <c:numCache>
                <c:formatCode>_-* #,##0_-;\-* #,##0_-;_-* "-"??_-;_-@_-</c:formatCode>
                <c:ptCount val="2"/>
                <c:pt idx="0">
                  <c:v>24990226</c:v>
                </c:pt>
                <c:pt idx="1">
                  <c:v>20774487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656640"/>
        <c:axId val="98658560"/>
      </c:barChart>
      <c:catAx>
        <c:axId val="986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Segment and 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658560"/>
        <c:crosses val="autoZero"/>
        <c:auto val="1"/>
        <c:lblAlgn val="ctr"/>
        <c:lblOffset val="100"/>
        <c:noMultiLvlLbl val="0"/>
      </c:catAx>
      <c:valAx>
        <c:axId val="9865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656640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7684584507606924"/>
          <c:y val="0.30313447661147619"/>
          <c:w val="0.20401196615508968"/>
          <c:h val="0.2032733648620441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3 - Number</a:t>
            </a:r>
            <a:r>
              <a:rPr lang="en-GB" baseline="0"/>
              <a:t> of smart and advanced meters installed by the larger energy suppliers in smaller non-domestic sites, by fuel type and quarter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3412057911477437"/>
          <c:w val="0.87335443609563845"/>
          <c:h val="0.77122475483206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'Chart3 Data'!$C$5</c:f>
              <c:strCache>
                <c:ptCount val="1"/>
                <c:pt idx="0">
                  <c:v>Advanced Meters (Electricity) </c:v>
                </c:pt>
              </c:strCache>
            </c:strRef>
          </c:tx>
          <c:spPr>
            <a:pattFill prst="dkDnDi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Data'!$B$6:$B$13</c:f>
              <c:strCache>
                <c:ptCount val="8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</c:strCache>
            </c:strRef>
          </c:cat>
          <c:val>
            <c:numRef>
              <c:f>'Chart3 Data'!$C$6:$C$13</c:f>
              <c:numCache>
                <c:formatCode>_-* #,##0_-;\-* #,##0_-;_-* "-"??_-;_-@_-</c:formatCode>
                <c:ptCount val="8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24189</c:v>
                </c:pt>
                <c:pt idx="5">
                  <c:v>28300</c:v>
                </c:pt>
                <c:pt idx="6">
                  <c:v>17332</c:v>
                </c:pt>
                <c:pt idx="7">
                  <c:v>19897</c:v>
                </c:pt>
              </c:numCache>
            </c:numRef>
          </c:val>
        </c:ser>
        <c:ser>
          <c:idx val="1"/>
          <c:order val="1"/>
          <c:tx>
            <c:strRef>
              <c:f>'Chart3 Data'!$D$5</c:f>
              <c:strCache>
                <c:ptCount val="1"/>
                <c:pt idx="0">
                  <c:v>Smart Meters (Electricity)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'Chart3 Data'!$B$6:$B$13</c:f>
              <c:strCache>
                <c:ptCount val="8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</c:strCache>
            </c:strRef>
          </c:cat>
          <c:val>
            <c:numRef>
              <c:f>'Chart3 Data'!$D$6:$D$13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946</c:v>
                </c:pt>
                <c:pt idx="5">
                  <c:v>2590</c:v>
                </c:pt>
                <c:pt idx="6">
                  <c:v>2175</c:v>
                </c:pt>
                <c:pt idx="7">
                  <c:v>1468</c:v>
                </c:pt>
              </c:numCache>
            </c:numRef>
          </c:val>
        </c:ser>
        <c:ser>
          <c:idx val="2"/>
          <c:order val="2"/>
          <c:tx>
            <c:strRef>
              <c:f>'Chart3 Data'!$E$5</c:f>
              <c:strCache>
                <c:ptCount val="1"/>
                <c:pt idx="0">
                  <c:v>Advanced Meters (Gas)</c:v>
                </c:pt>
              </c:strCache>
            </c:strRef>
          </c:tx>
          <c:invertIfNegative val="0"/>
          <c:cat>
            <c:strRef>
              <c:f>'Chart3 Data'!$B$6:$B$13</c:f>
              <c:strCache>
                <c:ptCount val="8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</c:strCache>
            </c:strRef>
          </c:cat>
          <c:val>
            <c:numRef>
              <c:f>'Chart3 Data'!$E$6:$E$13</c:f>
              <c:numCache>
                <c:formatCode>_-* #,##0_-;\-* #,##0_-;_-* "-"??_-;_-@_-</c:formatCode>
                <c:ptCount val="8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  <c:pt idx="5">
                  <c:v>184</c:v>
                </c:pt>
                <c:pt idx="6">
                  <c:v>24</c:v>
                </c:pt>
                <c:pt idx="7">
                  <c:v>254</c:v>
                </c:pt>
              </c:numCache>
            </c:numRef>
          </c:val>
        </c:ser>
        <c:ser>
          <c:idx val="3"/>
          <c:order val="3"/>
          <c:tx>
            <c:strRef>
              <c:f>'Chart3 Data'!$F$5</c:f>
              <c:strCache>
                <c:ptCount val="1"/>
                <c:pt idx="0">
                  <c:v>Smart Meters (Gas)</c:v>
                </c:pt>
              </c:strCache>
            </c:strRef>
          </c:tx>
          <c:invertIfNegative val="0"/>
          <c:cat>
            <c:strRef>
              <c:f>'Chart3 Data'!$B$6:$B$13</c:f>
              <c:strCache>
                <c:ptCount val="8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</c:strCache>
            </c:strRef>
          </c:cat>
          <c:val>
            <c:numRef>
              <c:f>'Chart3 Data'!$F$6:$F$13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879360"/>
        <c:axId val="98893824"/>
      </c:barChart>
      <c:catAx>
        <c:axId val="9887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</a:t>
                </a:r>
              </a:p>
            </c:rich>
          </c:tx>
          <c:layout>
            <c:manualLayout>
              <c:xMode val="edge"/>
              <c:yMode val="edge"/>
              <c:x val="0.48713815283960338"/>
              <c:y val="0.9487792538702688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893824"/>
        <c:crosses val="autoZero"/>
        <c:auto val="1"/>
        <c:lblAlgn val="ctr"/>
        <c:lblOffset val="100"/>
        <c:noMultiLvlLbl val="0"/>
      </c:catAx>
      <c:valAx>
        <c:axId val="98893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87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65953662630413"/>
          <c:y val="0.12743048914312186"/>
          <c:w val="0.25597357931506193"/>
          <c:h val="0.33555292953585186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4 - Proportion of non-domestic meters in operation by fuel type, end June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0474726971168426"/>
          <c:w val="0.68896196498551598"/>
          <c:h val="0.8005600177503126"/>
        </c:manualLayout>
      </c:layout>
      <c:barChart>
        <c:barDir val="col"/>
        <c:grouping val="percentStacked"/>
        <c:varyColors val="0"/>
        <c:ser>
          <c:idx val="0"/>
          <c:order val="0"/>
          <c:tx>
            <c:v>Smart Meters operating in smart mode</c:v>
          </c:tx>
          <c:invertIfNegative val="0"/>
          <c:cat>
            <c:strRef>
              <c:f>'Chart2 &amp; 4 Data'!$B$35:$B$36</c:f>
              <c:strCache>
                <c:ptCount val="2"/>
                <c:pt idx="0">
                  <c:v>Non-Domestic Electric  (Q2 2014)</c:v>
                </c:pt>
                <c:pt idx="1">
                  <c:v>Non-Domestic Gas  (Q2 2014)</c:v>
                </c:pt>
              </c:strCache>
            </c:strRef>
          </c:cat>
          <c:val>
            <c:numRef>
              <c:f>'Chart2 &amp; 4 Data'!$C$35:$C$36</c:f>
              <c:numCache>
                <c:formatCode>General</c:formatCode>
                <c:ptCount val="2"/>
                <c:pt idx="0" formatCode="0">
                  <c:v>6214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Gary meters</c:v>
          </c:tx>
          <c:spPr>
            <a:solidFill>
              <a:srgbClr val="C00000"/>
            </a:solidFill>
          </c:spPr>
          <c:invertIfNegative val="0"/>
          <c:cat>
            <c:strRef>
              <c:f>'Chart2 &amp; 4 Data'!$B$35:$B$36</c:f>
              <c:strCache>
                <c:ptCount val="2"/>
                <c:pt idx="0">
                  <c:v>Non-Domestic Electric  (Q2 2014)</c:v>
                </c:pt>
                <c:pt idx="1">
                  <c:v>Non-Domestic Gas  (Q2 2014)</c:v>
                </c:pt>
              </c:strCache>
            </c:strRef>
          </c:cat>
          <c:val>
            <c:numRef>
              <c:f>'Chart2 &amp; 4 Data'!$D$35:$D$36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Advanced Meters</c:v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'Chart2 &amp; 4 Data'!$B$35:$B$36</c:f>
              <c:strCache>
                <c:ptCount val="2"/>
                <c:pt idx="0">
                  <c:v>Non-Domestic Electric  (Q2 2014)</c:v>
                </c:pt>
                <c:pt idx="1">
                  <c:v>Non-Domestic Gas  (Q2 2014)</c:v>
                </c:pt>
              </c:strCache>
            </c:strRef>
          </c:cat>
          <c:val>
            <c:numRef>
              <c:f>'Chart2 &amp; 4 Data'!$E$35:$E$36</c:f>
              <c:numCache>
                <c:formatCode>_-* #,##0_-;\-* #,##0_-;_-* "-"??_-;_-@_-</c:formatCode>
                <c:ptCount val="2"/>
                <c:pt idx="0">
                  <c:v>477395</c:v>
                </c:pt>
                <c:pt idx="1">
                  <c:v>10078</c:v>
                </c:pt>
              </c:numCache>
            </c:numRef>
          </c:val>
        </c:ser>
        <c:ser>
          <c:idx val="3"/>
          <c:order val="3"/>
          <c:tx>
            <c:v>Traditional Meters</c:v>
          </c:tx>
          <c:spPr>
            <a:pattFill prst="lt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strRef>
              <c:f>'Chart2 &amp; 4 Data'!$B$35:$B$36</c:f>
              <c:strCache>
                <c:ptCount val="2"/>
                <c:pt idx="0">
                  <c:v>Non-Domestic Electric  (Q2 2014)</c:v>
                </c:pt>
                <c:pt idx="1">
                  <c:v>Non-Domestic Gas  (Q2 2014)</c:v>
                </c:pt>
              </c:strCache>
            </c:strRef>
          </c:cat>
          <c:val>
            <c:numRef>
              <c:f>'Chart2 &amp; 4 Data'!$F$35:$F$36</c:f>
              <c:numCache>
                <c:formatCode>_-* #,##0_-;\-* #,##0_-;_-* "-"??_-;_-@_-</c:formatCode>
                <c:ptCount val="2"/>
                <c:pt idx="0">
                  <c:v>1763237</c:v>
                </c:pt>
                <c:pt idx="1">
                  <c:v>484537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023488"/>
        <c:axId val="100205312"/>
      </c:barChart>
      <c:catAx>
        <c:axId val="9902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Segment and 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205312"/>
        <c:crosses val="autoZero"/>
        <c:auto val="1"/>
        <c:lblAlgn val="ctr"/>
        <c:lblOffset val="100"/>
        <c:noMultiLvlLbl val="0"/>
      </c:catAx>
      <c:valAx>
        <c:axId val="100205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023488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7001142478289952"/>
          <c:y val="0.30313447661147619"/>
          <c:w val="0.18624247339284838"/>
          <c:h val="0.3057936091297487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609599</xdr:colOff>
      <xdr:row>1</xdr:row>
      <xdr:rowOff>0</xdr:rowOff>
    </xdr:from>
    <xdr:to>
      <xdr:col>17</xdr:col>
      <xdr:colOff>268196</xdr:colOff>
      <xdr:row>8</xdr:row>
      <xdr:rowOff>7619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399" y="182880"/>
          <a:ext cx="2096997" cy="1287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1988344</xdr:colOff>
      <xdr:row>5</xdr:row>
      <xdr:rowOff>178594</xdr:rowOff>
    </xdr:from>
    <xdr:to>
      <xdr:col>6</xdr:col>
      <xdr:colOff>35719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14012704" y="1138714"/>
          <a:ext cx="280035" cy="217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  <xdr:twoCellAnchor>
    <xdr:from>
      <xdr:col>5</xdr:col>
      <xdr:colOff>1976436</xdr:colOff>
      <xdr:row>6</xdr:row>
      <xdr:rowOff>178594</xdr:rowOff>
    </xdr:from>
    <xdr:to>
      <xdr:col>6</xdr:col>
      <xdr:colOff>11905</xdr:colOff>
      <xdr:row>8</xdr:row>
      <xdr:rowOff>-1</xdr:rowOff>
    </xdr:to>
    <xdr:sp macro="" textlink="">
      <xdr:nvSpPr>
        <xdr:cNvPr id="3" name="TextBox 2"/>
        <xdr:cNvSpPr txBox="1"/>
      </xdr:nvSpPr>
      <xdr:spPr>
        <a:xfrm>
          <a:off x="14000796" y="1336834"/>
          <a:ext cx="268129" cy="217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9:S32"/>
  <sheetViews>
    <sheetView tabSelected="1" zoomScale="85" zoomScaleNormal="85" workbookViewId="0">
      <selection activeCell="B3" sqref="B3"/>
    </sheetView>
  </sheetViews>
  <sheetFormatPr defaultRowHeight="14.4" x14ac:dyDescent="0.3"/>
  <cols>
    <col min="1" max="16384" width="8.88671875" style="2"/>
  </cols>
  <sheetData>
    <row r="9" spans="2:19" ht="19.2" x14ac:dyDescent="0.3">
      <c r="B9" s="3" t="s">
        <v>0</v>
      </c>
    </row>
    <row r="11" spans="2:19" x14ac:dyDescent="0.3">
      <c r="B11" s="107" t="s">
        <v>73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3"/>
    </row>
    <row r="12" spans="2:19" ht="6" customHeight="1" x14ac:dyDescent="0.3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3"/>
    </row>
    <row r="13" spans="2:19" x14ac:dyDescent="0.3">
      <c r="B13" s="111" t="s">
        <v>75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7"/>
      <c r="P13" s="107"/>
      <c r="Q13" s="107"/>
      <c r="R13" s="107"/>
      <c r="S13" s="103"/>
    </row>
    <row r="14" spans="2:19" x14ac:dyDescent="0.3">
      <c r="B14" s="4" t="s">
        <v>76</v>
      </c>
      <c r="L14" s="107"/>
      <c r="M14" s="107"/>
      <c r="N14" s="107"/>
      <c r="O14" s="107"/>
      <c r="P14" s="107"/>
      <c r="Q14" s="107"/>
      <c r="R14" s="107"/>
      <c r="S14" s="103"/>
    </row>
    <row r="15" spans="2:19" x14ac:dyDescent="0.3">
      <c r="B15" s="4" t="s">
        <v>77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07"/>
      <c r="P15" s="107"/>
      <c r="Q15" s="107"/>
      <c r="R15" s="107"/>
      <c r="S15" s="103"/>
    </row>
    <row r="16" spans="2:19" x14ac:dyDescent="0.3">
      <c r="B16" s="4" t="s">
        <v>52</v>
      </c>
      <c r="O16" s="107"/>
      <c r="P16" s="107"/>
      <c r="Q16" s="107"/>
      <c r="R16" s="107"/>
      <c r="S16" s="103"/>
    </row>
    <row r="17" spans="2:19" x14ac:dyDescent="0.3">
      <c r="B17" s="4" t="s">
        <v>67</v>
      </c>
      <c r="O17" s="107"/>
      <c r="P17" s="107"/>
      <c r="Q17" s="107"/>
      <c r="R17" s="107"/>
      <c r="S17" s="103"/>
    </row>
    <row r="18" spans="2:19" x14ac:dyDescent="0.3">
      <c r="B18" s="4" t="s">
        <v>56</v>
      </c>
      <c r="N18" s="107"/>
      <c r="O18" s="107"/>
      <c r="P18" s="107"/>
      <c r="Q18" s="107"/>
      <c r="R18" s="107"/>
      <c r="S18" s="103"/>
    </row>
    <row r="19" spans="2:19" x14ac:dyDescent="0.3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3"/>
    </row>
    <row r="20" spans="2:19" x14ac:dyDescent="0.3">
      <c r="B20" s="107" t="s">
        <v>74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3"/>
    </row>
    <row r="21" spans="2:19" ht="6" customHeight="1" x14ac:dyDescent="0.3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3"/>
    </row>
    <row r="22" spans="2:19" x14ac:dyDescent="0.3">
      <c r="B22" s="4" t="s">
        <v>78</v>
      </c>
      <c r="Q22" s="107"/>
      <c r="R22" s="107"/>
      <c r="S22" s="103"/>
    </row>
    <row r="23" spans="2:19" x14ac:dyDescent="0.3">
      <c r="B23" s="4" t="s">
        <v>79</v>
      </c>
      <c r="M23" s="107"/>
      <c r="N23" s="107"/>
      <c r="O23" s="107"/>
      <c r="P23" s="107"/>
      <c r="Q23" s="107"/>
      <c r="R23" s="107"/>
      <c r="S23" s="103"/>
    </row>
    <row r="24" spans="2:19" x14ac:dyDescent="0.3">
      <c r="B24" s="4" t="s">
        <v>80</v>
      </c>
      <c r="Q24" s="107"/>
      <c r="R24" s="107"/>
      <c r="S24" s="103"/>
    </row>
    <row r="25" spans="2:19" x14ac:dyDescent="0.3">
      <c r="B25" s="4" t="s">
        <v>81</v>
      </c>
      <c r="R25" s="107"/>
      <c r="S25" s="103"/>
    </row>
    <row r="26" spans="2:19" x14ac:dyDescent="0.3">
      <c r="B26" s="4" t="s">
        <v>82</v>
      </c>
      <c r="R26" s="107"/>
      <c r="S26" s="103"/>
    </row>
    <row r="27" spans="2:19" x14ac:dyDescent="0.3">
      <c r="B27" s="4" t="s">
        <v>86</v>
      </c>
      <c r="Q27" s="107"/>
      <c r="R27" s="107"/>
      <c r="S27" s="103"/>
    </row>
    <row r="28" spans="2:19" x14ac:dyDescent="0.3">
      <c r="B28" s="4" t="s">
        <v>72</v>
      </c>
      <c r="P28" s="107"/>
      <c r="Q28" s="107"/>
      <c r="R28" s="107"/>
      <c r="S28" s="103"/>
    </row>
    <row r="29" spans="2:19" x14ac:dyDescent="0.3">
      <c r="B29" s="4" t="s">
        <v>66</v>
      </c>
      <c r="P29" s="107"/>
      <c r="Q29" s="107"/>
      <c r="R29" s="107"/>
      <c r="S29" s="103"/>
    </row>
    <row r="30" spans="2:19" x14ac:dyDescent="0.3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2:19" x14ac:dyDescent="0.3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2:19" x14ac:dyDescent="0.3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</sheetData>
  <hyperlinks>
    <hyperlink ref="B13:N13" location="'Table1 and Chart1 Data'!A1" display="Chart 1: Number of smart meters installed by the larger energy suppliers in domestic properties, by fuel type and quarter"/>
    <hyperlink ref="B15:N15" location="'Table1 and Chart1 Data'!A1" display="Table1: Number of smart meters installed by the larger energy suppliers in domestic properties, by fuel type and quarter"/>
    <hyperlink ref="B14" location="'Chart2 and 4 Data'!A1" display="Chart 2: Proportion of domestic meters in operation by fuel type and meter type, end June 2014"/>
    <hyperlink ref="B16" location="'Table 2'!A1" display="Table 2: Number of domestic meters operated by the larger energy suppliers (Eletricity &amp; Gas) by meter type at end of quarter"/>
    <hyperlink ref="B17" location="'Table 2a'!A1" display="Table 2a: Number of domestic electricity meters operated by the larger energy suppliers by meter type at end of quarter"/>
    <hyperlink ref="B18" location="'Table 2b'!A1" display="Table 2b: Number of domestic gas meters operated by the larger energy suppliers by meter type at end of quarter"/>
    <hyperlink ref="B22" location="'Chart3 Data'!A1" display="Chart 3: Number of smart and advanced meters installed by the larger energy suppliers in smaller non-domestic sites, by fuel type and quarter"/>
    <hyperlink ref="B23" location="'Chart2 and 4 Data'!A1" display="Chart 4: Proportion of non-domestic meters  in operation by fuel type and meter type, end June 2014"/>
    <hyperlink ref="B24" location="'Table 3'!A1" display="Table 3: Number of smart and advanced meters installed by the larger energy suppliers in smaller non-domestic sites, by fuel type and quarter"/>
    <hyperlink ref="B25" location="'Table 3a'!A1" display="Table 3a: Number of electricity smart and advanced meters installed by the larger energy suppliers in smaller non-domestic sites, by meter type and quarter"/>
    <hyperlink ref="B26" location="'Table 3b'!A1" display="Table 3b: Number of gas smart and advanced meters installed by the larger energy suppliers in smaller non-domestic sites, by meter type and quarter"/>
    <hyperlink ref="B27" location="'Table 4'!A1" display="Table 4: Number of smaller non-domestic meters operated by the larger energy suppliers by meter type at end of quarter"/>
    <hyperlink ref="B28" location="'Table 4a'!A1" display="Table 4a: Number of smaller non-domestic electricity meters operated by the larger energy suppliers by meter type at end of quarter"/>
    <hyperlink ref="B29" location="'Table 4b'!A1" display="Table 4b: Number of smaller non-domestic gas meters operated by the larger energy suppliers by meter type at end of quarte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E16"/>
  <sheetViews>
    <sheetView zoomScale="85" zoomScaleNormal="85" workbookViewId="0">
      <selection activeCell="E29" sqref="E29"/>
    </sheetView>
  </sheetViews>
  <sheetFormatPr defaultRowHeight="14.4" x14ac:dyDescent="0.3"/>
  <cols>
    <col min="1" max="1" width="2.88671875" style="2" customWidth="1"/>
    <col min="2" max="2" width="26.88671875" style="2" customWidth="1"/>
    <col min="3" max="5" width="29.77734375" style="2" customWidth="1"/>
    <col min="6" max="16384" width="8.88671875" style="2"/>
  </cols>
  <sheetData>
    <row r="2" spans="2:5" ht="15.6" x14ac:dyDescent="0.3">
      <c r="B2" s="102" t="s">
        <v>70</v>
      </c>
    </row>
    <row r="3" spans="2:5" ht="15.6" x14ac:dyDescent="0.3">
      <c r="B3" s="102"/>
    </row>
    <row r="4" spans="2:5" x14ac:dyDescent="0.3">
      <c r="D4" s="105"/>
    </row>
    <row r="5" spans="2:5" ht="46.8" x14ac:dyDescent="0.3">
      <c r="B5" s="7" t="s">
        <v>1</v>
      </c>
      <c r="C5" s="96" t="s">
        <v>122</v>
      </c>
      <c r="D5" s="136" t="s">
        <v>123</v>
      </c>
      <c r="E5" s="96" t="s">
        <v>124</v>
      </c>
    </row>
    <row r="6" spans="2:5" ht="22.8" customHeight="1" x14ac:dyDescent="0.3">
      <c r="B6" s="8" t="s">
        <v>4</v>
      </c>
      <c r="C6" s="22">
        <v>0</v>
      </c>
      <c r="D6" s="25">
        <v>9852</v>
      </c>
      <c r="E6" s="99">
        <v>9852</v>
      </c>
    </row>
    <row r="7" spans="2:5" ht="22.8" customHeight="1" x14ac:dyDescent="0.3">
      <c r="B7" s="8" t="s">
        <v>5</v>
      </c>
      <c r="C7" s="22">
        <v>0</v>
      </c>
      <c r="D7" s="25">
        <v>186</v>
      </c>
      <c r="E7" s="97">
        <v>186</v>
      </c>
    </row>
    <row r="8" spans="2:5" ht="22.8" customHeight="1" x14ac:dyDescent="0.3">
      <c r="B8" s="8" t="s">
        <v>6</v>
      </c>
      <c r="C8" s="22">
        <v>0</v>
      </c>
      <c r="D8" s="25">
        <v>144</v>
      </c>
      <c r="E8" s="97">
        <v>144</v>
      </c>
    </row>
    <row r="9" spans="2:5" ht="22.8" customHeight="1" x14ac:dyDescent="0.3">
      <c r="B9" s="8" t="s">
        <v>7</v>
      </c>
      <c r="C9" s="22">
        <v>0</v>
      </c>
      <c r="D9" s="25">
        <v>1321</v>
      </c>
      <c r="E9" s="97">
        <v>1321</v>
      </c>
    </row>
    <row r="10" spans="2:5" ht="22.8" customHeight="1" x14ac:dyDescent="0.3">
      <c r="B10" s="8" t="s">
        <v>8</v>
      </c>
      <c r="C10" s="22">
        <v>0</v>
      </c>
      <c r="D10" s="25">
        <v>290</v>
      </c>
      <c r="E10" s="97">
        <v>290</v>
      </c>
    </row>
    <row r="11" spans="2:5" ht="22.8" customHeight="1" x14ac:dyDescent="0.3">
      <c r="B11" s="8" t="s">
        <v>9</v>
      </c>
      <c r="C11" s="22">
        <v>0</v>
      </c>
      <c r="D11" s="25">
        <v>60</v>
      </c>
      <c r="E11" s="97">
        <v>60</v>
      </c>
    </row>
    <row r="12" spans="2:5" ht="22.8" customHeight="1" x14ac:dyDescent="0.3">
      <c r="B12" s="8" t="s">
        <v>10</v>
      </c>
      <c r="C12" s="22">
        <v>0</v>
      </c>
      <c r="D12" s="25">
        <v>184</v>
      </c>
      <c r="E12" s="97">
        <v>184</v>
      </c>
    </row>
    <row r="13" spans="2:5" ht="22.8" customHeight="1" x14ac:dyDescent="0.3">
      <c r="B13" s="8" t="s">
        <v>11</v>
      </c>
      <c r="C13" s="22">
        <v>0</v>
      </c>
      <c r="D13" s="25">
        <v>24</v>
      </c>
      <c r="E13" s="97">
        <v>24</v>
      </c>
    </row>
    <row r="14" spans="2:5" ht="22.8" customHeight="1" x14ac:dyDescent="0.3">
      <c r="B14" s="8" t="s">
        <v>12</v>
      </c>
      <c r="C14" s="23">
        <v>0</v>
      </c>
      <c r="D14" s="104">
        <v>254</v>
      </c>
      <c r="E14" s="97">
        <v>254</v>
      </c>
    </row>
    <row r="15" spans="2:5" ht="22.8" customHeight="1" x14ac:dyDescent="0.3">
      <c r="B15" s="27" t="s">
        <v>13</v>
      </c>
      <c r="C15" s="98">
        <f>SUM(C6:C14)</f>
        <v>0</v>
      </c>
      <c r="D15" s="54">
        <v>12315</v>
      </c>
      <c r="E15" s="98">
        <v>12315</v>
      </c>
    </row>
    <row r="16" spans="2:5" x14ac:dyDescent="0.3">
      <c r="B16" s="29" t="s">
        <v>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G14"/>
  <sheetViews>
    <sheetView zoomScale="85" zoomScaleNormal="85" workbookViewId="0">
      <selection activeCell="D5" sqref="D5"/>
    </sheetView>
  </sheetViews>
  <sheetFormatPr defaultRowHeight="14.4" x14ac:dyDescent="0.3"/>
  <cols>
    <col min="1" max="1" width="2.88671875" style="2" customWidth="1"/>
    <col min="2" max="2" width="13.33203125" style="2" customWidth="1"/>
    <col min="3" max="7" width="29.88671875" style="2" customWidth="1"/>
    <col min="8" max="16384" width="8.88671875" style="2"/>
  </cols>
  <sheetData>
    <row r="2" spans="2:7" x14ac:dyDescent="0.3">
      <c r="B2" s="89" t="s">
        <v>71</v>
      </c>
      <c r="C2" s="89"/>
      <c r="D2" s="89"/>
      <c r="E2" s="89"/>
      <c r="F2" s="89"/>
      <c r="G2" s="89"/>
    </row>
    <row r="4" spans="2:7" x14ac:dyDescent="0.3">
      <c r="B4" s="68"/>
      <c r="C4" s="135"/>
      <c r="D4" s="135"/>
      <c r="E4" s="135"/>
      <c r="F4" s="135"/>
      <c r="G4" s="68"/>
    </row>
    <row r="5" spans="2:7" ht="33" customHeight="1" x14ac:dyDescent="0.3">
      <c r="B5" s="122" t="s">
        <v>1</v>
      </c>
      <c r="C5" s="138" t="s">
        <v>105</v>
      </c>
      <c r="D5" s="138" t="s">
        <v>125</v>
      </c>
      <c r="E5" s="138" t="s">
        <v>106</v>
      </c>
      <c r="F5" s="138" t="s">
        <v>93</v>
      </c>
      <c r="G5" s="139" t="s">
        <v>95</v>
      </c>
    </row>
    <row r="6" spans="2:7" ht="22.8" customHeight="1" x14ac:dyDescent="0.3">
      <c r="B6" s="124" t="s">
        <v>5</v>
      </c>
      <c r="C6" s="90">
        <f>SUM('Table 4a'!C6+'Table 4b'!C6)</f>
        <v>0</v>
      </c>
      <c r="D6" s="125">
        <f>SUM('Table 4a'!D6+'Table 4b'!D6)</f>
        <v>365007</v>
      </c>
      <c r="E6" s="90">
        <v>365007</v>
      </c>
      <c r="F6" s="91" t="s">
        <v>59</v>
      </c>
      <c r="G6" s="123" t="s">
        <v>96</v>
      </c>
    </row>
    <row r="7" spans="2:7" ht="22.8" customHeight="1" x14ac:dyDescent="0.3">
      <c r="B7" s="126" t="s">
        <v>6</v>
      </c>
      <c r="C7" s="14">
        <f>SUM('Table 4a'!C7+'Table 4b'!C7)</f>
        <v>0</v>
      </c>
      <c r="D7" s="77">
        <f>SUM('Table 4a'!D7+'Table 4b'!D7)</f>
        <v>454233</v>
      </c>
      <c r="E7" s="14">
        <v>454233</v>
      </c>
      <c r="F7" s="63" t="s">
        <v>83</v>
      </c>
      <c r="G7" s="70">
        <v>2877799</v>
      </c>
    </row>
    <row r="8" spans="2:7" ht="22.8" customHeight="1" x14ac:dyDescent="0.3">
      <c r="B8" s="126" t="s">
        <v>7</v>
      </c>
      <c r="C8" s="14">
        <f>SUM('Table 4a'!C8+'Table 4b'!C8)</f>
        <v>0</v>
      </c>
      <c r="D8" s="77">
        <f>SUM('Table 4a'!D8+'Table 4b'!D8)</f>
        <v>511069</v>
      </c>
      <c r="E8" s="14">
        <v>511069</v>
      </c>
      <c r="F8" s="63">
        <v>2369005</v>
      </c>
      <c r="G8" s="70">
        <v>2880074</v>
      </c>
    </row>
    <row r="9" spans="2:7" ht="22.8" customHeight="1" x14ac:dyDescent="0.3">
      <c r="B9" s="126" t="s">
        <v>8</v>
      </c>
      <c r="C9" s="14">
        <f>SUM('Table 4a'!C9+'Table 4b'!C9)</f>
        <v>0</v>
      </c>
      <c r="D9" s="77">
        <f>SUM('Table 4a'!D9+'Table 4b'!D9)</f>
        <v>520039</v>
      </c>
      <c r="E9" s="14">
        <v>520039</v>
      </c>
      <c r="F9" s="63">
        <v>2298121</v>
      </c>
      <c r="G9" s="70">
        <v>2818160</v>
      </c>
    </row>
    <row r="10" spans="2:7" ht="22.8" customHeight="1" x14ac:dyDescent="0.3">
      <c r="B10" s="126" t="s">
        <v>9</v>
      </c>
      <c r="C10" s="14">
        <f>SUM('Table 4a'!C10+'Table 4b'!C10)</f>
        <v>946</v>
      </c>
      <c r="D10" s="77">
        <f>SUM('Table 4a'!D10+'Table 4b'!D10)</f>
        <v>507588</v>
      </c>
      <c r="E10" s="14">
        <v>508534</v>
      </c>
      <c r="F10" s="63">
        <v>2307641</v>
      </c>
      <c r="G10" s="70">
        <v>2816175</v>
      </c>
    </row>
    <row r="11" spans="2:7" ht="22.8" customHeight="1" x14ac:dyDescent="0.3">
      <c r="B11" s="126" t="s">
        <v>10</v>
      </c>
      <c r="C11" s="14">
        <f>SUM('Table 4a'!C11+'Table 4b'!C11)</f>
        <v>3536</v>
      </c>
      <c r="D11" s="77">
        <f>SUM('Table 4a'!D11+'Table 4b'!D11)</f>
        <v>525642</v>
      </c>
      <c r="E11" s="14">
        <v>529178</v>
      </c>
      <c r="F11" s="63">
        <v>2307098</v>
      </c>
      <c r="G11" s="70">
        <v>2836276</v>
      </c>
    </row>
    <row r="12" spans="2:7" ht="22.8" customHeight="1" x14ac:dyDescent="0.3">
      <c r="B12" s="126" t="s">
        <v>11</v>
      </c>
      <c r="C12" s="11" t="s">
        <v>94</v>
      </c>
      <c r="D12" s="77">
        <f>SUM('Table 4a'!D12+'Table 4b'!D12)</f>
        <v>482014</v>
      </c>
      <c r="E12" s="11" t="s">
        <v>85</v>
      </c>
      <c r="F12" s="63">
        <v>2262409</v>
      </c>
      <c r="G12" s="70">
        <v>2749200</v>
      </c>
    </row>
    <row r="13" spans="2:7" ht="22.8" customHeight="1" x14ac:dyDescent="0.3">
      <c r="B13" s="127" t="s">
        <v>12</v>
      </c>
      <c r="C13" s="71">
        <f>SUM('Table 4a'!C13+'Table 4b'!C13)</f>
        <v>6214</v>
      </c>
      <c r="D13" s="128">
        <f>SUM('Table 4a'!D13+'Table 4b'!D13)</f>
        <v>487473</v>
      </c>
      <c r="E13" s="71">
        <v>493687</v>
      </c>
      <c r="F13" s="129">
        <v>2247774</v>
      </c>
      <c r="G13" s="69">
        <v>2741461</v>
      </c>
    </row>
    <row r="14" spans="2:7" x14ac:dyDescent="0.3">
      <c r="B14" s="94" t="s">
        <v>97</v>
      </c>
      <c r="C14" s="68"/>
      <c r="D14" s="68"/>
      <c r="E14" s="6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G15"/>
  <sheetViews>
    <sheetView zoomScale="85" zoomScaleNormal="85" workbookViewId="0">
      <selection activeCell="E21" sqref="E21"/>
    </sheetView>
  </sheetViews>
  <sheetFormatPr defaultRowHeight="14.4" x14ac:dyDescent="0.3"/>
  <cols>
    <col min="1" max="1" width="2.88671875" style="2" customWidth="1"/>
    <col min="2" max="2" width="16.5546875" style="2" customWidth="1"/>
    <col min="3" max="7" width="29.6640625" style="2" customWidth="1"/>
    <col min="8" max="16384" width="8.88671875" style="2"/>
  </cols>
  <sheetData>
    <row r="2" spans="2:7" x14ac:dyDescent="0.3">
      <c r="B2" s="89" t="s">
        <v>72</v>
      </c>
      <c r="C2" s="89"/>
      <c r="D2" s="89"/>
      <c r="E2" s="89"/>
      <c r="F2" s="89"/>
      <c r="G2" s="147"/>
    </row>
    <row r="4" spans="2:7" x14ac:dyDescent="0.3">
      <c r="B4" s="68"/>
      <c r="C4" s="135"/>
      <c r="D4" s="135"/>
      <c r="E4" s="135"/>
      <c r="F4" s="135"/>
      <c r="G4" s="68"/>
    </row>
    <row r="5" spans="2:7" ht="41.4" x14ac:dyDescent="0.3">
      <c r="B5" s="60" t="s">
        <v>1</v>
      </c>
      <c r="C5" s="136" t="s">
        <v>103</v>
      </c>
      <c r="D5" s="136" t="s">
        <v>126</v>
      </c>
      <c r="E5" s="136" t="s">
        <v>107</v>
      </c>
      <c r="F5" s="136" t="s">
        <v>55</v>
      </c>
      <c r="G5" s="137" t="s">
        <v>89</v>
      </c>
    </row>
    <row r="6" spans="2:7" ht="22.8" customHeight="1" x14ac:dyDescent="0.3">
      <c r="B6" s="66" t="s">
        <v>5</v>
      </c>
      <c r="C6" s="72">
        <v>0</v>
      </c>
      <c r="D6" s="72">
        <v>354969</v>
      </c>
      <c r="E6" s="90">
        <v>354969</v>
      </c>
      <c r="F6" s="91" t="s">
        <v>60</v>
      </c>
      <c r="G6" s="25">
        <v>2126024</v>
      </c>
    </row>
    <row r="7" spans="2:7" ht="22.8" customHeight="1" x14ac:dyDescent="0.3">
      <c r="B7" s="62" t="s">
        <v>6</v>
      </c>
      <c r="C7" s="70">
        <v>0</v>
      </c>
      <c r="D7" s="70">
        <v>444943</v>
      </c>
      <c r="E7" s="14">
        <v>444943</v>
      </c>
      <c r="F7" s="63">
        <v>1864295</v>
      </c>
      <c r="G7" s="25">
        <v>2309238</v>
      </c>
    </row>
    <row r="8" spans="2:7" ht="22.8" customHeight="1" x14ac:dyDescent="0.3">
      <c r="B8" s="62" t="s">
        <v>7</v>
      </c>
      <c r="C8" s="70">
        <v>0</v>
      </c>
      <c r="D8" s="70">
        <v>500960</v>
      </c>
      <c r="E8" s="14">
        <v>500960</v>
      </c>
      <c r="F8" s="63">
        <v>1832983</v>
      </c>
      <c r="G8" s="25">
        <v>2333943</v>
      </c>
    </row>
    <row r="9" spans="2:7" ht="22.8" customHeight="1" x14ac:dyDescent="0.3">
      <c r="B9" s="62" t="s">
        <v>8</v>
      </c>
      <c r="C9" s="70">
        <v>0</v>
      </c>
      <c r="D9" s="70">
        <v>509436</v>
      </c>
      <c r="E9" s="14">
        <v>509436</v>
      </c>
      <c r="F9" s="63">
        <v>1790147</v>
      </c>
      <c r="G9" s="25">
        <v>2299583</v>
      </c>
    </row>
    <row r="10" spans="2:7" ht="22.8" customHeight="1" x14ac:dyDescent="0.3">
      <c r="B10" s="62" t="s">
        <v>9</v>
      </c>
      <c r="C10" s="24">
        <v>946</v>
      </c>
      <c r="D10" s="70">
        <v>496810</v>
      </c>
      <c r="E10" s="14">
        <v>497756</v>
      </c>
      <c r="F10" s="63">
        <v>1819499</v>
      </c>
      <c r="G10" s="25">
        <v>2317255</v>
      </c>
    </row>
    <row r="11" spans="2:7" ht="22.8" customHeight="1" x14ac:dyDescent="0.3">
      <c r="B11" s="62" t="s">
        <v>10</v>
      </c>
      <c r="C11" s="24">
        <v>3536</v>
      </c>
      <c r="D11" s="70">
        <v>515107</v>
      </c>
      <c r="E11" s="14">
        <v>518643</v>
      </c>
      <c r="F11" s="63">
        <v>1824847</v>
      </c>
      <c r="G11" s="25">
        <v>2343490</v>
      </c>
    </row>
    <row r="12" spans="2:7" ht="22.8" customHeight="1" x14ac:dyDescent="0.3">
      <c r="B12" s="62" t="s">
        <v>11</v>
      </c>
      <c r="C12" s="112" t="s">
        <v>61</v>
      </c>
      <c r="D12" s="70">
        <v>471484</v>
      </c>
      <c r="E12" s="11" t="s">
        <v>91</v>
      </c>
      <c r="F12" s="63">
        <v>1782186</v>
      </c>
      <c r="G12" s="25">
        <v>2258447</v>
      </c>
    </row>
    <row r="13" spans="2:7" ht="22.8" customHeight="1" x14ac:dyDescent="0.3">
      <c r="B13" s="64" t="s">
        <v>12</v>
      </c>
      <c r="C13" s="113">
        <v>6214</v>
      </c>
      <c r="D13" s="92">
        <v>477395</v>
      </c>
      <c r="E13" s="92">
        <v>483609</v>
      </c>
      <c r="F13" s="93">
        <v>1763237</v>
      </c>
      <c r="G13" s="54">
        <v>2246846</v>
      </c>
    </row>
    <row r="14" spans="2:7" x14ac:dyDescent="0.3">
      <c r="B14" s="29" t="s">
        <v>92</v>
      </c>
      <c r="C14" s="68"/>
      <c r="D14" s="68"/>
      <c r="E14" s="76"/>
    </row>
    <row r="15" spans="2:7" x14ac:dyDescent="0.3">
      <c r="B15" s="94"/>
      <c r="C15" s="68"/>
      <c r="D15" s="68"/>
      <c r="E15" s="6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16"/>
  <sheetViews>
    <sheetView zoomScale="85" zoomScaleNormal="85" workbookViewId="0">
      <selection activeCell="D18" sqref="D18"/>
    </sheetView>
  </sheetViews>
  <sheetFormatPr defaultRowHeight="14.4" x14ac:dyDescent="0.3"/>
  <cols>
    <col min="1" max="1" width="2.88671875" style="2" customWidth="1"/>
    <col min="2" max="2" width="16.5546875" style="2" customWidth="1"/>
    <col min="3" max="7" width="29.6640625" style="2" customWidth="1"/>
    <col min="8" max="8" width="11.6640625" style="2" bestFit="1" customWidth="1"/>
    <col min="9" max="16384" width="8.88671875" style="2"/>
  </cols>
  <sheetData>
    <row r="2" spans="2:8" x14ac:dyDescent="0.3">
      <c r="B2" s="89" t="s">
        <v>66</v>
      </c>
      <c r="C2" s="89"/>
      <c r="D2" s="89"/>
      <c r="E2" s="89"/>
      <c r="F2" s="89"/>
      <c r="G2" s="89"/>
      <c r="H2" s="89"/>
    </row>
    <row r="4" spans="2:8" x14ac:dyDescent="0.3">
      <c r="B4" s="68"/>
      <c r="C4" s="135"/>
      <c r="D4" s="135"/>
      <c r="E4" s="135"/>
      <c r="F4" s="135"/>
      <c r="G4" s="68"/>
    </row>
    <row r="5" spans="2:8" ht="33" customHeight="1" x14ac:dyDescent="0.3">
      <c r="B5" s="60" t="s">
        <v>1</v>
      </c>
      <c r="C5" s="136" t="s">
        <v>104</v>
      </c>
      <c r="D5" s="136" t="s">
        <v>127</v>
      </c>
      <c r="E5" s="136" t="s">
        <v>108</v>
      </c>
      <c r="F5" s="140" t="s">
        <v>58</v>
      </c>
      <c r="G5" s="141" t="s">
        <v>88</v>
      </c>
    </row>
    <row r="6" spans="2:8" ht="22.8" customHeight="1" x14ac:dyDescent="0.3">
      <c r="B6" s="66" t="s">
        <v>5</v>
      </c>
      <c r="C6" s="72">
        <v>0</v>
      </c>
      <c r="D6" s="72">
        <v>10038</v>
      </c>
      <c r="E6" s="90">
        <v>10038</v>
      </c>
      <c r="F6" s="91" t="s">
        <v>63</v>
      </c>
      <c r="G6" s="24" t="s">
        <v>90</v>
      </c>
      <c r="H6" s="110"/>
    </row>
    <row r="7" spans="2:8" ht="22.8" customHeight="1" x14ac:dyDescent="0.3">
      <c r="B7" s="62" t="s">
        <v>6</v>
      </c>
      <c r="C7" s="70">
        <v>0</v>
      </c>
      <c r="D7" s="70">
        <v>9290</v>
      </c>
      <c r="E7" s="14">
        <v>9290</v>
      </c>
      <c r="F7" s="63">
        <v>559271</v>
      </c>
      <c r="G7" s="25">
        <v>568561</v>
      </c>
    </row>
    <row r="8" spans="2:8" ht="22.8" customHeight="1" x14ac:dyDescent="0.3">
      <c r="B8" s="62" t="s">
        <v>7</v>
      </c>
      <c r="C8" s="70">
        <v>0</v>
      </c>
      <c r="D8" s="70">
        <v>10109</v>
      </c>
      <c r="E8" s="14">
        <v>10109</v>
      </c>
      <c r="F8" s="63">
        <v>536022</v>
      </c>
      <c r="G8" s="25">
        <v>546131</v>
      </c>
    </row>
    <row r="9" spans="2:8" ht="22.8" customHeight="1" x14ac:dyDescent="0.3">
      <c r="B9" s="62" t="s">
        <v>8</v>
      </c>
      <c r="C9" s="70">
        <v>0</v>
      </c>
      <c r="D9" s="70">
        <v>10603</v>
      </c>
      <c r="E9" s="14">
        <v>10603</v>
      </c>
      <c r="F9" s="63">
        <v>507974</v>
      </c>
      <c r="G9" s="25">
        <v>518577</v>
      </c>
    </row>
    <row r="10" spans="2:8" ht="22.8" customHeight="1" x14ac:dyDescent="0.3">
      <c r="B10" s="62" t="s">
        <v>9</v>
      </c>
      <c r="C10" s="70">
        <v>0</v>
      </c>
      <c r="D10" s="70">
        <v>10778</v>
      </c>
      <c r="E10" s="14">
        <v>10778</v>
      </c>
      <c r="F10" s="63">
        <v>488142</v>
      </c>
      <c r="G10" s="25">
        <v>498920</v>
      </c>
    </row>
    <row r="11" spans="2:8" ht="22.8" customHeight="1" x14ac:dyDescent="0.3">
      <c r="B11" s="62" t="s">
        <v>10</v>
      </c>
      <c r="C11" s="70">
        <v>0</v>
      </c>
      <c r="D11" s="70">
        <v>10535</v>
      </c>
      <c r="E11" s="14">
        <v>10535</v>
      </c>
      <c r="F11" s="63">
        <v>482251</v>
      </c>
      <c r="G11" s="25">
        <v>492786</v>
      </c>
    </row>
    <row r="12" spans="2:8" ht="22.8" customHeight="1" x14ac:dyDescent="0.3">
      <c r="B12" s="62" t="s">
        <v>11</v>
      </c>
      <c r="C12" s="70">
        <v>0</v>
      </c>
      <c r="D12" s="70">
        <v>10530</v>
      </c>
      <c r="E12" s="14">
        <v>10530</v>
      </c>
      <c r="F12" s="63">
        <v>480223</v>
      </c>
      <c r="G12" s="25">
        <v>490753</v>
      </c>
    </row>
    <row r="13" spans="2:8" ht="22.8" customHeight="1" x14ac:dyDescent="0.3">
      <c r="B13" s="64" t="s">
        <v>12</v>
      </c>
      <c r="C13" s="92">
        <v>0</v>
      </c>
      <c r="D13" s="92">
        <v>10078</v>
      </c>
      <c r="E13" s="92">
        <v>10078</v>
      </c>
      <c r="F13" s="93">
        <v>484537</v>
      </c>
      <c r="G13" s="54">
        <v>494615</v>
      </c>
    </row>
    <row r="14" spans="2:8" x14ac:dyDescent="0.3">
      <c r="B14" s="29" t="s">
        <v>51</v>
      </c>
      <c r="C14" s="68"/>
      <c r="D14" s="68"/>
      <c r="E14" s="76"/>
    </row>
    <row r="16" spans="2:8" x14ac:dyDescent="0.3">
      <c r="C16" s="68"/>
      <c r="D16" s="68"/>
      <c r="E16" s="68"/>
      <c r="F16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G24"/>
  <sheetViews>
    <sheetView zoomScale="85" zoomScaleNormal="85" workbookViewId="0">
      <selection activeCell="C25" sqref="C25"/>
    </sheetView>
  </sheetViews>
  <sheetFormatPr defaultColWidth="9.109375" defaultRowHeight="14.4" x14ac:dyDescent="0.3"/>
  <cols>
    <col min="1" max="1" width="3" style="5" customWidth="1"/>
    <col min="2" max="2" width="26.77734375" style="5" customWidth="1"/>
    <col min="3" max="3" width="30.109375" style="5" customWidth="1"/>
    <col min="4" max="4" width="28.5546875" style="5" customWidth="1"/>
    <col min="5" max="5" width="26.5546875" style="5" customWidth="1"/>
    <col min="6" max="6" width="2.77734375" style="5" customWidth="1"/>
    <col min="7" max="7" width="49.6640625" style="5" bestFit="1" customWidth="1"/>
    <col min="8" max="8" width="35.6640625" style="5" bestFit="1" customWidth="1"/>
    <col min="9" max="9" width="22.44140625" style="5" customWidth="1"/>
    <col min="10" max="10" width="30.33203125" style="5" bestFit="1" customWidth="1"/>
    <col min="11" max="11" width="36.33203125" style="5" bestFit="1" customWidth="1"/>
    <col min="12" max="17" width="14.44140625" style="5" bestFit="1" customWidth="1"/>
    <col min="18" max="16384" width="9.109375" style="5"/>
  </cols>
  <sheetData>
    <row r="2" spans="2:7" ht="30.75" customHeight="1" x14ac:dyDescent="0.3">
      <c r="B2" s="95" t="s">
        <v>101</v>
      </c>
      <c r="C2" s="95"/>
      <c r="D2" s="95"/>
      <c r="E2" s="95"/>
    </row>
    <row r="3" spans="2:7" ht="13.8" customHeight="1" x14ac:dyDescent="0.3">
      <c r="B3" s="95"/>
      <c r="C3" s="95"/>
      <c r="D3" s="95"/>
      <c r="E3" s="95"/>
    </row>
    <row r="4" spans="2:7" ht="15.6" x14ac:dyDescent="0.3">
      <c r="B4" s="6"/>
      <c r="C4" s="6"/>
      <c r="D4" s="6"/>
      <c r="E4" s="6"/>
    </row>
    <row r="5" spans="2:7" ht="33.6" customHeight="1" x14ac:dyDescent="0.3">
      <c r="B5" s="7" t="s">
        <v>1</v>
      </c>
      <c r="C5" s="137" t="s">
        <v>2</v>
      </c>
      <c r="D5" s="137" t="s">
        <v>3</v>
      </c>
      <c r="E5" s="137" t="s">
        <v>65</v>
      </c>
      <c r="F5" s="2"/>
      <c r="G5" s="2"/>
    </row>
    <row r="6" spans="2:7" ht="22.8" customHeight="1" x14ac:dyDescent="0.3">
      <c r="B6" s="8" t="s">
        <v>87</v>
      </c>
      <c r="C6" s="116">
        <v>96</v>
      </c>
      <c r="D6" s="11">
        <v>92</v>
      </c>
      <c r="E6" s="11">
        <v>188</v>
      </c>
      <c r="F6" s="2"/>
      <c r="G6" s="2"/>
    </row>
    <row r="7" spans="2:7" ht="22.5" customHeight="1" x14ac:dyDescent="0.3">
      <c r="B7" s="8" t="s">
        <v>5</v>
      </c>
      <c r="C7" s="9">
        <v>36</v>
      </c>
      <c r="D7" s="9">
        <v>32</v>
      </c>
      <c r="E7" s="12">
        <f t="shared" ref="E7:E14" si="0">SUM(C7:D7)</f>
        <v>68</v>
      </c>
      <c r="F7" s="2"/>
      <c r="G7" s="2"/>
    </row>
    <row r="8" spans="2:7" ht="22.5" customHeight="1" x14ac:dyDescent="0.3">
      <c r="B8" s="8" t="s">
        <v>6</v>
      </c>
      <c r="C8" s="9">
        <v>1671</v>
      </c>
      <c r="D8" s="9">
        <v>1570</v>
      </c>
      <c r="E8" s="12">
        <f t="shared" si="0"/>
        <v>3241</v>
      </c>
      <c r="F8" s="2"/>
      <c r="G8" s="2"/>
    </row>
    <row r="9" spans="2:7" ht="22.5" customHeight="1" x14ac:dyDescent="0.3">
      <c r="B9" s="8" t="s">
        <v>7</v>
      </c>
      <c r="C9" s="9">
        <v>12678</v>
      </c>
      <c r="D9" s="9">
        <v>10963</v>
      </c>
      <c r="E9" s="12">
        <f t="shared" si="0"/>
        <v>23641</v>
      </c>
      <c r="F9" s="2"/>
      <c r="G9" s="2"/>
    </row>
    <row r="10" spans="2:7" ht="22.5" customHeight="1" x14ac:dyDescent="0.3">
      <c r="B10" s="8" t="s">
        <v>8</v>
      </c>
      <c r="C10" s="9">
        <v>45456</v>
      </c>
      <c r="D10" s="9">
        <v>35130</v>
      </c>
      <c r="E10" s="12">
        <f t="shared" si="0"/>
        <v>80586</v>
      </c>
      <c r="F10" s="2"/>
      <c r="G10" s="2"/>
    </row>
    <row r="11" spans="2:7" ht="22.5" customHeight="1" x14ac:dyDescent="0.3">
      <c r="B11" s="8" t="s">
        <v>9</v>
      </c>
      <c r="C11" s="13">
        <v>57632</v>
      </c>
      <c r="D11" s="9">
        <v>35190</v>
      </c>
      <c r="E11" s="12">
        <f t="shared" si="0"/>
        <v>92822</v>
      </c>
      <c r="F11" s="2"/>
      <c r="G11" s="2"/>
    </row>
    <row r="12" spans="2:7" ht="22.2" customHeight="1" x14ac:dyDescent="0.3">
      <c r="B12" s="8" t="s">
        <v>10</v>
      </c>
      <c r="C12" s="13">
        <v>55603</v>
      </c>
      <c r="D12" s="9">
        <v>39730</v>
      </c>
      <c r="E12" s="12">
        <f t="shared" si="0"/>
        <v>95333</v>
      </c>
      <c r="F12" s="2"/>
      <c r="G12" s="2"/>
    </row>
    <row r="13" spans="2:7" ht="22.5" customHeight="1" x14ac:dyDescent="0.3">
      <c r="B13" s="8" t="s">
        <v>11</v>
      </c>
      <c r="C13" s="14">
        <v>61164</v>
      </c>
      <c r="D13" s="14">
        <v>37480</v>
      </c>
      <c r="E13" s="12">
        <f t="shared" si="0"/>
        <v>98644</v>
      </c>
    </row>
    <row r="14" spans="2:7" ht="22.2" customHeight="1" x14ac:dyDescent="0.3">
      <c r="B14" s="8" t="s">
        <v>12</v>
      </c>
      <c r="C14" s="15">
        <v>60216</v>
      </c>
      <c r="D14" s="14">
        <v>37113</v>
      </c>
      <c r="E14" s="12">
        <f t="shared" si="0"/>
        <v>97329</v>
      </c>
    </row>
    <row r="15" spans="2:7" ht="22.2" customHeight="1" x14ac:dyDescent="0.3">
      <c r="B15" s="7" t="s">
        <v>13</v>
      </c>
      <c r="C15" s="108">
        <f t="shared" ref="C15:D15" si="1">SUM(C6:C14)</f>
        <v>294552</v>
      </c>
      <c r="D15" s="108">
        <f t="shared" si="1"/>
        <v>197300</v>
      </c>
      <c r="E15" s="108">
        <f>SUM(E6:E14)</f>
        <v>491852</v>
      </c>
    </row>
    <row r="16" spans="2:7" x14ac:dyDescent="0.3">
      <c r="B16" s="16"/>
      <c r="E16" s="16"/>
    </row>
    <row r="17" spans="2:7" x14ac:dyDescent="0.3">
      <c r="B17" s="117" t="s">
        <v>53</v>
      </c>
    </row>
    <row r="20" spans="2:7" x14ac:dyDescent="0.3">
      <c r="D20" s="17"/>
    </row>
    <row r="24" spans="2:7" x14ac:dyDescent="0.3">
      <c r="F24" s="18"/>
      <c r="G24" s="1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O37"/>
  <sheetViews>
    <sheetView topLeftCell="B1" zoomScale="80" zoomScaleNormal="80" workbookViewId="0">
      <selection activeCell="B1" sqref="B1"/>
    </sheetView>
  </sheetViews>
  <sheetFormatPr defaultColWidth="9.109375" defaultRowHeight="14.4" x14ac:dyDescent="0.3"/>
  <cols>
    <col min="1" max="1" width="2.6640625" style="5" customWidth="1"/>
    <col min="2" max="2" width="46" style="5" bestFit="1" customWidth="1"/>
    <col min="3" max="3" width="45.88671875" style="5" customWidth="1"/>
    <col min="4" max="4" width="52.44140625" style="5" bestFit="1" customWidth="1"/>
    <col min="5" max="5" width="55.6640625" style="5" customWidth="1"/>
    <col min="6" max="6" width="32.5546875" style="5" customWidth="1"/>
    <col min="7" max="7" width="22.88671875" style="5" customWidth="1"/>
    <col min="8" max="8" width="30.33203125" style="5" bestFit="1" customWidth="1"/>
    <col min="9" max="9" width="1.6640625" style="5" bestFit="1" customWidth="1"/>
    <col min="10" max="15" width="14.44140625" style="5" bestFit="1" customWidth="1"/>
    <col min="16" max="16384" width="9.109375" style="5"/>
  </cols>
  <sheetData>
    <row r="2" spans="2:12" ht="15.6" x14ac:dyDescent="0.3">
      <c r="B2" s="142" t="s">
        <v>115</v>
      </c>
      <c r="C2" s="142"/>
      <c r="D2" s="142"/>
      <c r="E2" s="142"/>
      <c r="F2" s="142"/>
      <c r="G2" s="19"/>
    </row>
    <row r="3" spans="2:12" x14ac:dyDescent="0.3">
      <c r="I3" s="5" t="s">
        <v>14</v>
      </c>
    </row>
    <row r="4" spans="2:12" ht="15.6" x14ac:dyDescent="0.3">
      <c r="B4" s="7" t="s">
        <v>15</v>
      </c>
      <c r="C4" s="20" t="s">
        <v>114</v>
      </c>
      <c r="D4" s="20" t="s">
        <v>16</v>
      </c>
      <c r="E4" s="7" t="s">
        <v>17</v>
      </c>
      <c r="F4" s="20" t="s">
        <v>18</v>
      </c>
      <c r="H4" s="2"/>
      <c r="I4" s="2"/>
      <c r="J4" s="2"/>
      <c r="K4" s="2"/>
      <c r="L4" s="2"/>
    </row>
    <row r="5" spans="2:12" ht="15.6" x14ac:dyDescent="0.3">
      <c r="B5" s="8" t="s">
        <v>19</v>
      </c>
      <c r="C5" s="22">
        <v>132</v>
      </c>
      <c r="D5" s="21">
        <v>376423</v>
      </c>
      <c r="E5" s="30">
        <v>0</v>
      </c>
      <c r="F5" s="21">
        <v>25786824</v>
      </c>
      <c r="H5" s="31"/>
      <c r="I5" s="2"/>
      <c r="J5" s="2"/>
      <c r="K5" s="2"/>
      <c r="L5" s="2"/>
    </row>
    <row r="6" spans="2:12" ht="15.6" x14ac:dyDescent="0.3">
      <c r="B6" s="8" t="s">
        <v>20</v>
      </c>
      <c r="C6" s="32">
        <v>124</v>
      </c>
      <c r="D6" s="32">
        <v>246496</v>
      </c>
      <c r="E6" s="30">
        <v>0</v>
      </c>
      <c r="F6" s="32">
        <v>21140557</v>
      </c>
      <c r="H6" s="31"/>
      <c r="I6" s="2"/>
      <c r="J6" s="2"/>
      <c r="K6" s="2"/>
      <c r="L6" s="2"/>
    </row>
    <row r="7" spans="2:12" ht="15.6" x14ac:dyDescent="0.3">
      <c r="B7" s="33" t="s">
        <v>21</v>
      </c>
      <c r="C7" s="22">
        <v>0</v>
      </c>
      <c r="D7" s="23">
        <v>0</v>
      </c>
      <c r="E7" s="34">
        <v>354969</v>
      </c>
      <c r="F7" s="35">
        <v>1771055</v>
      </c>
      <c r="H7" s="31"/>
      <c r="I7" s="2"/>
      <c r="J7" s="2"/>
      <c r="K7" s="2"/>
      <c r="L7" s="2"/>
    </row>
    <row r="8" spans="2:12" ht="15.6" x14ac:dyDescent="0.3">
      <c r="B8" s="27" t="s">
        <v>22</v>
      </c>
      <c r="C8" s="28">
        <v>0</v>
      </c>
      <c r="D8" s="23">
        <v>0</v>
      </c>
      <c r="E8" s="22">
        <v>10038</v>
      </c>
      <c r="F8" s="36">
        <v>553631</v>
      </c>
      <c r="H8" s="31"/>
      <c r="I8" s="2"/>
      <c r="J8" s="2"/>
      <c r="K8" s="2"/>
      <c r="L8" s="2"/>
    </row>
    <row r="9" spans="2:12" ht="15.6" x14ac:dyDescent="0.3">
      <c r="B9" s="8" t="s">
        <v>23</v>
      </c>
      <c r="C9" s="22">
        <v>1739</v>
      </c>
      <c r="D9" s="21">
        <v>407975</v>
      </c>
      <c r="E9" s="37">
        <v>0</v>
      </c>
      <c r="F9" s="22">
        <v>25766990</v>
      </c>
      <c r="H9" s="31"/>
      <c r="I9" s="2"/>
      <c r="J9" s="2"/>
      <c r="K9" s="2"/>
      <c r="L9" s="2"/>
    </row>
    <row r="10" spans="2:12" ht="15.6" x14ac:dyDescent="0.3">
      <c r="B10" s="8" t="s">
        <v>24</v>
      </c>
      <c r="C10" s="22">
        <v>1461</v>
      </c>
      <c r="D10" s="32">
        <v>276050</v>
      </c>
      <c r="E10" s="38">
        <v>0</v>
      </c>
      <c r="F10" s="22">
        <v>21274934</v>
      </c>
      <c r="H10" s="31"/>
      <c r="I10" s="2"/>
      <c r="J10" s="2"/>
      <c r="K10" s="2"/>
      <c r="L10" s="2"/>
    </row>
    <row r="11" spans="2:12" ht="15.6" x14ac:dyDescent="0.3">
      <c r="B11" s="33" t="s">
        <v>25</v>
      </c>
      <c r="C11" s="34">
        <v>0</v>
      </c>
      <c r="D11" s="23">
        <v>0</v>
      </c>
      <c r="E11" s="22">
        <v>444943</v>
      </c>
      <c r="F11" s="39">
        <v>1864295</v>
      </c>
      <c r="H11" s="31"/>
      <c r="I11" s="2"/>
      <c r="J11" s="2"/>
      <c r="K11" s="2"/>
      <c r="L11" s="2"/>
    </row>
    <row r="12" spans="2:12" ht="15.6" x14ac:dyDescent="0.3">
      <c r="B12" s="27" t="s">
        <v>26</v>
      </c>
      <c r="C12" s="28">
        <v>0</v>
      </c>
      <c r="D12" s="28">
        <v>0</v>
      </c>
      <c r="E12" s="40">
        <v>9290</v>
      </c>
      <c r="F12" s="40">
        <v>559271</v>
      </c>
      <c r="H12" s="31"/>
      <c r="I12" s="2"/>
      <c r="J12" s="2"/>
      <c r="K12" s="2"/>
      <c r="L12" s="2"/>
    </row>
    <row r="13" spans="2:12" ht="15.6" x14ac:dyDescent="0.3">
      <c r="B13" s="8" t="s">
        <v>27</v>
      </c>
      <c r="C13" s="22">
        <v>12049</v>
      </c>
      <c r="D13" s="23">
        <v>427631</v>
      </c>
      <c r="E13" s="30">
        <v>0</v>
      </c>
      <c r="F13" s="22">
        <v>25495489</v>
      </c>
      <c r="H13" s="31"/>
      <c r="I13" s="2"/>
      <c r="J13" s="2"/>
      <c r="K13" s="2"/>
      <c r="L13" s="2"/>
    </row>
    <row r="14" spans="2:12" ht="15.6" x14ac:dyDescent="0.3">
      <c r="B14" s="41" t="s">
        <v>28</v>
      </c>
      <c r="C14" s="22">
        <v>11991</v>
      </c>
      <c r="D14" s="23">
        <v>298878</v>
      </c>
      <c r="E14" s="30">
        <v>0</v>
      </c>
      <c r="F14" s="22">
        <v>21118073</v>
      </c>
      <c r="H14" s="31"/>
      <c r="I14" s="2"/>
      <c r="J14" s="2"/>
      <c r="K14" s="2"/>
      <c r="L14" s="2"/>
    </row>
    <row r="15" spans="2:12" ht="15.6" x14ac:dyDescent="0.3">
      <c r="B15" s="8" t="s">
        <v>29</v>
      </c>
      <c r="C15" s="34">
        <v>0</v>
      </c>
      <c r="D15" s="34">
        <v>0</v>
      </c>
      <c r="E15" s="39">
        <v>500960</v>
      </c>
      <c r="F15" s="39">
        <v>1832983</v>
      </c>
      <c r="H15" s="31"/>
      <c r="I15" s="2"/>
      <c r="J15" s="2"/>
      <c r="K15" s="2"/>
      <c r="L15" s="2"/>
    </row>
    <row r="16" spans="2:12" ht="15.6" x14ac:dyDescent="0.3">
      <c r="B16" s="27" t="s">
        <v>30</v>
      </c>
      <c r="C16" s="40">
        <v>0</v>
      </c>
      <c r="D16" s="28">
        <v>0</v>
      </c>
      <c r="E16" s="40">
        <v>10109</v>
      </c>
      <c r="F16" s="40">
        <v>536022</v>
      </c>
      <c r="H16" s="31"/>
      <c r="I16" s="2"/>
      <c r="J16" s="2"/>
      <c r="K16" s="2"/>
      <c r="L16" s="2"/>
    </row>
    <row r="17" spans="2:15" ht="15.6" x14ac:dyDescent="0.3">
      <c r="B17" s="8" t="s">
        <v>31</v>
      </c>
      <c r="C17" s="22">
        <v>50038</v>
      </c>
      <c r="D17" s="23">
        <v>443913</v>
      </c>
      <c r="E17" s="37">
        <v>0</v>
      </c>
      <c r="F17" s="22">
        <v>25307746</v>
      </c>
      <c r="K17" s="26"/>
      <c r="L17" s="26"/>
      <c r="M17" s="26"/>
      <c r="N17" s="26"/>
      <c r="O17" s="26"/>
    </row>
    <row r="18" spans="2:15" ht="15.6" x14ac:dyDescent="0.3">
      <c r="B18" s="8" t="s">
        <v>32</v>
      </c>
      <c r="C18" s="32">
        <v>39337</v>
      </c>
      <c r="D18" s="32">
        <v>300537</v>
      </c>
      <c r="E18" s="38">
        <v>0</v>
      </c>
      <c r="F18" s="42">
        <v>20923634</v>
      </c>
    </row>
    <row r="19" spans="2:15" ht="15.6" x14ac:dyDescent="0.3">
      <c r="B19" s="33" t="s">
        <v>33</v>
      </c>
      <c r="C19" s="22">
        <v>0</v>
      </c>
      <c r="D19" s="23">
        <v>0</v>
      </c>
      <c r="E19" s="22">
        <v>509436</v>
      </c>
      <c r="F19" s="22">
        <v>1790147</v>
      </c>
    </row>
    <row r="20" spans="2:15" ht="15.6" x14ac:dyDescent="0.3">
      <c r="B20" s="27" t="s">
        <v>34</v>
      </c>
      <c r="C20" s="22">
        <v>0</v>
      </c>
      <c r="D20" s="23">
        <v>0</v>
      </c>
      <c r="E20" s="22">
        <v>10603</v>
      </c>
      <c r="F20" s="28">
        <v>507974</v>
      </c>
    </row>
    <row r="21" spans="2:15" ht="15.6" x14ac:dyDescent="0.3">
      <c r="B21" s="43" t="s">
        <v>35</v>
      </c>
      <c r="C21" s="21">
        <v>104704</v>
      </c>
      <c r="D21" s="44">
        <v>484975</v>
      </c>
      <c r="E21" s="45">
        <v>0</v>
      </c>
      <c r="F21" s="46">
        <v>25272273</v>
      </c>
    </row>
    <row r="22" spans="2:15" ht="15.6" x14ac:dyDescent="0.3">
      <c r="B22" s="8" t="s">
        <v>36</v>
      </c>
      <c r="C22" s="47">
        <v>72113</v>
      </c>
      <c r="D22" s="47">
        <v>319445</v>
      </c>
      <c r="E22" s="48">
        <v>0</v>
      </c>
      <c r="F22" s="49">
        <v>20955620</v>
      </c>
    </row>
    <row r="23" spans="2:15" ht="15.6" x14ac:dyDescent="0.3">
      <c r="B23" s="33" t="s">
        <v>37</v>
      </c>
      <c r="C23" s="50">
        <v>946</v>
      </c>
      <c r="D23" s="51">
        <v>0</v>
      </c>
      <c r="E23" s="25">
        <f>SUM(497756-946)</f>
        <v>496810</v>
      </c>
      <c r="F23" s="52">
        <v>1819499</v>
      </c>
    </row>
    <row r="24" spans="2:15" ht="15.6" x14ac:dyDescent="0.3">
      <c r="B24" s="27" t="s">
        <v>38</v>
      </c>
      <c r="C24" s="53">
        <v>0</v>
      </c>
      <c r="D24" s="53">
        <v>0</v>
      </c>
      <c r="E24" s="54">
        <v>10778</v>
      </c>
      <c r="F24" s="55">
        <v>488142</v>
      </c>
    </row>
    <row r="25" spans="2:15" ht="15.6" x14ac:dyDescent="0.3">
      <c r="B25" s="43" t="s">
        <v>39</v>
      </c>
      <c r="C25" s="21">
        <v>163427</v>
      </c>
      <c r="D25" s="44">
        <v>485873</v>
      </c>
      <c r="E25" s="45">
        <v>0</v>
      </c>
      <c r="F25" s="46">
        <v>25508995</v>
      </c>
    </row>
    <row r="26" spans="2:15" ht="15.6" x14ac:dyDescent="0.3">
      <c r="B26" s="8" t="s">
        <v>40</v>
      </c>
      <c r="C26" s="47">
        <v>101728</v>
      </c>
      <c r="D26" s="47">
        <v>312256</v>
      </c>
      <c r="E26" s="48">
        <v>0</v>
      </c>
      <c r="F26" s="49">
        <v>21201471</v>
      </c>
    </row>
    <row r="27" spans="2:15" ht="15.6" x14ac:dyDescent="0.3">
      <c r="B27" s="33" t="s">
        <v>41</v>
      </c>
      <c r="C27" s="24">
        <v>3536</v>
      </c>
      <c r="D27" s="51">
        <v>0</v>
      </c>
      <c r="E27" s="25">
        <v>515107</v>
      </c>
      <c r="F27" s="52">
        <v>1824847</v>
      </c>
    </row>
    <row r="28" spans="2:15" ht="15.6" x14ac:dyDescent="0.3">
      <c r="B28" s="27" t="s">
        <v>42</v>
      </c>
      <c r="C28" s="53">
        <v>0</v>
      </c>
      <c r="D28" s="53">
        <v>0</v>
      </c>
      <c r="E28" s="54">
        <v>10535</v>
      </c>
      <c r="F28" s="55">
        <v>482251</v>
      </c>
    </row>
    <row r="29" spans="2:15" ht="15.6" x14ac:dyDescent="0.3">
      <c r="B29" s="43" t="s">
        <v>43</v>
      </c>
      <c r="C29" s="21">
        <v>211730</v>
      </c>
      <c r="D29" s="44">
        <v>485346</v>
      </c>
      <c r="E29" s="45">
        <v>0</v>
      </c>
      <c r="F29" s="46">
        <v>25182256</v>
      </c>
    </row>
    <row r="30" spans="2:15" ht="15.6" x14ac:dyDescent="0.3">
      <c r="B30" s="8" t="s">
        <v>44</v>
      </c>
      <c r="C30" s="47">
        <v>132972</v>
      </c>
      <c r="D30" s="47">
        <v>305495</v>
      </c>
      <c r="E30" s="48">
        <v>0</v>
      </c>
      <c r="F30" s="49">
        <v>20989449</v>
      </c>
    </row>
    <row r="31" spans="2:15" ht="15.6" x14ac:dyDescent="0.3">
      <c r="B31" s="33" t="s">
        <v>45</v>
      </c>
      <c r="C31" s="131" t="s">
        <v>84</v>
      </c>
      <c r="D31" s="51">
        <v>0</v>
      </c>
      <c r="E31" s="25">
        <v>471484</v>
      </c>
      <c r="F31" s="52">
        <v>1782186</v>
      </c>
      <c r="G31" s="56"/>
    </row>
    <row r="32" spans="2:15" ht="15.6" x14ac:dyDescent="0.3">
      <c r="B32" s="27" t="s">
        <v>46</v>
      </c>
      <c r="C32" s="53">
        <v>0</v>
      </c>
      <c r="D32" s="53">
        <v>0</v>
      </c>
      <c r="E32" s="54">
        <v>10530</v>
      </c>
      <c r="F32" s="55">
        <v>480223</v>
      </c>
    </row>
    <row r="33" spans="2:6" ht="15.6" x14ac:dyDescent="0.3">
      <c r="B33" s="43" t="s">
        <v>47</v>
      </c>
      <c r="C33" s="21">
        <v>246447</v>
      </c>
      <c r="D33" s="44">
        <v>492939</v>
      </c>
      <c r="E33" s="45">
        <v>0</v>
      </c>
      <c r="F33" s="46">
        <v>24990226</v>
      </c>
    </row>
    <row r="34" spans="2:6" ht="15.6" x14ac:dyDescent="0.3">
      <c r="B34" s="8" t="s">
        <v>48</v>
      </c>
      <c r="C34" s="47">
        <v>156190</v>
      </c>
      <c r="D34" s="47">
        <v>308358</v>
      </c>
      <c r="E34" s="48">
        <v>0</v>
      </c>
      <c r="F34" s="49">
        <v>20774487</v>
      </c>
    </row>
    <row r="35" spans="2:6" ht="15.6" x14ac:dyDescent="0.3">
      <c r="B35" s="33" t="s">
        <v>49</v>
      </c>
      <c r="C35" s="114">
        <v>6214</v>
      </c>
      <c r="D35" s="51">
        <v>0</v>
      </c>
      <c r="E35" s="25">
        <v>477395</v>
      </c>
      <c r="F35" s="52">
        <v>1763237</v>
      </c>
    </row>
    <row r="36" spans="2:6" ht="15.6" x14ac:dyDescent="0.3">
      <c r="B36" s="27" t="s">
        <v>50</v>
      </c>
      <c r="C36" s="53">
        <v>0</v>
      </c>
      <c r="D36" s="53">
        <v>0</v>
      </c>
      <c r="E36" s="54">
        <v>10078</v>
      </c>
      <c r="F36" s="55">
        <v>484537</v>
      </c>
    </row>
    <row r="37" spans="2:6" x14ac:dyDescent="0.3">
      <c r="B37" s="57" t="s">
        <v>100</v>
      </c>
      <c r="E37" s="58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G27"/>
  <sheetViews>
    <sheetView zoomScale="80" zoomScaleNormal="80" workbookViewId="0">
      <selection activeCell="C5" sqref="C5:E5"/>
    </sheetView>
  </sheetViews>
  <sheetFormatPr defaultColWidth="9.109375" defaultRowHeight="14.4" x14ac:dyDescent="0.3"/>
  <cols>
    <col min="1" max="1" width="2.6640625" style="2" customWidth="1"/>
    <col min="2" max="2" width="20.6640625" style="2" customWidth="1"/>
    <col min="3" max="3" width="31" style="2" customWidth="1"/>
    <col min="4" max="5" width="29.6640625" style="2" customWidth="1"/>
    <col min="6" max="6" width="11.33203125" style="2" bestFit="1" customWidth="1"/>
    <col min="7" max="7" width="12.5546875" style="2" customWidth="1"/>
    <col min="8" max="16384" width="9.109375" style="2"/>
  </cols>
  <sheetData>
    <row r="2" spans="2:7" x14ac:dyDescent="0.3">
      <c r="B2" s="65" t="s">
        <v>52</v>
      </c>
      <c r="C2" s="65"/>
      <c r="D2" s="65"/>
      <c r="E2" s="65"/>
    </row>
    <row r="4" spans="2:7" ht="22.5" customHeight="1" x14ac:dyDescent="0.3">
      <c r="C4" s="143"/>
      <c r="D4" s="143"/>
      <c r="E4" s="143"/>
    </row>
    <row r="5" spans="2:7" ht="33" customHeight="1" x14ac:dyDescent="0.3">
      <c r="B5" s="59" t="s">
        <v>1</v>
      </c>
      <c r="C5" s="136" t="s">
        <v>111</v>
      </c>
      <c r="D5" s="149" t="s">
        <v>112</v>
      </c>
      <c r="E5" s="136" t="s">
        <v>113</v>
      </c>
    </row>
    <row r="6" spans="2:7" ht="22.2" customHeight="1" x14ac:dyDescent="0.3">
      <c r="B6" s="66" t="s">
        <v>5</v>
      </c>
      <c r="C6" s="72">
        <v>256</v>
      </c>
      <c r="D6" s="72">
        <v>622919</v>
      </c>
      <c r="E6" s="73">
        <v>46927381</v>
      </c>
      <c r="G6" s="75"/>
    </row>
    <row r="7" spans="2:7" ht="22.5" customHeight="1" x14ac:dyDescent="0.3">
      <c r="B7" s="62" t="s">
        <v>6</v>
      </c>
      <c r="C7" s="70">
        <v>3200</v>
      </c>
      <c r="D7" s="70">
        <v>684025</v>
      </c>
      <c r="E7" s="74">
        <v>47041924</v>
      </c>
      <c r="G7" s="75"/>
    </row>
    <row r="8" spans="2:7" ht="22.2" customHeight="1" x14ac:dyDescent="0.3">
      <c r="B8" s="62" t="s">
        <v>7</v>
      </c>
      <c r="C8" s="70">
        <v>24040</v>
      </c>
      <c r="D8" s="70">
        <v>721509</v>
      </c>
      <c r="E8" s="70">
        <v>46613562</v>
      </c>
      <c r="G8" s="75"/>
    </row>
    <row r="9" spans="2:7" ht="22.5" customHeight="1" x14ac:dyDescent="0.3">
      <c r="B9" s="62" t="s">
        <v>8</v>
      </c>
      <c r="C9" s="70">
        <v>89375</v>
      </c>
      <c r="D9" s="70">
        <v>744450</v>
      </c>
      <c r="E9" s="70">
        <v>46231380</v>
      </c>
      <c r="G9" s="75"/>
    </row>
    <row r="10" spans="2:7" ht="22.5" customHeight="1" x14ac:dyDescent="0.3">
      <c r="B10" s="62" t="s">
        <v>9</v>
      </c>
      <c r="C10" s="70">
        <v>176817</v>
      </c>
      <c r="D10" s="70">
        <v>804420</v>
      </c>
      <c r="E10" s="70">
        <v>46227893</v>
      </c>
      <c r="G10" s="75"/>
    </row>
    <row r="11" spans="2:7" s="68" customFormat="1" ht="22.5" customHeight="1" x14ac:dyDescent="0.3">
      <c r="B11" s="62" t="s">
        <v>10</v>
      </c>
      <c r="C11" s="70">
        <v>265155</v>
      </c>
      <c r="D11" s="70">
        <v>798129</v>
      </c>
      <c r="E11" s="70">
        <v>46710466</v>
      </c>
      <c r="F11" s="2"/>
      <c r="G11" s="75"/>
    </row>
    <row r="12" spans="2:7" ht="22.5" customHeight="1" x14ac:dyDescent="0.3">
      <c r="B12" s="62" t="s">
        <v>11</v>
      </c>
      <c r="C12" s="14">
        <v>344702</v>
      </c>
      <c r="D12" s="70">
        <v>790841</v>
      </c>
      <c r="E12" s="14">
        <v>46171705</v>
      </c>
      <c r="G12" s="75"/>
    </row>
    <row r="13" spans="2:7" ht="22.5" customHeight="1" x14ac:dyDescent="0.3">
      <c r="B13" s="64" t="s">
        <v>12</v>
      </c>
      <c r="C13" s="69">
        <v>402637</v>
      </c>
      <c r="D13" s="71">
        <v>801297</v>
      </c>
      <c r="E13" s="71">
        <v>45764713</v>
      </c>
      <c r="G13" s="75"/>
    </row>
    <row r="14" spans="2:7" x14ac:dyDescent="0.3">
      <c r="B14" s="29" t="s">
        <v>53</v>
      </c>
      <c r="D14" s="76"/>
      <c r="E14" s="76"/>
    </row>
    <row r="16" spans="2:7" x14ac:dyDescent="0.3">
      <c r="E16" s="68"/>
    </row>
    <row r="17" spans="5:5" x14ac:dyDescent="0.3">
      <c r="E17" s="68"/>
    </row>
    <row r="18" spans="5:5" x14ac:dyDescent="0.3">
      <c r="E18" s="68"/>
    </row>
    <row r="19" spans="5:5" x14ac:dyDescent="0.3">
      <c r="E19" s="68"/>
    </row>
    <row r="20" spans="5:5" x14ac:dyDescent="0.3">
      <c r="E20" s="68"/>
    </row>
    <row r="21" spans="5:5" x14ac:dyDescent="0.3">
      <c r="E21" s="68"/>
    </row>
    <row r="22" spans="5:5" x14ac:dyDescent="0.3">
      <c r="E22" s="68"/>
    </row>
    <row r="23" spans="5:5" x14ac:dyDescent="0.3">
      <c r="E23" s="68"/>
    </row>
    <row r="24" spans="5:5" x14ac:dyDescent="0.3">
      <c r="E24" s="68"/>
    </row>
    <row r="25" spans="5:5" x14ac:dyDescent="0.3">
      <c r="E25" s="68"/>
    </row>
    <row r="26" spans="5:5" x14ac:dyDescent="0.3">
      <c r="E26" s="68"/>
    </row>
    <row r="27" spans="5:5" x14ac:dyDescent="0.3">
      <c r="E27" s="68"/>
    </row>
  </sheetData>
  <mergeCells count="1">
    <mergeCell ref="C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3"/>
  <sheetViews>
    <sheetView zoomScale="80" zoomScaleNormal="80" workbookViewId="0">
      <selection activeCell="C5" sqref="C5:E5"/>
    </sheetView>
  </sheetViews>
  <sheetFormatPr defaultColWidth="9.109375" defaultRowHeight="14.4" x14ac:dyDescent="0.3"/>
  <cols>
    <col min="1" max="1" width="2.88671875" style="2" customWidth="1"/>
    <col min="2" max="2" width="20.6640625" style="2" customWidth="1"/>
    <col min="3" max="5" width="29.6640625" style="2" customWidth="1"/>
    <col min="6" max="6" width="32.6640625" style="2" customWidth="1"/>
    <col min="7" max="7" width="23.6640625" style="2" customWidth="1"/>
    <col min="8" max="8" width="2.88671875" style="2" customWidth="1"/>
    <col min="9" max="9" width="9.109375" style="2"/>
    <col min="10" max="11" width="14.33203125" style="2" bestFit="1" customWidth="1"/>
    <col min="12" max="16384" width="9.109375" style="2"/>
  </cols>
  <sheetData>
    <row r="2" spans="1:10" x14ac:dyDescent="0.3">
      <c r="B2" s="144" t="s">
        <v>67</v>
      </c>
      <c r="C2" s="144"/>
      <c r="D2" s="144"/>
      <c r="E2" s="144"/>
      <c r="F2" s="144"/>
      <c r="G2" s="144"/>
    </row>
    <row r="3" spans="1:10" x14ac:dyDescent="0.3">
      <c r="F3" s="68"/>
      <c r="G3" s="68"/>
      <c r="H3" s="68"/>
      <c r="I3" s="68"/>
      <c r="J3" s="68"/>
    </row>
    <row r="4" spans="1:10" ht="22.5" customHeight="1" x14ac:dyDescent="0.3">
      <c r="C4" s="143"/>
      <c r="D4" s="143"/>
      <c r="E4" s="143"/>
      <c r="F4" s="145"/>
      <c r="G4" s="145"/>
      <c r="H4" s="68"/>
      <c r="I4" s="68"/>
      <c r="J4" s="68"/>
    </row>
    <row r="5" spans="1:10" ht="31.8" customHeight="1" x14ac:dyDescent="0.3">
      <c r="B5" s="59" t="s">
        <v>1</v>
      </c>
      <c r="C5" s="136" t="s">
        <v>103</v>
      </c>
      <c r="D5" s="136" t="s">
        <v>54</v>
      </c>
      <c r="E5" s="136" t="s">
        <v>55</v>
      </c>
      <c r="F5" s="79"/>
      <c r="G5" s="79"/>
      <c r="H5" s="68"/>
      <c r="I5" s="68"/>
      <c r="J5" s="68"/>
    </row>
    <row r="6" spans="1:10" ht="22.5" customHeight="1" x14ac:dyDescent="0.3">
      <c r="A6" s="80"/>
      <c r="B6" s="62" t="s">
        <v>5</v>
      </c>
      <c r="C6" s="81">
        <v>132</v>
      </c>
      <c r="D6" s="12">
        <v>376423</v>
      </c>
      <c r="E6" s="82">
        <f>10475808+15311016</f>
        <v>25786824</v>
      </c>
      <c r="F6" s="81"/>
      <c r="G6" s="83"/>
      <c r="H6" s="68"/>
      <c r="I6" s="68"/>
      <c r="J6" s="78"/>
    </row>
    <row r="7" spans="1:10" ht="22.5" customHeight="1" x14ac:dyDescent="0.3">
      <c r="A7" s="80"/>
      <c r="B7" s="62" t="s">
        <v>6</v>
      </c>
      <c r="C7" s="81">
        <v>1739</v>
      </c>
      <c r="D7" s="12">
        <v>407975</v>
      </c>
      <c r="E7" s="82">
        <v>25766990</v>
      </c>
      <c r="F7" s="81"/>
      <c r="G7" s="84"/>
      <c r="H7" s="68"/>
      <c r="I7" s="68"/>
      <c r="J7" s="68"/>
    </row>
    <row r="8" spans="1:10" ht="22.5" customHeight="1" x14ac:dyDescent="0.3">
      <c r="A8" s="80"/>
      <c r="B8" s="62" t="s">
        <v>7</v>
      </c>
      <c r="C8" s="13">
        <v>12049</v>
      </c>
      <c r="D8" s="9">
        <v>427631</v>
      </c>
      <c r="E8" s="9">
        <v>25495489</v>
      </c>
      <c r="F8" s="13"/>
      <c r="G8" s="85"/>
      <c r="H8" s="68"/>
      <c r="I8" s="68"/>
      <c r="J8" s="68"/>
    </row>
    <row r="9" spans="1:10" ht="22.5" customHeight="1" x14ac:dyDescent="0.3">
      <c r="A9" s="80"/>
      <c r="B9" s="62" t="s">
        <v>8</v>
      </c>
      <c r="C9" s="67">
        <v>50038</v>
      </c>
      <c r="D9" s="9">
        <v>443913</v>
      </c>
      <c r="E9" s="9">
        <v>25307746</v>
      </c>
      <c r="F9" s="13"/>
      <c r="G9" s="85"/>
      <c r="H9" s="68"/>
      <c r="I9" s="68"/>
      <c r="J9" s="68"/>
    </row>
    <row r="10" spans="1:10" ht="22.5" customHeight="1" x14ac:dyDescent="0.3">
      <c r="A10" s="80"/>
      <c r="B10" s="62" t="s">
        <v>9</v>
      </c>
      <c r="C10" s="13">
        <v>104704</v>
      </c>
      <c r="D10" s="9">
        <v>484975</v>
      </c>
      <c r="E10" s="9">
        <v>25272273</v>
      </c>
      <c r="F10" s="13"/>
      <c r="G10" s="85"/>
      <c r="H10" s="68"/>
      <c r="I10" s="68"/>
      <c r="J10" s="68"/>
    </row>
    <row r="11" spans="1:10" ht="22.5" customHeight="1" x14ac:dyDescent="0.3">
      <c r="A11" s="80"/>
      <c r="B11" s="62" t="s">
        <v>10</v>
      </c>
      <c r="C11" s="13">
        <v>163427</v>
      </c>
      <c r="D11" s="9">
        <v>485873</v>
      </c>
      <c r="E11" s="9">
        <v>25508995</v>
      </c>
      <c r="F11" s="13"/>
      <c r="G11" s="85"/>
      <c r="H11" s="68"/>
      <c r="I11" s="68"/>
      <c r="J11" s="68"/>
    </row>
    <row r="12" spans="1:10" ht="22.5" customHeight="1" x14ac:dyDescent="0.3">
      <c r="A12" s="80"/>
      <c r="B12" s="62" t="s">
        <v>11</v>
      </c>
      <c r="C12" s="77">
        <v>211730</v>
      </c>
      <c r="D12" s="14">
        <v>485346</v>
      </c>
      <c r="E12" s="14">
        <v>25182256</v>
      </c>
      <c r="F12" s="77"/>
      <c r="G12" s="85"/>
      <c r="H12" s="77"/>
      <c r="I12" s="68"/>
      <c r="J12" s="68"/>
    </row>
    <row r="13" spans="1:10" ht="22.5" customHeight="1" x14ac:dyDescent="0.3">
      <c r="A13" s="80"/>
      <c r="B13" s="64" t="s">
        <v>12</v>
      </c>
      <c r="C13" s="69">
        <v>246447</v>
      </c>
      <c r="D13" s="71">
        <v>492939</v>
      </c>
      <c r="E13" s="71">
        <v>24990226</v>
      </c>
      <c r="F13" s="77"/>
      <c r="G13" s="85"/>
      <c r="H13" s="77"/>
      <c r="I13" s="68"/>
      <c r="J13" s="68"/>
    </row>
    <row r="14" spans="1:10" x14ac:dyDescent="0.3">
      <c r="B14" s="86"/>
      <c r="C14" s="68"/>
      <c r="D14" s="68"/>
      <c r="E14" s="68"/>
      <c r="F14" s="68"/>
      <c r="G14" s="68"/>
      <c r="H14" s="68"/>
      <c r="I14" s="68"/>
      <c r="J14" s="68"/>
    </row>
    <row r="15" spans="1:10" x14ac:dyDescent="0.3">
      <c r="F15" s="68"/>
      <c r="G15" s="68"/>
      <c r="H15" s="68"/>
      <c r="I15" s="68"/>
      <c r="J15" s="68"/>
    </row>
    <row r="16" spans="1:10" x14ac:dyDescent="0.3">
      <c r="F16" s="68"/>
      <c r="G16" s="68"/>
      <c r="H16" s="68"/>
      <c r="I16" s="68"/>
      <c r="J16" s="68"/>
    </row>
    <row r="17" spans="2:10" x14ac:dyDescent="0.3">
      <c r="F17" s="68"/>
      <c r="G17" s="68"/>
      <c r="H17" s="68"/>
      <c r="I17" s="68"/>
      <c r="J17" s="68"/>
    </row>
    <row r="18" spans="2:10" x14ac:dyDescent="0.3">
      <c r="F18" s="78"/>
      <c r="G18" s="68"/>
      <c r="H18" s="68"/>
      <c r="I18" s="68"/>
      <c r="J18" s="68"/>
    </row>
    <row r="19" spans="2:10" x14ac:dyDescent="0.3">
      <c r="F19" s="68"/>
      <c r="G19" s="68"/>
      <c r="H19" s="68"/>
      <c r="I19" s="68"/>
      <c r="J19" s="68"/>
    </row>
    <row r="20" spans="2:10" x14ac:dyDescent="0.3">
      <c r="F20" s="68"/>
      <c r="G20" s="68"/>
      <c r="H20" s="68"/>
      <c r="I20" s="68"/>
    </row>
    <row r="21" spans="2:10" x14ac:dyDescent="0.3">
      <c r="B21" s="5"/>
      <c r="C21" s="5"/>
      <c r="D21" s="5"/>
      <c r="E21" s="5"/>
      <c r="F21" s="77"/>
      <c r="G21" s="77"/>
      <c r="H21" s="77"/>
      <c r="I21" s="68"/>
    </row>
    <row r="22" spans="2:10" x14ac:dyDescent="0.3">
      <c r="B22" s="5"/>
      <c r="C22" s="5"/>
      <c r="D22" s="5"/>
      <c r="E22" s="5"/>
      <c r="F22" s="26"/>
      <c r="G22" s="26"/>
      <c r="H22" s="68"/>
      <c r="I22" s="68"/>
    </row>
    <row r="23" spans="2:10" x14ac:dyDescent="0.3">
      <c r="B23" s="5"/>
      <c r="C23" s="5"/>
      <c r="D23" s="5"/>
      <c r="E23" s="5"/>
      <c r="F23" s="26"/>
      <c r="G23" s="26"/>
      <c r="H23" s="68"/>
      <c r="I23" s="68"/>
    </row>
  </sheetData>
  <mergeCells count="3">
    <mergeCell ref="B2:G2"/>
    <mergeCell ref="C4:E4"/>
    <mergeCell ref="F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J17"/>
  <sheetViews>
    <sheetView zoomScale="80" zoomScaleNormal="80" workbookViewId="0">
      <selection activeCell="B5" sqref="B5"/>
    </sheetView>
  </sheetViews>
  <sheetFormatPr defaultColWidth="9.109375" defaultRowHeight="14.4" x14ac:dyDescent="0.3"/>
  <cols>
    <col min="1" max="1" width="2.6640625" style="2" customWidth="1"/>
    <col min="2" max="2" width="20.6640625" style="2" customWidth="1"/>
    <col min="3" max="3" width="29.88671875" style="2" customWidth="1"/>
    <col min="4" max="5" width="29.6640625" style="2" customWidth="1"/>
    <col min="6" max="6" width="32.6640625" style="2" customWidth="1"/>
    <col min="7" max="7" width="23.6640625" style="2" customWidth="1"/>
    <col min="8" max="8" width="2.6640625" style="2" customWidth="1"/>
    <col min="9" max="9" width="9.109375" style="2"/>
    <col min="10" max="11" width="14.33203125" style="2" bestFit="1" customWidth="1"/>
    <col min="12" max="16384" width="9.109375" style="2"/>
  </cols>
  <sheetData>
    <row r="2" spans="2:10" x14ac:dyDescent="0.3">
      <c r="B2" s="144" t="s">
        <v>56</v>
      </c>
      <c r="C2" s="144"/>
      <c r="D2" s="144"/>
      <c r="E2" s="144"/>
      <c r="F2" s="144"/>
      <c r="G2" s="144"/>
    </row>
    <row r="3" spans="2:10" x14ac:dyDescent="0.3">
      <c r="B3" s="1"/>
      <c r="C3" s="1"/>
      <c r="D3" s="1"/>
      <c r="E3" s="1"/>
      <c r="F3" s="87"/>
      <c r="G3" s="87"/>
      <c r="H3" s="68"/>
      <c r="I3" s="68"/>
    </row>
    <row r="4" spans="2:10" ht="22.5" customHeight="1" x14ac:dyDescent="0.3">
      <c r="C4" s="145"/>
      <c r="D4" s="145"/>
      <c r="E4" s="145"/>
      <c r="F4" s="145"/>
      <c r="G4" s="145"/>
      <c r="H4" s="68"/>
      <c r="I4" s="68"/>
    </row>
    <row r="5" spans="2:10" ht="33" customHeight="1" x14ac:dyDescent="0.3">
      <c r="B5" s="59" t="s">
        <v>1</v>
      </c>
      <c r="C5" s="136" t="s">
        <v>104</v>
      </c>
      <c r="D5" s="149" t="s">
        <v>109</v>
      </c>
      <c r="E5" s="136" t="s">
        <v>110</v>
      </c>
      <c r="F5" s="79"/>
      <c r="G5" s="79"/>
      <c r="H5" s="68"/>
      <c r="I5" s="68"/>
    </row>
    <row r="6" spans="2:10" ht="22.5" customHeight="1" x14ac:dyDescent="0.3">
      <c r="B6" s="62" t="s">
        <v>5</v>
      </c>
      <c r="C6" s="12">
        <v>124</v>
      </c>
      <c r="D6" s="10">
        <v>246496</v>
      </c>
      <c r="E6" s="82">
        <f>5829541+15311016</f>
        <v>21140557</v>
      </c>
      <c r="F6" s="81"/>
      <c r="G6" s="83"/>
      <c r="H6" s="68"/>
      <c r="I6" s="68"/>
      <c r="J6" s="75"/>
    </row>
    <row r="7" spans="2:10" ht="22.2" customHeight="1" x14ac:dyDescent="0.3">
      <c r="B7" s="62" t="s">
        <v>6</v>
      </c>
      <c r="C7" s="12">
        <v>1461</v>
      </c>
      <c r="D7" s="10">
        <v>276050</v>
      </c>
      <c r="E7" s="82">
        <v>21274934</v>
      </c>
      <c r="F7" s="81"/>
      <c r="G7" s="61"/>
      <c r="H7" s="68"/>
      <c r="I7" s="68"/>
    </row>
    <row r="8" spans="2:10" ht="22.5" customHeight="1" x14ac:dyDescent="0.3">
      <c r="B8" s="62" t="s">
        <v>7</v>
      </c>
      <c r="C8" s="9">
        <v>11991</v>
      </c>
      <c r="D8" s="67">
        <v>293878</v>
      </c>
      <c r="E8" s="9">
        <v>21118073</v>
      </c>
      <c r="F8" s="13"/>
      <c r="G8" s="61"/>
      <c r="H8" s="68"/>
      <c r="I8" s="68"/>
    </row>
    <row r="9" spans="2:10" ht="22.5" customHeight="1" x14ac:dyDescent="0.3">
      <c r="B9" s="62" t="s">
        <v>8</v>
      </c>
      <c r="C9" s="9">
        <v>39337</v>
      </c>
      <c r="D9" s="67">
        <v>300537</v>
      </c>
      <c r="E9" s="9">
        <v>20923634</v>
      </c>
      <c r="F9" s="13"/>
      <c r="G9" s="61"/>
      <c r="H9" s="68"/>
      <c r="I9" s="68"/>
    </row>
    <row r="10" spans="2:10" ht="22.5" customHeight="1" x14ac:dyDescent="0.3">
      <c r="B10" s="62" t="s">
        <v>9</v>
      </c>
      <c r="C10" s="9">
        <v>72113</v>
      </c>
      <c r="D10" s="67">
        <v>319445</v>
      </c>
      <c r="E10" s="9">
        <v>20955620</v>
      </c>
      <c r="F10" s="13"/>
      <c r="G10" s="61"/>
      <c r="H10" s="68"/>
      <c r="I10" s="68"/>
    </row>
    <row r="11" spans="2:10" ht="22.5" customHeight="1" x14ac:dyDescent="0.3">
      <c r="B11" s="62" t="s">
        <v>10</v>
      </c>
      <c r="C11" s="9">
        <v>101728</v>
      </c>
      <c r="D11" s="67">
        <v>312256</v>
      </c>
      <c r="E11" s="9">
        <v>21201471</v>
      </c>
      <c r="F11" s="13"/>
      <c r="G11" s="61"/>
      <c r="H11" s="68"/>
      <c r="I11" s="68"/>
    </row>
    <row r="12" spans="2:10" ht="22.5" customHeight="1" x14ac:dyDescent="0.3">
      <c r="B12" s="62" t="s">
        <v>11</v>
      </c>
      <c r="C12" s="14">
        <v>132972</v>
      </c>
      <c r="D12" s="14">
        <v>305495</v>
      </c>
      <c r="E12" s="14">
        <v>20989449</v>
      </c>
      <c r="F12" s="77"/>
      <c r="G12" s="61"/>
      <c r="H12" s="68"/>
      <c r="I12" s="68"/>
    </row>
    <row r="13" spans="2:10" ht="22.5" customHeight="1" x14ac:dyDescent="0.3">
      <c r="B13" s="64" t="s">
        <v>12</v>
      </c>
      <c r="C13" s="71">
        <v>156190</v>
      </c>
      <c r="D13" s="92">
        <v>308358</v>
      </c>
      <c r="E13" s="71">
        <v>20774487</v>
      </c>
      <c r="F13" s="77"/>
      <c r="G13" s="61"/>
      <c r="H13" s="68"/>
      <c r="I13" s="68"/>
    </row>
    <row r="14" spans="2:10" x14ac:dyDescent="0.3">
      <c r="B14" s="29"/>
      <c r="D14" s="76"/>
      <c r="F14" s="68"/>
      <c r="G14" s="68"/>
      <c r="H14" s="68"/>
      <c r="I14" s="68"/>
    </row>
    <row r="15" spans="2:10" x14ac:dyDescent="0.3">
      <c r="F15" s="78"/>
      <c r="G15" s="68"/>
      <c r="H15" s="68"/>
      <c r="I15" s="68"/>
    </row>
    <row r="16" spans="2:10" x14ac:dyDescent="0.3">
      <c r="D16" s="88"/>
      <c r="E16" s="68"/>
      <c r="F16" s="68"/>
      <c r="G16" s="68"/>
      <c r="H16" s="68"/>
      <c r="I16" s="68"/>
    </row>
    <row r="17" spans="6:9" x14ac:dyDescent="0.3">
      <c r="F17" s="68"/>
      <c r="G17" s="68"/>
      <c r="H17" s="68"/>
      <c r="I17" s="68"/>
    </row>
  </sheetData>
  <mergeCells count="3">
    <mergeCell ref="B2:G2"/>
    <mergeCell ref="C4:E4"/>
    <mergeCell ref="F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zoomScale="85" zoomScaleNormal="85" workbookViewId="0">
      <selection activeCell="D7" sqref="D7"/>
    </sheetView>
  </sheetViews>
  <sheetFormatPr defaultRowHeight="14.4" x14ac:dyDescent="0.3"/>
  <cols>
    <col min="1" max="1" width="2.6640625" style="2" customWidth="1"/>
    <col min="2" max="2" width="21" style="2" customWidth="1"/>
    <col min="3" max="6" width="29.77734375" style="2" customWidth="1"/>
    <col min="7" max="16384" width="8.88671875" style="2"/>
  </cols>
  <sheetData>
    <row r="2" spans="2:6" x14ac:dyDescent="0.3">
      <c r="B2" s="65" t="s">
        <v>99</v>
      </c>
    </row>
    <row r="3" spans="2:6" x14ac:dyDescent="0.3">
      <c r="B3" s="65"/>
    </row>
    <row r="5" spans="2:6" ht="33" customHeight="1" x14ac:dyDescent="0.3">
      <c r="B5" s="115" t="s">
        <v>1</v>
      </c>
      <c r="C5" s="136" t="s">
        <v>64</v>
      </c>
      <c r="D5" s="148" t="s">
        <v>128</v>
      </c>
      <c r="E5" s="136" t="s">
        <v>62</v>
      </c>
      <c r="F5" s="149" t="s">
        <v>57</v>
      </c>
    </row>
    <row r="6" spans="2:6" ht="22.8" customHeight="1" x14ac:dyDescent="0.3">
      <c r="B6" s="126" t="s">
        <v>5</v>
      </c>
      <c r="C6" s="14">
        <v>35455</v>
      </c>
      <c r="D6" s="77">
        <v>0</v>
      </c>
      <c r="E6" s="14">
        <v>186</v>
      </c>
      <c r="F6" s="70">
        <v>0</v>
      </c>
    </row>
    <row r="7" spans="2:6" ht="22.8" customHeight="1" x14ac:dyDescent="0.3">
      <c r="B7" s="126" t="s">
        <v>6</v>
      </c>
      <c r="C7" s="14">
        <v>35834</v>
      </c>
      <c r="D7" s="77">
        <v>0</v>
      </c>
      <c r="E7" s="14">
        <v>144</v>
      </c>
      <c r="F7" s="70">
        <v>0</v>
      </c>
    </row>
    <row r="8" spans="2:6" ht="22.8" customHeight="1" x14ac:dyDescent="0.3">
      <c r="B8" s="126" t="s">
        <v>7</v>
      </c>
      <c r="C8" s="14">
        <v>32529</v>
      </c>
      <c r="D8" s="77">
        <v>0</v>
      </c>
      <c r="E8" s="14">
        <v>1321</v>
      </c>
      <c r="F8" s="70">
        <v>0</v>
      </c>
    </row>
    <row r="9" spans="2:6" ht="22.8" customHeight="1" x14ac:dyDescent="0.3">
      <c r="B9" s="126" t="s">
        <v>8</v>
      </c>
      <c r="C9" s="14">
        <v>28722</v>
      </c>
      <c r="D9" s="77">
        <v>0</v>
      </c>
      <c r="E9" s="14">
        <v>290</v>
      </c>
      <c r="F9" s="70">
        <v>0</v>
      </c>
    </row>
    <row r="10" spans="2:6" ht="22.8" customHeight="1" x14ac:dyDescent="0.3">
      <c r="B10" s="126" t="s">
        <v>9</v>
      </c>
      <c r="C10" s="14">
        <v>24189</v>
      </c>
      <c r="D10" s="77">
        <v>946</v>
      </c>
      <c r="E10" s="14">
        <v>60</v>
      </c>
      <c r="F10" s="70">
        <v>0</v>
      </c>
    </row>
    <row r="11" spans="2:6" ht="22.8" customHeight="1" x14ac:dyDescent="0.3">
      <c r="B11" s="126" t="s">
        <v>10</v>
      </c>
      <c r="C11" s="14">
        <v>28300</v>
      </c>
      <c r="D11" s="77">
        <v>2590</v>
      </c>
      <c r="E11" s="14">
        <v>184</v>
      </c>
      <c r="F11" s="70">
        <v>0</v>
      </c>
    </row>
    <row r="12" spans="2:6" ht="22.8" customHeight="1" x14ac:dyDescent="0.3">
      <c r="B12" s="126" t="s">
        <v>11</v>
      </c>
      <c r="C12" s="14">
        <v>17332</v>
      </c>
      <c r="D12" s="77">
        <v>2175</v>
      </c>
      <c r="E12" s="14">
        <v>24</v>
      </c>
      <c r="F12" s="70">
        <v>0</v>
      </c>
    </row>
    <row r="13" spans="2:6" ht="22.8" customHeight="1" x14ac:dyDescent="0.3">
      <c r="B13" s="127" t="s">
        <v>12</v>
      </c>
      <c r="C13" s="71">
        <v>19897</v>
      </c>
      <c r="D13" s="128">
        <v>1468</v>
      </c>
      <c r="E13" s="71">
        <v>254</v>
      </c>
      <c r="F13" s="69">
        <v>0</v>
      </c>
    </row>
    <row r="14" spans="2:6" x14ac:dyDescent="0.3">
      <c r="B14" s="13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E16"/>
  <sheetViews>
    <sheetView zoomScale="85" zoomScaleNormal="85" workbookViewId="0">
      <selection activeCell="C10" sqref="C10"/>
    </sheetView>
  </sheetViews>
  <sheetFormatPr defaultColWidth="9.109375" defaultRowHeight="14.4" x14ac:dyDescent="0.3"/>
  <cols>
    <col min="1" max="1" width="2.88671875" style="5" customWidth="1"/>
    <col min="2" max="2" width="26.88671875" style="5" customWidth="1"/>
    <col min="3" max="5" width="29.88671875" style="5" customWidth="1"/>
    <col min="6" max="6" width="30.33203125" style="5" bestFit="1" customWidth="1"/>
    <col min="7" max="11" width="14.44140625" style="5" bestFit="1" customWidth="1"/>
    <col min="12" max="16384" width="9.109375" style="5"/>
  </cols>
  <sheetData>
    <row r="2" spans="2:5" ht="15.6" x14ac:dyDescent="0.3">
      <c r="B2" s="95" t="s">
        <v>68</v>
      </c>
      <c r="C2" s="95"/>
      <c r="D2" s="95"/>
      <c r="E2" s="95"/>
    </row>
    <row r="3" spans="2:5" ht="15.6" x14ac:dyDescent="0.3">
      <c r="B3" s="95"/>
      <c r="C3" s="95"/>
      <c r="D3" s="95"/>
      <c r="E3" s="95"/>
    </row>
    <row r="5" spans="2:5" ht="33" customHeight="1" x14ac:dyDescent="0.3">
      <c r="B5" s="121" t="s">
        <v>1</v>
      </c>
      <c r="C5" s="150" t="s">
        <v>118</v>
      </c>
      <c r="D5" s="146" t="s">
        <v>116</v>
      </c>
      <c r="E5" s="150" t="s">
        <v>117</v>
      </c>
    </row>
    <row r="6" spans="2:5" ht="22.2" customHeight="1" x14ac:dyDescent="0.3">
      <c r="B6" s="130" t="s">
        <v>4</v>
      </c>
      <c r="C6" s="21">
        <v>0</v>
      </c>
      <c r="D6" s="118">
        <v>329366</v>
      </c>
      <c r="E6" s="21">
        <v>329366</v>
      </c>
    </row>
    <row r="7" spans="2:5" ht="22.2" customHeight="1" x14ac:dyDescent="0.3">
      <c r="B7" s="100" t="s">
        <v>5</v>
      </c>
      <c r="C7" s="23">
        <v>0</v>
      </c>
      <c r="D7" s="119">
        <v>35641</v>
      </c>
      <c r="E7" s="23">
        <v>35641</v>
      </c>
    </row>
    <row r="8" spans="2:5" ht="22.2" customHeight="1" x14ac:dyDescent="0.3">
      <c r="B8" s="100" t="s">
        <v>6</v>
      </c>
      <c r="C8" s="23">
        <v>0</v>
      </c>
      <c r="D8" s="119">
        <v>35978</v>
      </c>
      <c r="E8" s="23">
        <v>35978</v>
      </c>
    </row>
    <row r="9" spans="2:5" ht="22.2" customHeight="1" x14ac:dyDescent="0.3">
      <c r="B9" s="100" t="s">
        <v>7</v>
      </c>
      <c r="C9" s="23">
        <v>0</v>
      </c>
      <c r="D9" s="119">
        <v>33850</v>
      </c>
      <c r="E9" s="23">
        <v>33850</v>
      </c>
    </row>
    <row r="10" spans="2:5" ht="22.2" customHeight="1" x14ac:dyDescent="0.3">
      <c r="B10" s="100" t="s">
        <v>8</v>
      </c>
      <c r="C10" s="23">
        <v>0</v>
      </c>
      <c r="D10" s="119">
        <v>29012</v>
      </c>
      <c r="E10" s="23">
        <v>29012</v>
      </c>
    </row>
    <row r="11" spans="2:5" ht="22.2" customHeight="1" x14ac:dyDescent="0.3">
      <c r="B11" s="100" t="s">
        <v>9</v>
      </c>
      <c r="C11" s="23">
        <v>946</v>
      </c>
      <c r="D11" s="119">
        <v>24249</v>
      </c>
      <c r="E11" s="23">
        <v>25195</v>
      </c>
    </row>
    <row r="12" spans="2:5" ht="22.2" customHeight="1" x14ac:dyDescent="0.3">
      <c r="B12" s="100" t="s">
        <v>10</v>
      </c>
      <c r="C12" s="23">
        <v>2590</v>
      </c>
      <c r="D12" s="119">
        <v>28484</v>
      </c>
      <c r="E12" s="23">
        <v>31074</v>
      </c>
    </row>
    <row r="13" spans="2:5" ht="22.2" customHeight="1" x14ac:dyDescent="0.3">
      <c r="B13" s="100" t="s">
        <v>11</v>
      </c>
      <c r="C13" s="23">
        <v>2175</v>
      </c>
      <c r="D13" s="119">
        <v>17356</v>
      </c>
      <c r="E13" s="23">
        <v>19531</v>
      </c>
    </row>
    <row r="14" spans="2:5" ht="22.2" customHeight="1" x14ac:dyDescent="0.3">
      <c r="B14" s="100" t="s">
        <v>12</v>
      </c>
      <c r="C14" s="23">
        <v>1468</v>
      </c>
      <c r="D14" s="119">
        <v>20151</v>
      </c>
      <c r="E14" s="23">
        <v>21619</v>
      </c>
    </row>
    <row r="15" spans="2:5" ht="22.2" customHeight="1" x14ac:dyDescent="0.3">
      <c r="B15" s="101" t="s">
        <v>13</v>
      </c>
      <c r="C15" s="28">
        <v>7179</v>
      </c>
      <c r="D15" s="120">
        <v>554087</v>
      </c>
      <c r="E15" s="28">
        <v>561266</v>
      </c>
    </row>
    <row r="16" spans="2:5" x14ac:dyDescent="0.3">
      <c r="B16" s="133" t="s">
        <v>102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E16"/>
  <sheetViews>
    <sheetView zoomScale="85" zoomScaleNormal="85" workbookViewId="0">
      <selection activeCell="C5" sqref="C5:E5"/>
    </sheetView>
  </sheetViews>
  <sheetFormatPr defaultRowHeight="14.4" x14ac:dyDescent="0.3"/>
  <cols>
    <col min="1" max="1" width="2.88671875" style="2" customWidth="1"/>
    <col min="2" max="2" width="26.88671875" style="2" customWidth="1"/>
    <col min="3" max="5" width="29.5546875" style="2" customWidth="1"/>
    <col min="6" max="16384" width="8.88671875" style="2"/>
  </cols>
  <sheetData>
    <row r="2" spans="2:5" ht="15.6" x14ac:dyDescent="0.3">
      <c r="B2" s="102" t="s">
        <v>69</v>
      </c>
    </row>
    <row r="3" spans="2:5" ht="15.6" x14ac:dyDescent="0.3">
      <c r="B3" s="102"/>
    </row>
    <row r="5" spans="2:5" ht="46.8" x14ac:dyDescent="0.3">
      <c r="B5" s="7" t="s">
        <v>1</v>
      </c>
      <c r="C5" s="96" t="s">
        <v>119</v>
      </c>
      <c r="D5" s="96" t="s">
        <v>120</v>
      </c>
      <c r="E5" s="96" t="s">
        <v>121</v>
      </c>
    </row>
    <row r="6" spans="2:5" ht="22.8" customHeight="1" x14ac:dyDescent="0.3">
      <c r="B6" s="8" t="s">
        <v>4</v>
      </c>
      <c r="C6" s="67">
        <v>0</v>
      </c>
      <c r="D6" s="109">
        <v>319514</v>
      </c>
      <c r="E6" s="99">
        <f t="shared" ref="E6:E15" si="0">SUM(D6:D6)</f>
        <v>319514</v>
      </c>
    </row>
    <row r="7" spans="2:5" ht="22.8" customHeight="1" x14ac:dyDescent="0.3">
      <c r="B7" s="8" t="s">
        <v>5</v>
      </c>
      <c r="C7" s="22">
        <v>0</v>
      </c>
      <c r="D7" s="23">
        <v>35455</v>
      </c>
      <c r="E7" s="99">
        <f t="shared" si="0"/>
        <v>35455</v>
      </c>
    </row>
    <row r="8" spans="2:5" ht="22.8" customHeight="1" x14ac:dyDescent="0.3">
      <c r="B8" s="8" t="s">
        <v>6</v>
      </c>
      <c r="C8" s="22">
        <v>0</v>
      </c>
      <c r="D8" s="23">
        <v>35834</v>
      </c>
      <c r="E8" s="99">
        <f t="shared" si="0"/>
        <v>35834</v>
      </c>
    </row>
    <row r="9" spans="2:5" ht="22.8" customHeight="1" x14ac:dyDescent="0.3">
      <c r="B9" s="8" t="s">
        <v>7</v>
      </c>
      <c r="C9" s="22">
        <v>0</v>
      </c>
      <c r="D9" s="23">
        <v>32529</v>
      </c>
      <c r="E9" s="99">
        <f t="shared" si="0"/>
        <v>32529</v>
      </c>
    </row>
    <row r="10" spans="2:5" ht="22.8" customHeight="1" x14ac:dyDescent="0.3">
      <c r="B10" s="8" t="s">
        <v>8</v>
      </c>
      <c r="C10" s="22">
        <v>0</v>
      </c>
      <c r="D10" s="23">
        <v>28722</v>
      </c>
      <c r="E10" s="99">
        <f t="shared" si="0"/>
        <v>28722</v>
      </c>
    </row>
    <row r="11" spans="2:5" ht="22.8" customHeight="1" x14ac:dyDescent="0.3">
      <c r="B11" s="8" t="s">
        <v>9</v>
      </c>
      <c r="C11" s="22">
        <v>946</v>
      </c>
      <c r="D11" s="24">
        <v>24189</v>
      </c>
      <c r="E11" s="99">
        <f t="shared" si="0"/>
        <v>24189</v>
      </c>
    </row>
    <row r="12" spans="2:5" ht="22.8" customHeight="1" x14ac:dyDescent="0.3">
      <c r="B12" s="8" t="s">
        <v>10</v>
      </c>
      <c r="C12" s="22">
        <v>2590</v>
      </c>
      <c r="D12" s="24">
        <v>28300</v>
      </c>
      <c r="E12" s="99">
        <f t="shared" si="0"/>
        <v>28300</v>
      </c>
    </row>
    <row r="13" spans="2:5" ht="22.8" customHeight="1" x14ac:dyDescent="0.3">
      <c r="B13" s="8" t="s">
        <v>11</v>
      </c>
      <c r="C13" s="25">
        <v>2175</v>
      </c>
      <c r="D13" s="25">
        <f>19507-2175</f>
        <v>17332</v>
      </c>
      <c r="E13" s="99">
        <f t="shared" si="0"/>
        <v>17332</v>
      </c>
    </row>
    <row r="14" spans="2:5" ht="22.8" customHeight="1" x14ac:dyDescent="0.3">
      <c r="B14" s="8" t="s">
        <v>12</v>
      </c>
      <c r="C14" s="25">
        <v>1468</v>
      </c>
      <c r="D14" s="23">
        <v>19897</v>
      </c>
      <c r="E14" s="99">
        <f t="shared" si="0"/>
        <v>19897</v>
      </c>
    </row>
    <row r="15" spans="2:5" ht="22.8" customHeight="1" x14ac:dyDescent="0.3">
      <c r="B15" s="27" t="s">
        <v>13</v>
      </c>
      <c r="C15" s="98">
        <f>SUM(C6:C14)</f>
        <v>7179</v>
      </c>
      <c r="D15" s="98">
        <f>SUM(D6:D14)</f>
        <v>541772</v>
      </c>
      <c r="E15" s="134">
        <f t="shared" si="0"/>
        <v>541772</v>
      </c>
    </row>
    <row r="16" spans="2:5" x14ac:dyDescent="0.3">
      <c r="B16" s="29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4</vt:i4>
      </vt:variant>
    </vt:vector>
  </HeadingPairs>
  <TitlesOfParts>
    <vt:vector size="17" baseType="lpstr">
      <vt:lpstr>Contents</vt:lpstr>
      <vt:lpstr>Table1 and Chart1 Data</vt:lpstr>
      <vt:lpstr>Chart2 &amp; 4 Data</vt:lpstr>
      <vt:lpstr>Table 2</vt:lpstr>
      <vt:lpstr>Table 2a</vt:lpstr>
      <vt:lpstr>Table 2b</vt:lpstr>
      <vt:lpstr>Chart3 Data</vt:lpstr>
      <vt:lpstr>Table 3</vt:lpstr>
      <vt:lpstr>Table 3a</vt:lpstr>
      <vt:lpstr>Table 3b</vt:lpstr>
      <vt:lpstr>Table 4</vt:lpstr>
      <vt:lpstr>Table 4a</vt:lpstr>
      <vt:lpstr>Table 4b</vt:lpstr>
      <vt:lpstr>Chart1</vt:lpstr>
      <vt:lpstr>Chart2</vt:lpstr>
      <vt:lpstr>Chart3</vt:lpstr>
      <vt:lpstr>Chart4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Gary (Fuel Poverty &amp; Smart Meters)</dc:creator>
  <cp:lastModifiedBy>Rollason David (Smart Meters Programme Delivery)</cp:lastModifiedBy>
  <dcterms:created xsi:type="dcterms:W3CDTF">2014-08-19T13:35:11Z</dcterms:created>
  <dcterms:modified xsi:type="dcterms:W3CDTF">2014-09-17T12:20:21Z</dcterms:modified>
</cp:coreProperties>
</file>