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<sst xmlns="http://schemas.openxmlformats.org/spreadsheetml/2006/main" count="163" uniqueCount="47">
  <si>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</si>
  <si>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</si>
  <si>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</si>
  <si>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</si>
  <si>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</si>
  <si>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</si>
  <si>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</si>
  <si>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</si>
  <si>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</si>
  <si>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</si>
  <si>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</si>
  <si>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</si>
  <si>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</si>
  <si>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</si>
  <si>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</si>
  <si>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</si>
  <si>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</si>
  <si>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</si>
  <si>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</si>
  <si>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</si>
  <si>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</si>
  <si>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</si>
  <si>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</si>
  <si>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</si>
  <si>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</si>
  <si>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</si>
  <si>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</si>
  <si>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</si>
  <si>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</si>
  <si>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</si>
  <si>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</si>
  <si>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</si>
  <si>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</si>
  <si>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</si>
  <si>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</si>
  <si>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</si>
  <si>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</si>
  <si>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</si>
  <si>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</si>
  <si>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</si>
  <si>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</si>
  <si>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</si>
  <si>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</si>
  <si>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</si>
  <si>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</si>
  <si>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</si>
  <si>
    <t>Revised Non-Payroll staff costs published January 2014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</si>
</sst>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K1">
      <selection activeCell="AO7" sqref="AO7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" customHeight="1">
      <c r="A4" s="3" t="s">
        <v>42</v>
      </c>
      <c r="B4" s="3" t="s">
        <v>34</v>
      </c>
      <c r="C4" s="3" t="s">
        <v>42</v>
      </c>
      <c r="D4" s="27">
        <v>47540</v>
      </c>
      <c r="E4" s="27">
        <v>40469.92</v>
      </c>
      <c r="F4" s="27">
        <v>40011</v>
      </c>
      <c r="G4" s="27">
        <v>35359.64</v>
      </c>
      <c r="H4" s="27">
        <v>9792</v>
      </c>
      <c r="I4" s="27">
        <v>9324.1</v>
      </c>
      <c r="J4" s="27">
        <v>2134</v>
      </c>
      <c r="K4" s="27">
        <v>2065.75</v>
      </c>
      <c r="L4" s="27">
        <v>218</v>
      </c>
      <c r="M4" s="27">
        <v>211.62</v>
      </c>
      <c r="N4" s="27">
        <v>8</v>
      </c>
      <c r="O4" s="27">
        <v>7.61</v>
      </c>
      <c r="P4" s="13">
        <f aca="true" t="shared" si="0" ref="P4:P10">SUM(N4,L4,J4,H4,F4,D4)</f>
        <v>99703</v>
      </c>
      <c r="Q4" s="13">
        <f>SUM(O4,M4,K4,I4,G4,E4)</f>
        <v>87438.64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89</v>
      </c>
      <c r="W4" s="27">
        <v>89</v>
      </c>
      <c r="X4" s="26" t="s">
        <v>45</v>
      </c>
      <c r="Y4" s="26" t="s">
        <v>45</v>
      </c>
      <c r="Z4" s="28">
        <f aca="true" t="shared" si="1" ref="Z4:AA10">SUM(X4,V4,,T4,R4)</f>
        <v>89</v>
      </c>
      <c r="AA4" s="28">
        <f t="shared" si="1"/>
        <v>89</v>
      </c>
      <c r="AB4" s="4">
        <f>Z4+P4</f>
        <v>99792</v>
      </c>
      <c r="AC4" s="4">
        <f>AA4+Q4</f>
        <v>87527.64</v>
      </c>
      <c r="AD4" s="21">
        <v>171730505.73266068</v>
      </c>
      <c r="AE4" s="22">
        <v>1858246.57</v>
      </c>
      <c r="AF4" s="22">
        <v>495407.46566</v>
      </c>
      <c r="AG4" s="22">
        <v>1117017.31</v>
      </c>
      <c r="AH4" s="22">
        <v>31004037.84482491</v>
      </c>
      <c r="AI4" s="22">
        <v>10923866.696854385</v>
      </c>
      <c r="AJ4" s="23">
        <f>SUM(AD4:AI4)</f>
        <v>217129081.61999997</v>
      </c>
      <c r="AK4" s="21">
        <v>1093284.53</v>
      </c>
      <c r="AL4" s="21">
        <v>577551.99</v>
      </c>
      <c r="AM4" s="24">
        <f>SUM(AK4:AL4)</f>
        <v>1670836.52</v>
      </c>
      <c r="AN4" s="24">
        <f>AM4+AJ4</f>
        <v>218799918.14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500</v>
      </c>
      <c r="E5" s="27">
        <v>441.56</v>
      </c>
      <c r="F5" s="27">
        <v>477</v>
      </c>
      <c r="G5" s="27">
        <v>442.37</v>
      </c>
      <c r="H5" s="27">
        <v>1671</v>
      </c>
      <c r="I5" s="27">
        <v>1579.77</v>
      </c>
      <c r="J5" s="27">
        <v>648</v>
      </c>
      <c r="K5" s="27">
        <v>615.09</v>
      </c>
      <c r="L5" s="27">
        <v>33</v>
      </c>
      <c r="M5" s="27">
        <v>32.79</v>
      </c>
      <c r="N5" s="26" t="s">
        <v>45</v>
      </c>
      <c r="O5" s="26" t="s">
        <v>45</v>
      </c>
      <c r="P5" s="13">
        <f t="shared" si="0"/>
        <v>3329</v>
      </c>
      <c r="Q5" s="13">
        <f aca="true" t="shared" si="2" ref="Q5:Q10">SUM(O5,M5,K5,I5,G5,E5)</f>
        <v>3111.58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1" t="s">
        <v>45</v>
      </c>
      <c r="X5" s="26" t="s">
        <v>45</v>
      </c>
      <c r="Y5" s="26" t="s">
        <v>45</v>
      </c>
      <c r="Z5" s="28">
        <f t="shared" si="1"/>
        <v>0</v>
      </c>
      <c r="AA5" s="30">
        <f>SUM(Y5,W5,U5,S5)</f>
        <v>0</v>
      </c>
      <c r="AB5" s="4">
        <f aca="true" t="shared" si="3" ref="AB5:AB10">Z5+P5</f>
        <v>3329</v>
      </c>
      <c r="AC5" s="4">
        <f aca="true" t="shared" si="4" ref="AC5:AC10">AA5+Q5</f>
        <v>3111.58</v>
      </c>
      <c r="AD5" s="22">
        <v>10968549.26</v>
      </c>
      <c r="AE5" s="22">
        <v>164856.98</v>
      </c>
      <c r="AF5" s="22">
        <v>0</v>
      </c>
      <c r="AG5" s="22">
        <v>36706.49</v>
      </c>
      <c r="AH5" s="22">
        <v>2190400.82</v>
      </c>
      <c r="AI5" s="22">
        <v>956480.3</v>
      </c>
      <c r="AJ5" s="23">
        <f aca="true" t="shared" si="5" ref="AJ5:AJ10">SUM(AD5:AI5)</f>
        <v>14316993.850000001</v>
      </c>
      <c r="AK5" s="21">
        <v>0</v>
      </c>
      <c r="AL5" s="22">
        <v>2409.02</v>
      </c>
      <c r="AM5" s="24">
        <f aca="true" t="shared" si="6" ref="AM5:AM10">SUM(AK5:AL5)</f>
        <v>2409.02</v>
      </c>
      <c r="AN5" s="24">
        <f aca="true" t="shared" si="7" ref="AN5:AN10">AM5+AJ5</f>
        <v>14319402.870000001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72</v>
      </c>
      <c r="E6" s="27">
        <v>60.57</v>
      </c>
      <c r="F6" s="27">
        <v>27</v>
      </c>
      <c r="G6" s="27">
        <v>24.08</v>
      </c>
      <c r="H6" s="27">
        <v>14</v>
      </c>
      <c r="I6" s="27">
        <v>12.77</v>
      </c>
      <c r="J6" s="27">
        <v>4</v>
      </c>
      <c r="K6" s="27">
        <v>3.92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119</v>
      </c>
      <c r="Q6" s="13">
        <f t="shared" si="2"/>
        <v>103.34</v>
      </c>
      <c r="R6" s="26" t="s">
        <v>45</v>
      </c>
      <c r="S6" s="29" t="s">
        <v>45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0</v>
      </c>
      <c r="AA6" s="30">
        <f t="shared" si="1"/>
        <v>0</v>
      </c>
      <c r="AB6" s="4">
        <f t="shared" si="3"/>
        <v>119</v>
      </c>
      <c r="AC6" s="4">
        <f t="shared" si="4"/>
        <v>103.34</v>
      </c>
      <c r="AD6" s="22">
        <v>221929.32</v>
      </c>
      <c r="AE6" s="22">
        <v>7113.93</v>
      </c>
      <c r="AF6" s="22">
        <v>0</v>
      </c>
      <c r="AG6" s="22">
        <v>6500.61</v>
      </c>
      <c r="AH6" s="22">
        <v>41448.38</v>
      </c>
      <c r="AI6" s="22">
        <v>16538.57</v>
      </c>
      <c r="AJ6" s="23">
        <f t="shared" si="5"/>
        <v>293530.81</v>
      </c>
      <c r="AK6" s="22">
        <v>899.71</v>
      </c>
      <c r="AL6" s="22">
        <v>0</v>
      </c>
      <c r="AM6" s="24">
        <f t="shared" si="6"/>
        <v>899.71</v>
      </c>
      <c r="AN6" s="24">
        <f t="shared" si="7"/>
        <v>294430.52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252</v>
      </c>
      <c r="O7" s="26">
        <v>244.9833333333334</v>
      </c>
      <c r="P7" s="13">
        <f t="shared" si="0"/>
        <v>252</v>
      </c>
      <c r="Q7" s="13">
        <f t="shared" si="2"/>
        <v>244.9833333333334</v>
      </c>
      <c r="R7" s="26" t="s">
        <v>45</v>
      </c>
      <c r="S7" s="26" t="s">
        <v>45</v>
      </c>
      <c r="T7" s="26">
        <v>27</v>
      </c>
      <c r="U7" s="26">
        <v>24.31</v>
      </c>
      <c r="V7" s="26" t="s">
        <v>45</v>
      </c>
      <c r="W7" s="26" t="s">
        <v>45</v>
      </c>
      <c r="X7" s="26">
        <v>6</v>
      </c>
      <c r="Y7" s="26">
        <v>4.31</v>
      </c>
      <c r="Z7" s="28">
        <f t="shared" si="1"/>
        <v>33</v>
      </c>
      <c r="AA7" s="28">
        <f t="shared" si="1"/>
        <v>28.619999999999997</v>
      </c>
      <c r="AB7" s="4">
        <f t="shared" si="3"/>
        <v>285</v>
      </c>
      <c r="AC7" s="4">
        <f t="shared" si="4"/>
        <v>273.6033333333334</v>
      </c>
      <c r="AD7" s="22">
        <v>1226707.7999999998</v>
      </c>
      <c r="AE7" s="22">
        <v>5299.188</v>
      </c>
      <c r="AF7" s="22">
        <v>0</v>
      </c>
      <c r="AG7" s="22">
        <v>2083.13</v>
      </c>
      <c r="AH7" s="22">
        <v>148291.19400000002</v>
      </c>
      <c r="AI7" s="22">
        <v>96227.958</v>
      </c>
      <c r="AJ7" s="23">
        <f t="shared" si="5"/>
        <v>1478609.27</v>
      </c>
      <c r="AK7" s="22">
        <v>274533.59</v>
      </c>
      <c r="AL7" s="22">
        <v>56037</v>
      </c>
      <c r="AM7" s="24">
        <f t="shared" si="6"/>
        <v>330570.59</v>
      </c>
      <c r="AN7" s="24">
        <f t="shared" si="7"/>
        <v>1809179.86</v>
      </c>
      <c r="AO7" s="18" t="s">
        <v>46</v>
      </c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1346</v>
      </c>
      <c r="O8" s="27">
        <v>1269.7</v>
      </c>
      <c r="P8" s="13">
        <f t="shared" si="0"/>
        <v>1346</v>
      </c>
      <c r="Q8" s="13">
        <f t="shared" si="2"/>
        <v>1269.7</v>
      </c>
      <c r="R8" s="26">
        <v>65</v>
      </c>
      <c r="S8" s="26">
        <v>63.4</v>
      </c>
      <c r="T8" s="26">
        <v>19.5</v>
      </c>
      <c r="U8" s="26">
        <v>19.5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84.5</v>
      </c>
      <c r="AA8" s="28">
        <f t="shared" si="1"/>
        <v>82.9</v>
      </c>
      <c r="AB8" s="4">
        <f t="shared" si="3"/>
        <v>1430.5</v>
      </c>
      <c r="AC8" s="4">
        <f t="shared" si="4"/>
        <v>1352.6000000000001</v>
      </c>
      <c r="AD8" s="22">
        <v>2616934.84</v>
      </c>
      <c r="AE8" s="22">
        <v>0</v>
      </c>
      <c r="AF8" s="22">
        <v>-3823.71</v>
      </c>
      <c r="AG8" s="22">
        <v>29705.93</v>
      </c>
      <c r="AH8" s="22">
        <v>103689.16</v>
      </c>
      <c r="AI8" s="22">
        <v>325623.65</v>
      </c>
      <c r="AJ8" s="23">
        <f t="shared" si="5"/>
        <v>3072129.87</v>
      </c>
      <c r="AK8" s="22">
        <v>396388.68</v>
      </c>
      <c r="AL8" s="22">
        <v>0</v>
      </c>
      <c r="AM8" s="24">
        <f t="shared" si="6"/>
        <v>396388.68</v>
      </c>
      <c r="AN8" s="24">
        <f t="shared" si="7"/>
        <v>3468518.5500000003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41</v>
      </c>
      <c r="O9" s="26">
        <v>40.26</v>
      </c>
      <c r="P9" s="13">
        <f t="shared" si="0"/>
        <v>41</v>
      </c>
      <c r="Q9" s="13">
        <f t="shared" si="2"/>
        <v>40.26</v>
      </c>
      <c r="R9" s="26">
        <v>1</v>
      </c>
      <c r="S9" s="29">
        <v>0.04</v>
      </c>
      <c r="T9" s="26" t="s">
        <v>45</v>
      </c>
      <c r="U9" s="29" t="s">
        <v>45</v>
      </c>
      <c r="V9" s="26" t="s">
        <v>45</v>
      </c>
      <c r="W9" s="26" t="s">
        <v>45</v>
      </c>
      <c r="X9" s="26" t="s">
        <v>45</v>
      </c>
      <c r="Y9" s="29" t="s">
        <v>45</v>
      </c>
      <c r="Z9" s="28">
        <f t="shared" si="1"/>
        <v>1</v>
      </c>
      <c r="AA9" s="30">
        <f t="shared" si="1"/>
        <v>0.04</v>
      </c>
      <c r="AB9" s="4">
        <f t="shared" si="3"/>
        <v>42</v>
      </c>
      <c r="AC9" s="4">
        <f t="shared" si="4"/>
        <v>40.3</v>
      </c>
      <c r="AD9" s="22">
        <v>131637.96</v>
      </c>
      <c r="AE9" s="22">
        <v>0</v>
      </c>
      <c r="AF9" s="22">
        <v>0</v>
      </c>
      <c r="AG9" s="22">
        <v>0</v>
      </c>
      <c r="AH9" s="22">
        <v>25094.25</v>
      </c>
      <c r="AI9" s="22">
        <v>11707.49</v>
      </c>
      <c r="AJ9" s="23">
        <f t="shared" si="5"/>
        <v>168439.69999999998</v>
      </c>
      <c r="AK9" s="22">
        <v>1793.02</v>
      </c>
      <c r="AL9" s="22">
        <v>8619.84</v>
      </c>
      <c r="AM9" s="24">
        <f t="shared" si="6"/>
        <v>10412.86</v>
      </c>
      <c r="AN9" s="24">
        <f t="shared" si="7"/>
        <v>178852.56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472</v>
      </c>
      <c r="O10" s="27">
        <v>454.1</v>
      </c>
      <c r="P10" s="13">
        <f t="shared" si="0"/>
        <v>472</v>
      </c>
      <c r="Q10" s="13">
        <f t="shared" si="2"/>
        <v>454.1</v>
      </c>
      <c r="R10" s="26">
        <v>17</v>
      </c>
      <c r="S10" s="26">
        <v>16.2</v>
      </c>
      <c r="T10" s="26" t="s">
        <v>45</v>
      </c>
      <c r="U10" s="26" t="s">
        <v>45</v>
      </c>
      <c r="V10" s="26">
        <v>9</v>
      </c>
      <c r="W10" s="26">
        <v>6.6</v>
      </c>
      <c r="X10" s="26">
        <v>1</v>
      </c>
      <c r="Y10" s="26">
        <v>1</v>
      </c>
      <c r="Z10" s="28">
        <f t="shared" si="1"/>
        <v>27</v>
      </c>
      <c r="AA10" s="28">
        <f t="shared" si="1"/>
        <v>23.799999999999997</v>
      </c>
      <c r="AB10" s="4">
        <f t="shared" si="3"/>
        <v>499</v>
      </c>
      <c r="AC10" s="4">
        <f t="shared" si="4"/>
        <v>477.90000000000003</v>
      </c>
      <c r="AD10" s="22">
        <v>1875756.89</v>
      </c>
      <c r="AE10" s="22">
        <v>1713</v>
      </c>
      <c r="AF10" s="22">
        <v>62753.17</v>
      </c>
      <c r="AG10" s="22">
        <v>8538.17</v>
      </c>
      <c r="AH10" s="22">
        <v>373347.63</v>
      </c>
      <c r="AI10" s="22">
        <v>177980.42</v>
      </c>
      <c r="AJ10" s="23">
        <f t="shared" si="5"/>
        <v>2500089.28</v>
      </c>
      <c r="AK10" s="22">
        <v>192949.98</v>
      </c>
      <c r="AL10" s="22">
        <v>0</v>
      </c>
      <c r="AM10" s="24">
        <f t="shared" si="6"/>
        <v>192949.98</v>
      </c>
      <c r="AN10" s="24">
        <f t="shared" si="7"/>
        <v>2693039.26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L5:AL100 AE4:AG13 AK4:AK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and associated costs - Nov 2013</dc:title>
  <dc:subject/>
  <dc:creator/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2014-05-27T12:15:10Z</dcterms:modified>
  <cp:category/>
  <cp:version/>
  <cp:contentType/>
  <cp:contentStatus/>
</cp:coreProperties>
</file>