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5240" windowHeight="8565" tabRatio="701" activeTab="1"/>
  </bookViews>
  <sheets>
    <sheet name="Index" sheetId="1" r:id="rId1"/>
    <sheet name="C.1" sheetId="2" r:id="rId2"/>
    <sheet name="C.2" sheetId="3" r:id="rId3"/>
    <sheet name="C.3" sheetId="4" r:id="rId4"/>
    <sheet name="C.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4">'C.4'!$A$605:$K$678</definedName>
    <definedName name="_xlnm.Print_Area" localSheetId="0">'Index'!$A$1:$P$12</definedName>
    <definedName name="_xlnm.Print_Titles" localSheetId="4">'C.4'!$1:$3</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<sst xmlns="http://schemas.openxmlformats.org/spreadsheetml/2006/main" count="1249" uniqueCount="138">
  <si>
    <t>Table</t>
  </si>
  <si>
    <t>Title</t>
  </si>
  <si>
    <t>Index</t>
  </si>
  <si>
    <t>..</t>
  </si>
  <si>
    <t>Source:</t>
  </si>
  <si>
    <t>Notes</t>
  </si>
  <si>
    <t>* Percentage changes and proportions are only shown for cases greater than 100 in the latest quarter</t>
  </si>
  <si>
    <t xml:space="preserve">Jurisdiction </t>
  </si>
  <si>
    <t xml:space="preserve">Unfair dismissal </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</si>
  <si>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</si>
  <si>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</si>
  <si>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</si>
  <si>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</si>
  <si>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</si>
  <si>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</si>
  <si>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</si>
  <si>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</si>
  <si>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</si>
  <si>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</si>
  <si>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Others</t>
  </si>
  <si>
    <t>Total</t>
  </si>
  <si>
    <t>Average jurisdictional complaints per case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</si>
  <si>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</si>
  <si>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</si>
  <si>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</si>
  <si>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</si>
  <si>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</si>
  <si>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t>4) This now includes three jurisdictions relating to pregnancy that were previously recorded under ‘Other’.</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</si>
  <si>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</si>
  <si>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</si>
  <si>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</si>
  <si>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</si>
  <si>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</si>
  <si>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</si>
  <si>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</si>
  <si>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</si>
  <si>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</si>
  <si>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</si>
  <si>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</si>
  <si>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</si>
  <si>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</si>
  <si>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</si>
  <si>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</si>
  <si>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</si>
  <si>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</si>
  <si>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</si>
  <si>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</si>
  <si>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</si>
  <si>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</si>
  <si>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January to March</t>
  </si>
  <si>
    <t>April to June</t>
  </si>
  <si>
    <t>July to September</t>
  </si>
  <si>
    <t>HMCTS</t>
  </si>
  <si>
    <t>.. Data not available</t>
  </si>
  <si>
    <t>Single cases</t>
  </si>
  <si>
    <t>Multiple cases</t>
  </si>
  <si>
    <t>Total cases</t>
  </si>
  <si>
    <t>1) A single case is the same as a single claim and is bought by one individual</t>
  </si>
  <si>
    <t>5) Data for July to September 2013 is provisional and subject to revisions in subsequent publications</t>
  </si>
  <si>
    <t>2) Data for July to September 2013 is provisional and subject to revisions in subsequent publications</t>
  </si>
  <si>
    <t>Total jurisdictional claims</t>
  </si>
  <si>
    <t>Year</t>
  </si>
  <si>
    <t>Month</t>
  </si>
  <si>
    <t>2013, Monthly</t>
  </si>
  <si>
    <t>January 2012</t>
  </si>
  <si>
    <t>Jurisdiction</t>
  </si>
  <si>
    <t>All</t>
  </si>
  <si>
    <t>Part time workers regulations</t>
  </si>
  <si>
    <t>Race Discrimination</t>
  </si>
  <si>
    <t>Redundancy - failure to inform &amp; consult</t>
  </si>
  <si>
    <t>Sex Discrimination</t>
  </si>
  <si>
    <t>Suffer a detriment/unfair dismissal - pregnancy</t>
  </si>
  <si>
    <t>Transfer of an undertaking - failure to inform &amp; consult</t>
  </si>
  <si>
    <t>Unauthorised deduction from wages (formerly wages act)</t>
  </si>
  <si>
    <t>Unfair dismissal</t>
  </si>
  <si>
    <t>Working time directive</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</si>
  <si>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</si>
  <si>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</si>
  <si>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</si>
  <si>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</si>
  <si>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</si>
  <si>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</si>
  <si>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</si>
  <si>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</si>
  <si>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</si>
  <si>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</si>
  <si>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</si>
  <si>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</si>
  <si>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</si>
  <si>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</si>
  <si>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</si>
  <si>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</si>
  <si>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</si>
  <si>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</si>
  <si>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</si>
  <si>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</si>
  <si>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</si>
  <si>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</si>
  <si>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</si>
  <si>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to December</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</si>
  <si>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</si>
  <si>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</si>
  <si>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</si>
  <si>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</si>
  <si>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</si>
  <si>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</si>
  <si>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</si>
  <si>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</si>
  <si>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</si>
  <si>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2014, Monthly</t>
  </si>
  <si>
    <t>January 2014</t>
  </si>
  <si>
    <t>February 2014</t>
  </si>
  <si>
    <t>March 2014</t>
  </si>
  <si>
    <t xml:space="preserve">Single Claims </t>
  </si>
  <si>
    <t>Multiple Claims</t>
  </si>
  <si>
    <t>Multiple claims</t>
  </si>
  <si>
    <t>Average number of claims per multiple case</t>
  </si>
  <si>
    <t>Total claims</t>
  </si>
  <si>
    <t>Jurisdictional complaints per claim</t>
  </si>
  <si>
    <t xml:space="preserve">2) A multiple case is a case with multiple claims involved, and therefore multiple receipts, however counted only one for the purpose of this table. </t>
  </si>
  <si>
    <t>1) A claim may be brought under more than one jurisdiction or subsequently amended or clarified in the course of proceedings but will be counted as a claim only once.</t>
  </si>
  <si>
    <t>Jurisdictional complaints</t>
  </si>
  <si>
    <t>Religion or belief discrimination</t>
  </si>
  <si>
    <t>Sexual orientation discrimination</t>
  </si>
  <si>
    <r>
      <t>Suffer a detriment / unfair dismissal - pregnancy</t>
    </r>
    <r>
      <rPr>
        <vertAlign val="superscript"/>
        <sz val="10"/>
        <color indexed="8"/>
        <rFont val="Arial"/>
        <family val="2"/>
      </rPr>
      <t>4</t>
    </r>
  </si>
  <si>
    <t>April 2014</t>
  </si>
  <si>
    <t>May 2014</t>
  </si>
  <si>
    <t>June 2014</t>
  </si>
  <si>
    <t>Apr</t>
  </si>
  <si>
    <t>Sex discrimination</t>
  </si>
  <si>
    <t>Jun</t>
  </si>
  <si>
    <t>Total Number of Employment Tribunal Receipts by Single and Multiple cases, January 2012 to June 2014</t>
  </si>
  <si>
    <t>Management Information on Employment Tribunal Receipts, 2012-2014</t>
  </si>
  <si>
    <t>Total Number of Employment Tribunal Receipts by Jurisdiction, January 2012 to June 2014</t>
  </si>
  <si>
    <t>Total Number of Employment Tribunal Receipts by Region, January 2012 to June 2014</t>
  </si>
  <si>
    <t>Total Number of Employment Tribunal Receipts by Jurisdiction and by Region, January 2013 to June 2014</t>
  </si>
  <si>
    <t>Total Number of Employment Tribunal Jurisdictional Complaints Received, January 2013 to June 2014</t>
  </si>
  <si>
    <t>Total Number of Employment Tribunal Jurisdictional Complaints Received by Region, January 2012 to June 2014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</si>
</sst>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43">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b/>
      <sz val="8"/>
      <color indexed="10"/>
      <name val="Arial"/>
      <family val="2"/>
    </font>
    <font>
      <b/>
      <sz val="8"/>
      <color indexed="8"/>
      <name val="Arial"/>
      <family val="2"/>
    </font>
    <font>
      <sz val="10"/>
      <color indexed="8"/>
      <name val="Arial"/>
      <family val="0"/>
    </font>
    <font>
      <vertAlign val="superscript"/>
      <sz val="10"/>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sz val="10"/>
      <name val="Tahoma"/>
      <family val="2"/>
    </font>
    <font>
      <sz val="8"/>
      <color indexed="8"/>
      <name val="Tahoma"/>
      <family val="2"/>
    </font>
    <font>
      <sz val="10"/>
      <color indexed="8"/>
      <name val="ARIAL"/>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i/>
      <sz val="10"/>
      <color indexed="8"/>
      <name val="Arial"/>
      <family val="2"/>
    </font>
    <font>
      <vertAlign val="superscript"/>
      <sz val="10"/>
      <color indexed="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25" fillId="17" borderId="0" applyNumberFormat="0" applyBorder="0" applyAlignment="0" applyProtection="0"/>
    <xf numFmtId="0" fontId="26" fillId="9" borderId="1" applyNumberFormat="0" applyAlignment="0" applyProtection="0"/>
    <xf numFmtId="0" fontId="27"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7"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10" borderId="0" applyNumberFormat="0" applyBorder="0" applyAlignment="0" applyProtection="0"/>
    <xf numFmtId="0" fontId="13" fillId="0" borderId="0">
      <alignment/>
      <protection/>
    </xf>
    <xf numFmtId="0" fontId="0" fillId="5" borderId="7" applyNumberFormat="0" applyFont="0" applyAlignment="0" applyProtection="0"/>
    <xf numFmtId="0" fontId="36" fillId="9"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3" fillId="0" borderId="0" xfId="53" applyFont="1" applyAlignment="1" applyProtection="1">
      <alignment/>
      <protection/>
    </xf>
    <xf numFmtId="0" fontId="3" fillId="0" borderId="0" xfId="53" applyFont="1" applyFill="1" applyAlignment="1" applyProtection="1">
      <alignment/>
      <protection/>
    </xf>
    <xf numFmtId="0" fontId="0" fillId="0" borderId="0" xfId="0" applyBorder="1" applyAlignment="1">
      <alignment/>
    </xf>
    <xf numFmtId="0" fontId="10" fillId="0" borderId="0" xfId="0" applyFont="1" applyAlignment="1">
      <alignment/>
    </xf>
    <xf numFmtId="1" fontId="5" fillId="0" borderId="0" xfId="0" applyNumberFormat="1" applyFont="1" applyAlignment="1">
      <alignment/>
    </xf>
    <xf numFmtId="0" fontId="11"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7" fillId="0" borderId="0" xfId="0" applyFont="1" applyFill="1" applyAlignment="1">
      <alignment/>
    </xf>
    <xf numFmtId="0" fontId="18" fillId="0" borderId="0" xfId="58" applyFont="1" applyFill="1">
      <alignment/>
      <protection/>
    </xf>
    <xf numFmtId="0" fontId="18" fillId="0" borderId="0" xfId="58" applyFont="1" applyFill="1" applyBorder="1">
      <alignment/>
      <protection/>
    </xf>
    <xf numFmtId="0" fontId="0" fillId="0" borderId="0" xfId="0" applyFont="1" applyFill="1" applyBorder="1" applyAlignment="1">
      <alignment textRotation="90" wrapText="1"/>
    </xf>
    <xf numFmtId="0" fontId="13" fillId="0" borderId="0" xfId="58" applyFont="1" applyFill="1" applyBorder="1" applyAlignment="1">
      <alignment horizontal="right"/>
      <protection/>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19" fillId="0" borderId="0" xfId="58" applyNumberFormat="1" applyFont="1" applyFill="1" applyBorder="1" applyAlignment="1">
      <alignment/>
      <protection/>
    </xf>
    <xf numFmtId="3" fontId="0" fillId="0" borderId="0" xfId="58" applyNumberFormat="1" applyFont="1" applyFill="1" applyBorder="1" applyAlignment="1">
      <alignment/>
      <protection/>
    </xf>
    <xf numFmtId="0" fontId="0" fillId="0" borderId="0" xfId="54" applyFont="1" applyFill="1" applyBorder="1" applyAlignment="1">
      <alignment wrapText="1"/>
    </xf>
    <xf numFmtId="0" fontId="0" fillId="0" borderId="0" xfId="58" applyFont="1" applyFill="1" applyBorder="1" applyAlignment="1">
      <alignment wrapText="1"/>
      <protection/>
    </xf>
    <xf numFmtId="0" fontId="9" fillId="0" borderId="10" xfId="58" applyFont="1" applyFill="1" applyBorder="1" applyAlignment="1">
      <alignment wrapText="1"/>
      <protection/>
    </xf>
    <xf numFmtId="165" fontId="9" fillId="0" borderId="10" xfId="58" applyNumberFormat="1" applyFont="1" applyFill="1" applyBorder="1" applyAlignment="1">
      <alignment wrapText="1"/>
      <protection/>
    </xf>
    <xf numFmtId="0" fontId="9" fillId="0" borderId="0" xfId="0" applyFont="1" applyAlignment="1">
      <alignment/>
    </xf>
    <xf numFmtId="0" fontId="15" fillId="0" borderId="0" xfId="58" applyFont="1" applyFill="1">
      <alignment/>
      <protection/>
    </xf>
    <xf numFmtId="0" fontId="15" fillId="0" borderId="0" xfId="58" applyFont="1" applyFill="1" applyBorder="1">
      <alignment/>
      <protection/>
    </xf>
    <xf numFmtId="0" fontId="20" fillId="0" borderId="0" xfId="58" applyFont="1" applyFill="1" applyBorder="1">
      <alignment/>
      <protection/>
    </xf>
    <xf numFmtId="0" fontId="10" fillId="0" borderId="0" xfId="58" applyFont="1" applyFill="1" applyBorder="1" applyAlignment="1">
      <alignment horizontal="right" vertical="top" wrapText="1"/>
      <protection/>
    </xf>
    <xf numFmtId="0" fontId="20"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2" fillId="0" borderId="0" xfId="0" applyFont="1" applyAlignment="1">
      <alignment/>
    </xf>
    <xf numFmtId="0" fontId="7" fillId="0" borderId="0" xfId="0" applyFont="1" applyAlignment="1">
      <alignment/>
    </xf>
    <xf numFmtId="164" fontId="1" fillId="0" borderId="0" xfId="42" applyNumberFormat="1" applyFont="1" applyFill="1" applyBorder="1" applyAlignment="1">
      <alignment wrapText="1"/>
    </xf>
    <xf numFmtId="164" fontId="0" fillId="0" borderId="0" xfId="42" applyNumberFormat="1" applyFont="1" applyFill="1" applyBorder="1" applyAlignment="1">
      <alignment wrapText="1"/>
    </xf>
    <xf numFmtId="164" fontId="0" fillId="0" borderId="0" xfId="42" applyNumberFormat="1" applyFont="1" applyFill="1" applyBorder="1" applyAlignment="1">
      <alignment/>
    </xf>
    <xf numFmtId="3" fontId="0" fillId="0" borderId="0" xfId="54" applyNumberFormat="1" applyFont="1" applyFill="1" applyBorder="1" applyAlignment="1">
      <alignment wrapText="1"/>
    </xf>
    <xf numFmtId="3" fontId="0" fillId="0" borderId="0" xfId="0" applyNumberFormat="1" applyFont="1" applyFill="1" applyBorder="1" applyAlignment="1">
      <alignment wrapText="1"/>
    </xf>
    <xf numFmtId="164" fontId="0" fillId="0" borderId="0" xfId="42" applyNumberFormat="1" applyFont="1" applyFill="1" applyBorder="1" applyAlignment="1">
      <alignment/>
    </xf>
    <xf numFmtId="3" fontId="1" fillId="0" borderId="0" xfId="0" applyNumberFormat="1" applyFont="1" applyBorder="1" applyAlignment="1">
      <alignment/>
    </xf>
    <xf numFmtId="0" fontId="5" fillId="0" borderId="0" xfId="58" applyFont="1" applyFill="1" applyBorder="1" applyAlignment="1">
      <alignment horizontal="left" vertical="top"/>
      <protection/>
    </xf>
    <xf numFmtId="0" fontId="9" fillId="0" borderId="0" xfId="58" applyFont="1" applyFill="1" applyBorder="1" applyAlignment="1">
      <alignment/>
      <protection/>
    </xf>
    <xf numFmtId="3" fontId="0" fillId="0" borderId="0" xfId="0" applyNumberFormat="1" applyFill="1" applyBorder="1" applyAlignment="1">
      <alignment/>
    </xf>
    <xf numFmtId="165" fontId="0" fillId="0" borderId="0" xfId="0" applyNumberFormat="1" applyFont="1" applyFill="1" applyBorder="1" applyAlignment="1">
      <alignment wrapText="1"/>
    </xf>
    <xf numFmtId="165" fontId="0" fillId="0" borderId="10" xfId="0" applyNumberFormat="1" applyFont="1" applyFill="1" applyBorder="1" applyAlignment="1">
      <alignment wrapText="1"/>
    </xf>
    <xf numFmtId="0" fontId="0" fillId="0" borderId="0" xfId="0" applyFont="1" applyAlignment="1">
      <alignment/>
    </xf>
    <xf numFmtId="0" fontId="0" fillId="0" borderId="0" xfId="0" applyFont="1" applyAlignment="1">
      <alignment/>
    </xf>
    <xf numFmtId="3" fontId="0" fillId="0" borderId="0" xfId="0" applyNumberFormat="1" applyFont="1" applyBorder="1" applyAlignment="1">
      <alignment/>
    </xf>
    <xf numFmtId="3" fontId="0" fillId="0" borderId="0" xfId="0" applyNumberFormat="1" applyAlignment="1">
      <alignment/>
    </xf>
    <xf numFmtId="3" fontId="11" fillId="0" borderId="0" xfId="0" applyNumberFormat="1" applyFont="1" applyFill="1" applyAlignment="1">
      <alignment/>
    </xf>
    <xf numFmtId="3" fontId="0" fillId="0" borderId="0" xfId="58" applyNumberFormat="1" applyFont="1" applyFill="1" applyBorder="1" applyAlignment="1">
      <alignment wrapText="1"/>
      <protection/>
    </xf>
    <xf numFmtId="0" fontId="9" fillId="0" borderId="0" xfId="58" applyFont="1" applyFill="1" applyBorder="1" applyAlignment="1">
      <alignment wrapText="1"/>
      <protection/>
    </xf>
    <xf numFmtId="0" fontId="1" fillId="0" borderId="10" xfId="0" applyFont="1" applyBorder="1" applyAlignment="1">
      <alignment horizontal="center" vertical="center" wrapText="1"/>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1" fillId="0" borderId="0" xfId="42" applyNumberFormat="1" applyFont="1" applyBorder="1" applyAlignment="1">
      <alignment/>
    </xf>
    <xf numFmtId="164" fontId="0" fillId="0" borderId="0" xfId="0" applyNumberFormat="1" applyBorder="1" applyAlignment="1">
      <alignment/>
    </xf>
    <xf numFmtId="164" fontId="0" fillId="0" borderId="0" xfId="42" applyNumberFormat="1" applyFont="1" applyFill="1" applyBorder="1" applyAlignment="1">
      <alignment/>
    </xf>
    <xf numFmtId="166" fontId="0" fillId="0" borderId="0" xfId="0" applyNumberFormat="1" applyFill="1" applyBorder="1" applyAlignment="1">
      <alignment/>
    </xf>
    <xf numFmtId="164" fontId="0" fillId="0" borderId="10" xfId="42" applyNumberFormat="1" applyFont="1" applyBorder="1" applyAlignment="1">
      <alignment/>
    </xf>
    <xf numFmtId="164" fontId="1" fillId="0" borderId="10" xfId="42" applyNumberFormat="1" applyFont="1" applyBorder="1" applyAlignment="1">
      <alignment/>
    </xf>
    <xf numFmtId="164" fontId="0" fillId="0" borderId="10" xfId="0" applyNumberFormat="1" applyBorder="1" applyAlignment="1">
      <alignment/>
    </xf>
    <xf numFmtId="164" fontId="0" fillId="0" borderId="10" xfId="42" applyNumberFormat="1" applyFont="1" applyFill="1" applyBorder="1" applyAlignment="1">
      <alignment/>
    </xf>
    <xf numFmtId="166" fontId="0" fillId="0" borderId="10" xfId="0" applyNumberFormat="1" applyFill="1" applyBorder="1" applyAlignment="1">
      <alignment/>
    </xf>
    <xf numFmtId="177" fontId="0" fillId="0" borderId="0" xfId="0" applyNumberFormat="1" applyBorder="1" applyAlignment="1">
      <alignment/>
    </xf>
    <xf numFmtId="177" fontId="0" fillId="0" borderId="10" xfId="0" applyNumberFormat="1" applyBorder="1" applyAlignment="1">
      <alignment/>
    </xf>
    <xf numFmtId="3" fontId="0" fillId="0" borderId="0" xfId="0" applyNumberFormat="1" applyFont="1" applyAlignment="1">
      <alignment/>
    </xf>
    <xf numFmtId="0" fontId="1" fillId="0" borderId="11" xfId="0" applyFont="1" applyBorder="1" applyAlignment="1">
      <alignment horizontal="center" wrapText="1"/>
    </xf>
    <xf numFmtId="3" fontId="0" fillId="0" borderId="0" xfId="42" applyNumberFormat="1" applyFont="1" applyFill="1" applyBorder="1" applyAlignment="1">
      <alignment wrapText="1"/>
    </xf>
    <xf numFmtId="164" fontId="1" fillId="0" borderId="0" xfId="42" applyNumberFormat="1" applyFont="1" applyFill="1" applyBorder="1" applyAlignment="1">
      <alignment horizontal="right" wrapText="1"/>
    </xf>
    <xf numFmtId="3" fontId="1" fillId="0" borderId="0" xfId="0" applyNumberFormat="1" applyFont="1" applyFill="1" applyBorder="1" applyAlignment="1">
      <alignment wrapText="1"/>
    </xf>
    <xf numFmtId="0" fontId="10" fillId="0" borderId="0" xfId="0" applyFont="1" applyBorder="1" applyAlignment="1">
      <alignment/>
    </xf>
    <xf numFmtId="3" fontId="10" fillId="0" borderId="0" xfId="0" applyNumberFormat="1" applyFont="1" applyBorder="1" applyAlignment="1">
      <alignment/>
    </xf>
    <xf numFmtId="0" fontId="9" fillId="0" borderId="10" xfId="58" applyFont="1" applyFill="1" applyBorder="1" applyAlignment="1">
      <alignment/>
      <protection/>
    </xf>
    <xf numFmtId="49" fontId="1" fillId="0" borderId="0" xfId="0" applyNumberFormat="1" applyFont="1" applyAlignment="1">
      <alignment/>
    </xf>
    <xf numFmtId="3" fontId="1" fillId="0" borderId="0" xfId="0" applyNumberFormat="1" applyFont="1" applyAlignment="1">
      <alignment/>
    </xf>
    <xf numFmtId="0" fontId="0" fillId="0" borderId="10" xfId="0" applyBorder="1" applyAlignment="1">
      <alignment/>
    </xf>
    <xf numFmtId="164" fontId="1" fillId="0" borderId="0" xfId="42" applyNumberFormat="1" applyFont="1" applyFill="1" applyBorder="1" applyAlignment="1">
      <alignment/>
    </xf>
    <xf numFmtId="164" fontId="1" fillId="0" borderId="10" xfId="42" applyNumberFormat="1" applyFont="1" applyFill="1" applyBorder="1" applyAlignment="1">
      <alignment/>
    </xf>
    <xf numFmtId="164" fontId="0" fillId="0" borderId="11" xfId="42" applyNumberFormat="1" applyFont="1" applyBorder="1" applyAlignment="1">
      <alignment/>
    </xf>
    <xf numFmtId="164" fontId="0" fillId="0" borderId="11" xfId="42" applyNumberFormat="1" applyFont="1" applyBorder="1" applyAlignment="1">
      <alignment horizontal="right"/>
    </xf>
    <xf numFmtId="164" fontId="1" fillId="0" borderId="11" xfId="42" applyNumberFormat="1" applyFont="1" applyBorder="1" applyAlignment="1">
      <alignment/>
    </xf>
    <xf numFmtId="164" fontId="0" fillId="0" borderId="11" xfId="0" applyNumberFormat="1" applyBorder="1" applyAlignment="1">
      <alignment/>
    </xf>
    <xf numFmtId="164" fontId="0" fillId="0" borderId="11" xfId="42" applyNumberFormat="1" applyFont="1" applyFill="1" applyBorder="1" applyAlignment="1">
      <alignment/>
    </xf>
    <xf numFmtId="166" fontId="0" fillId="0" borderId="11" xfId="0" applyNumberFormat="1" applyFill="1" applyBorder="1" applyAlignment="1">
      <alignment/>
    </xf>
    <xf numFmtId="3" fontId="19" fillId="0" borderId="0" xfId="0" applyNumberFormat="1" applyFont="1" applyAlignment="1">
      <alignment/>
    </xf>
    <xf numFmtId="0" fontId="19" fillId="0" borderId="0" xfId="0" applyFont="1" applyAlignment="1">
      <alignment/>
    </xf>
    <xf numFmtId="0" fontId="0" fillId="0" borderId="0" xfId="0" applyAlignment="1">
      <alignment/>
    </xf>
    <xf numFmtId="164" fontId="13" fillId="0" borderId="0" xfId="42" applyNumberFormat="1" applyFont="1" applyBorder="1" applyAlignment="1">
      <alignment/>
    </xf>
    <xf numFmtId="164" fontId="0" fillId="0" borderId="0" xfId="0" applyNumberFormat="1" applyAlignment="1">
      <alignment/>
    </xf>
    <xf numFmtId="0" fontId="40" fillId="0" borderId="0" xfId="0" applyFont="1" applyFill="1" applyAlignment="1">
      <alignment/>
    </xf>
    <xf numFmtId="0" fontId="13" fillId="0" borderId="0" xfId="0" applyFont="1" applyFill="1" applyBorder="1" applyAlignment="1">
      <alignment textRotation="90" wrapText="1"/>
    </xf>
    <xf numFmtId="164" fontId="40" fillId="0" borderId="12" xfId="42" applyNumberFormat="1" applyFont="1" applyBorder="1" applyAlignment="1">
      <alignment horizontal="right" vertical="center" wrapText="1"/>
    </xf>
    <xf numFmtId="49" fontId="40" fillId="0" borderId="12" xfId="42" applyNumberFormat="1" applyFont="1" applyBorder="1" applyAlignment="1">
      <alignment horizontal="left" vertical="center" wrapText="1"/>
    </xf>
    <xf numFmtId="49" fontId="40" fillId="0" borderId="12" xfId="42" applyNumberFormat="1" applyFont="1" applyFill="1" applyBorder="1" applyAlignment="1">
      <alignment horizontal="left" vertical="center" wrapText="1"/>
    </xf>
    <xf numFmtId="0" fontId="15" fillId="0" borderId="0" xfId="0" applyFont="1" applyAlignment="1">
      <alignment/>
    </xf>
    <xf numFmtId="164" fontId="0" fillId="0" borderId="0" xfId="0" applyNumberFormat="1" applyFill="1" applyAlignment="1">
      <alignment/>
    </xf>
    <xf numFmtId="164" fontId="0" fillId="0" borderId="10" xfId="0" applyNumberFormat="1" applyFill="1" applyBorder="1" applyAlignment="1">
      <alignment/>
    </xf>
    <xf numFmtId="0" fontId="0" fillId="0" borderId="0" xfId="0" applyFill="1" applyBorder="1" applyAlignment="1">
      <alignment/>
    </xf>
    <xf numFmtId="0" fontId="15" fillId="0" borderId="0" xfId="0" applyFont="1" applyFill="1" applyAlignment="1">
      <alignment/>
    </xf>
    <xf numFmtId="0" fontId="41" fillId="0" borderId="0" xfId="58" applyFont="1" applyFill="1" applyBorder="1" applyAlignment="1">
      <alignment wrapText="1"/>
      <protection/>
    </xf>
    <xf numFmtId="0" fontId="13" fillId="0" borderId="0" xfId="58" applyFont="1" applyFill="1" applyBorder="1" applyAlignment="1">
      <alignment wrapText="1"/>
      <protection/>
    </xf>
    <xf numFmtId="3" fontId="13" fillId="0" borderId="0" xfId="0" applyNumberFormat="1" applyFont="1" applyFill="1" applyBorder="1" applyAlignment="1">
      <alignment wrapText="1"/>
    </xf>
    <xf numFmtId="3" fontId="13" fillId="0" borderId="0" xfId="58" applyNumberFormat="1" applyFont="1" applyFill="1" applyBorder="1" applyAlignment="1">
      <alignment/>
      <protection/>
    </xf>
    <xf numFmtId="3" fontId="13" fillId="0" borderId="0" xfId="0" applyNumberFormat="1" applyFont="1" applyBorder="1" applyAlignment="1">
      <alignment/>
    </xf>
    <xf numFmtId="3" fontId="13" fillId="0" borderId="0" xfId="0" applyNumberFormat="1" applyFont="1" applyAlignment="1">
      <alignment/>
    </xf>
    <xf numFmtId="0" fontId="13" fillId="0" borderId="0" xfId="0" applyFont="1" applyAlignment="1">
      <alignment/>
    </xf>
    <xf numFmtId="0" fontId="13" fillId="0" borderId="0" xfId="54" applyFont="1" applyFill="1" applyBorder="1" applyAlignment="1">
      <alignment wrapText="1"/>
    </xf>
    <xf numFmtId="3" fontId="18" fillId="0" borderId="0" xfId="0" applyNumberFormat="1" applyFont="1" applyAlignment="1">
      <alignment/>
    </xf>
    <xf numFmtId="3" fontId="0" fillId="0" borderId="0" xfId="0" applyNumberFormat="1"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0" fontId="7" fillId="0" borderId="0" xfId="0" applyFont="1" applyAlignment="1">
      <alignment/>
    </xf>
    <xf numFmtId="3" fontId="7" fillId="0" borderId="0" xfId="0" applyNumberFormat="1"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165" fontId="9" fillId="0" borderId="0" xfId="58" applyNumberFormat="1" applyFont="1" applyFill="1" applyBorder="1" applyAlignment="1">
      <alignment wrapText="1"/>
      <protection/>
    </xf>
    <xf numFmtId="0" fontId="1" fillId="0" borderId="0" xfId="0" applyFont="1" applyFill="1" applyBorder="1" applyAlignment="1">
      <alignment horizontal="center" vertical="center"/>
    </xf>
    <xf numFmtId="3" fontId="11" fillId="0" borderId="0" xfId="0" applyNumberFormat="1" applyFont="1" applyFill="1" applyBorder="1" applyAlignment="1">
      <alignment/>
    </xf>
    <xf numFmtId="0" fontId="11" fillId="0" borderId="0" xfId="0" applyFont="1" applyFill="1" applyBorder="1" applyAlignment="1">
      <alignment/>
    </xf>
    <xf numFmtId="0" fontId="0" fillId="0" borderId="0" xfId="0" applyBorder="1" applyAlignment="1">
      <alignment wrapText="1"/>
    </xf>
    <xf numFmtId="0" fontId="5" fillId="0" borderId="0" xfId="0" applyFont="1" applyBorder="1" applyAlignment="1">
      <alignment/>
    </xf>
    <xf numFmtId="0" fontId="0" fillId="0" borderId="0" xfId="0" applyBorder="1" applyAlignment="1">
      <alignment horizontal="center"/>
    </xf>
    <xf numFmtId="3" fontId="7" fillId="0" borderId="0" xfId="0" applyNumberFormat="1" applyFont="1" applyAlignment="1">
      <alignment/>
    </xf>
    <xf numFmtId="3" fontId="1" fillId="0" borderId="0" xfId="0" applyNumberFormat="1" applyFont="1" applyAlignment="1">
      <alignment/>
    </xf>
    <xf numFmtId="0" fontId="0" fillId="0" borderId="0" xfId="0" applyAlignment="1">
      <alignment wrapText="1"/>
    </xf>
    <xf numFmtId="0" fontId="0" fillId="0" borderId="0" xfId="0" applyAlignment="1">
      <alignment/>
    </xf>
    <xf numFmtId="0" fontId="1" fillId="0" borderId="11" xfId="44" applyNumberFormat="1" applyFont="1" applyBorder="1" applyAlignment="1">
      <alignment horizontal="center" vertical="center" wrapText="1"/>
    </xf>
    <xf numFmtId="0" fontId="1" fillId="0" borderId="0" xfId="44" applyNumberFormat="1" applyFont="1" applyBorder="1" applyAlignment="1">
      <alignment horizontal="center" vertical="center" wrapText="1"/>
    </xf>
    <xf numFmtId="0" fontId="1" fillId="0" borderId="10" xfId="44" applyNumberFormat="1" applyFont="1" applyBorder="1" applyAlignment="1">
      <alignment horizontal="center" vertical="center" wrapText="1"/>
    </xf>
    <xf numFmtId="0" fontId="5" fillId="0" borderId="0" xfId="0" applyFont="1" applyAlignment="1">
      <alignment horizontal="left"/>
    </xf>
    <xf numFmtId="0" fontId="1" fillId="0" borderId="11" xfId="0" applyFont="1" applyBorder="1" applyAlignment="1">
      <alignment horizontal="center" wrapText="1"/>
    </xf>
    <xf numFmtId="0" fontId="5" fillId="0" borderId="0" xfId="0" applyFont="1" applyFill="1" applyAlignment="1">
      <alignment vertical="top" wrapText="1"/>
    </xf>
    <xf numFmtId="0" fontId="5" fillId="0" borderId="0" xfId="0" applyFont="1" applyAlignment="1">
      <alignment/>
    </xf>
    <xf numFmtId="0" fontId="1" fillId="0" borderId="11" xfId="58" applyFont="1" applyFill="1" applyBorder="1" applyAlignment="1">
      <alignment vertical="center" wrapText="1"/>
      <protection/>
    </xf>
    <xf numFmtId="0" fontId="0" fillId="0" borderId="10" xfId="0" applyBorder="1" applyAlignment="1">
      <alignment vertical="center" wrapText="1"/>
    </xf>
    <xf numFmtId="0" fontId="1" fillId="0" borderId="12" xfId="0" applyFont="1" applyBorder="1" applyAlignment="1">
      <alignment horizontal="center" wrapText="1"/>
    </xf>
    <xf numFmtId="0" fontId="0" fillId="0" borderId="12" xfId="0" applyBorder="1" applyAlignment="1">
      <alignment wrapText="1"/>
    </xf>
    <xf numFmtId="0" fontId="1" fillId="0" borderId="12" xfId="0" applyFont="1" applyFill="1" applyBorder="1" applyAlignment="1">
      <alignment horizontal="center" vertical="center" wrapText="1"/>
    </xf>
    <xf numFmtId="0" fontId="1" fillId="0" borderId="0" xfId="0" applyFont="1" applyAlignment="1">
      <alignment horizont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A3" sqref="A3"/>
    </sheetView>
  </sheetViews>
  <sheetFormatPr defaultColWidth="9.140625" defaultRowHeight="12.75"/>
  <cols>
    <col min="1" max="1" width="10.57421875" style="3" customWidth="1"/>
    <col min="2" max="2" width="94.7109375" style="3" customWidth="1"/>
    <col min="3" max="16384" width="9.140625" style="3" customWidth="1"/>
  </cols>
  <sheetData>
    <row r="1" spans="1:15" ht="15">
      <c r="A1" s="1" t="s">
        <v>103</v>
      </c>
      <c r="B1" s="101"/>
      <c r="C1" s="101"/>
      <c r="D1" s="59"/>
      <c r="E1" s="59"/>
      <c r="F1" s="59"/>
      <c r="G1" s="59"/>
      <c r="H1" s="59"/>
      <c r="I1" s="59"/>
      <c r="J1" s="59"/>
      <c r="K1" s="59"/>
      <c r="L1" s="59"/>
      <c r="M1" s="59"/>
      <c r="N1" s="59"/>
      <c r="O1" s="59"/>
    </row>
    <row r="2" spans="1:17" ht="15">
      <c r="A2" s="1" t="s">
        <v>132</v>
      </c>
      <c r="B2" s="2"/>
      <c r="C2" s="2"/>
      <c r="D2" s="2"/>
      <c r="E2" s="2"/>
      <c r="F2" s="2"/>
      <c r="G2" s="2"/>
      <c r="H2" s="2"/>
      <c r="I2" s="2"/>
      <c r="J2" s="2"/>
      <c r="K2" s="2"/>
      <c r="L2" s="45"/>
      <c r="M2" s="2"/>
      <c r="N2" s="2"/>
      <c r="O2" s="2"/>
      <c r="P2" s="2"/>
      <c r="Q2" s="2"/>
    </row>
    <row r="3" spans="1:17" ht="15">
      <c r="A3" s="2"/>
      <c r="B3" s="2"/>
      <c r="C3" s="2"/>
      <c r="D3" s="2"/>
      <c r="E3" s="2"/>
      <c r="F3" s="2"/>
      <c r="G3" s="2"/>
      <c r="H3" s="2"/>
      <c r="I3" s="2"/>
      <c r="J3" s="2"/>
      <c r="K3" s="2"/>
      <c r="L3" s="46"/>
      <c r="M3" s="2"/>
      <c r="N3" s="2"/>
      <c r="O3" s="2"/>
      <c r="P3" s="2"/>
      <c r="Q3" s="2"/>
    </row>
    <row r="4" spans="1:17" ht="15">
      <c r="A4" s="4" t="s">
        <v>0</v>
      </c>
      <c r="B4" s="4" t="s">
        <v>1</v>
      </c>
      <c r="C4" s="2"/>
      <c r="D4" s="2"/>
      <c r="E4" s="2"/>
      <c r="F4" s="2"/>
      <c r="G4" s="2"/>
      <c r="H4" s="2"/>
      <c r="I4" s="2"/>
      <c r="J4" s="2"/>
      <c r="K4" s="2"/>
      <c r="L4" s="46"/>
      <c r="M4" s="2"/>
      <c r="N4" s="2"/>
      <c r="O4" s="2"/>
      <c r="P4" s="2"/>
      <c r="Q4" s="2"/>
    </row>
    <row r="5" spans="1:17" ht="15">
      <c r="A5" s="2" t="s">
        <v>104</v>
      </c>
      <c r="B5" s="5" t="s">
        <v>131</v>
      </c>
      <c r="C5" s="5"/>
      <c r="D5" s="5"/>
      <c r="E5" s="5"/>
      <c r="F5" s="5"/>
      <c r="G5" s="5"/>
      <c r="H5" s="5"/>
      <c r="I5" s="5"/>
      <c r="J5" s="5"/>
      <c r="K5" s="5"/>
      <c r="L5" s="5"/>
      <c r="M5" s="5"/>
      <c r="N5" s="5"/>
      <c r="O5" s="5"/>
      <c r="P5" s="5"/>
      <c r="Q5" s="2"/>
    </row>
    <row r="6" spans="1:17" ht="15">
      <c r="A6" s="2" t="s">
        <v>105</v>
      </c>
      <c r="B6" s="5" t="s">
        <v>133</v>
      </c>
      <c r="C6" s="5"/>
      <c r="D6" s="5"/>
      <c r="E6" s="5"/>
      <c r="F6" s="5"/>
      <c r="G6" s="5"/>
      <c r="H6" s="5"/>
      <c r="I6" s="5"/>
      <c r="J6" s="5"/>
      <c r="K6" s="5"/>
      <c r="L6" s="5"/>
      <c r="M6" s="5"/>
      <c r="N6" s="5"/>
      <c r="O6" s="5"/>
      <c r="Q6" s="2"/>
    </row>
    <row r="7" spans="1:15" ht="15">
      <c r="A7" s="2" t="s">
        <v>106</v>
      </c>
      <c r="B7" s="5" t="s">
        <v>134</v>
      </c>
      <c r="C7" s="2"/>
      <c r="D7" s="2"/>
      <c r="E7" s="2"/>
      <c r="F7" s="2"/>
      <c r="G7" s="2"/>
      <c r="H7" s="2"/>
      <c r="I7" s="2"/>
      <c r="J7" s="60"/>
      <c r="K7" s="60"/>
      <c r="L7" s="60"/>
      <c r="M7" s="60"/>
      <c r="N7" s="60"/>
      <c r="O7" s="60"/>
    </row>
    <row r="8" spans="1:15" ht="15">
      <c r="A8" s="2" t="s">
        <v>107</v>
      </c>
      <c r="B8" s="5" t="s">
        <v>135</v>
      </c>
      <c r="C8" s="2"/>
      <c r="D8" s="2"/>
      <c r="E8" s="2"/>
      <c r="F8" s="2"/>
      <c r="G8" s="2"/>
      <c r="H8" s="2"/>
      <c r="I8" s="2"/>
      <c r="J8" s="60"/>
      <c r="K8" s="60"/>
      <c r="L8" s="60"/>
      <c r="M8" s="60"/>
      <c r="N8" s="60"/>
      <c r="O8" s="60"/>
    </row>
    <row r="9" spans="1:15" ht="15">
      <c r="A9" s="2"/>
      <c r="B9" s="2"/>
      <c r="C9" s="2"/>
      <c r="D9" s="2"/>
      <c r="E9" s="2"/>
      <c r="F9" s="2"/>
      <c r="G9" s="2"/>
      <c r="H9" s="2"/>
      <c r="I9" s="2"/>
      <c r="J9" s="60"/>
      <c r="K9" s="60"/>
      <c r="L9" s="60"/>
      <c r="M9" s="60"/>
      <c r="N9" s="60"/>
      <c r="O9" s="60"/>
    </row>
    <row r="10" spans="1:15" ht="27" customHeight="1">
      <c r="A10" s="139" t="s">
        <v>108</v>
      </c>
      <c r="B10" s="140"/>
      <c r="C10" s="2"/>
      <c r="D10" s="2"/>
      <c r="E10" s="60"/>
      <c r="F10" s="60"/>
      <c r="G10" s="60"/>
      <c r="H10" s="60"/>
      <c r="I10" s="60"/>
      <c r="J10" s="60"/>
      <c r="K10" s="60"/>
      <c r="L10" s="60"/>
      <c r="M10" s="60"/>
      <c r="N10" s="60"/>
      <c r="O10" s="60"/>
    </row>
    <row r="11" spans="1:16" ht="15">
      <c r="A11" s="2"/>
      <c r="B11" s="2"/>
      <c r="C11" s="2"/>
      <c r="D11" s="2"/>
      <c r="P11" s="5"/>
    </row>
    <row r="12" spans="1:4" ht="15">
      <c r="A12" s="2"/>
      <c r="B12" s="2"/>
      <c r="C12" s="2"/>
      <c r="D12" s="2"/>
    </row>
    <row r="13" spans="1:4" ht="15">
      <c r="A13" s="2"/>
      <c r="B13" s="2"/>
      <c r="C13" s="2"/>
      <c r="D13" s="2"/>
    </row>
    <row r="14" spans="1:4" ht="15">
      <c r="A14" s="2"/>
      <c r="B14" s="2"/>
      <c r="C14" s="2"/>
      <c r="D14" s="2"/>
    </row>
  </sheetData>
  <sheetProtection/>
  <mergeCells count="1">
    <mergeCell ref="A10:B10"/>
  </mergeCells>
  <hyperlinks>
    <hyperlink ref="B6" location="C.2!A1" display="Total Number of Employment Tribunal Receipts by Jurisdiction, January 2012 to December 2013"/>
    <hyperlink ref="B7" location="C.3!A1" display="Total Number of Employment Tribunal Receipts by Region, January 2012 to December 2013"/>
    <hyperlink ref="B8" location="C.4!A1" display="Total Number of Employment Tribunal Receipts by Jurisdiction and by Region, January to December 2013"/>
    <hyperlink ref="B5" location="C.1!A1" display="Total Number of Employment Tribunal Receipts by Single and Multiple cases, January 2012 to December 2013"/>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&amp;CAnnex C: Employment Tribunal Statistics
2012-2013</oddHeader>
    <oddFooter>&amp;C&amp;P</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tabSelected="1" zoomScale="85" zoomScaleNormal="85" zoomScalePageLayoutView="0" workbookViewId="0" topLeftCell="A1">
      <selection activeCell="A3" sqref="A3"/>
    </sheetView>
  </sheetViews>
  <sheetFormatPr defaultColWidth="9.140625" defaultRowHeight="12.75"/>
  <cols>
    <col min="1" max="1" width="10.00390625" style="0" customWidth="1"/>
    <col min="2" max="2" width="11.140625" style="0" bestFit="1" customWidth="1"/>
    <col min="3" max="3" width="1.421875" style="0" customWidth="1"/>
    <col min="4" max="4" width="8.421875" style="0" customWidth="1"/>
    <col min="5" max="5" width="9.00390625" style="0" customWidth="1"/>
    <col min="6" max="6" width="10.140625" style="0" customWidth="1"/>
    <col min="7" max="7" width="10.8515625" style="0" customWidth="1"/>
    <col min="8" max="8" width="17.00390625" style="0" customWidth="1"/>
    <col min="9" max="9" width="9.8515625" style="0" customWidth="1"/>
    <col min="10" max="10" width="14.00390625" style="43" customWidth="1"/>
    <col min="11" max="11" width="14.8515625" style="43" customWidth="1"/>
    <col min="12" max="14" width="11.7109375" style="43" customWidth="1"/>
    <col min="23" max="23" width="12.00390625" style="0" customWidth="1"/>
  </cols>
  <sheetData>
    <row r="1" spans="1:14" ht="12.75">
      <c r="A1" s="15" t="s">
        <v>104</v>
      </c>
      <c r="B1" s="16"/>
      <c r="C1" s="16"/>
      <c r="D1" s="17"/>
      <c r="E1" s="17"/>
      <c r="F1" s="17"/>
      <c r="G1" s="17"/>
      <c r="H1" s="17"/>
      <c r="I1" s="17"/>
      <c r="J1" s="17"/>
      <c r="K1" s="17"/>
      <c r="L1" s="17"/>
      <c r="M1" s="17"/>
      <c r="N1" s="17"/>
    </row>
    <row r="2" spans="1:14" ht="12.75">
      <c r="A2" s="15" t="s">
        <v>131</v>
      </c>
      <c r="B2" s="16"/>
      <c r="C2" s="16"/>
      <c r="D2" s="17"/>
      <c r="E2" s="17"/>
      <c r="F2" s="17"/>
      <c r="G2" s="17"/>
      <c r="H2" s="17"/>
      <c r="I2" s="17"/>
      <c r="J2" s="17"/>
      <c r="K2" s="17"/>
      <c r="L2" s="17"/>
      <c r="M2" s="17"/>
      <c r="N2" s="17"/>
    </row>
    <row r="3" spans="1:14" ht="12.75">
      <c r="A3" s="6" t="s">
        <v>2</v>
      </c>
      <c r="B3" s="16"/>
      <c r="C3" s="16"/>
      <c r="D3" s="17"/>
      <c r="E3" s="17"/>
      <c r="F3" s="17"/>
      <c r="G3" s="17"/>
      <c r="H3" s="17"/>
      <c r="I3" s="17"/>
      <c r="J3" s="17"/>
      <c r="K3" s="17"/>
      <c r="L3" s="17"/>
      <c r="M3" s="17"/>
      <c r="N3" s="17"/>
    </row>
    <row r="4" spans="1:14" ht="12.75">
      <c r="A4" s="6"/>
      <c r="B4" s="16"/>
      <c r="C4" s="16"/>
      <c r="D4" s="17"/>
      <c r="E4" s="17"/>
      <c r="F4" s="17"/>
      <c r="G4" s="17"/>
      <c r="H4" s="17"/>
      <c r="I4" s="17"/>
      <c r="J4" s="17"/>
      <c r="K4" s="17"/>
      <c r="L4" s="17"/>
      <c r="M4" s="17"/>
      <c r="N4" s="17"/>
    </row>
    <row r="5" spans="1:14" ht="12.75">
      <c r="A5" s="18"/>
      <c r="B5" s="105"/>
      <c r="C5" s="105"/>
      <c r="D5" s="105"/>
      <c r="E5" s="18"/>
      <c r="F5" s="18"/>
      <c r="G5" s="18"/>
      <c r="H5" s="18"/>
      <c r="I5" s="18"/>
      <c r="J5" s="20"/>
      <c r="K5" s="20"/>
      <c r="L5" s="20"/>
      <c r="M5" s="20"/>
      <c r="N5" s="20"/>
    </row>
    <row r="6" spans="1:11" ht="38.25">
      <c r="A6" s="106" t="s">
        <v>61</v>
      </c>
      <c r="B6" s="106" t="s">
        <v>62</v>
      </c>
      <c r="C6" s="106"/>
      <c r="D6" s="107" t="s">
        <v>54</v>
      </c>
      <c r="E6" s="107" t="s">
        <v>55</v>
      </c>
      <c r="F6" s="107" t="s">
        <v>56</v>
      </c>
      <c r="G6" s="108" t="s">
        <v>115</v>
      </c>
      <c r="H6" s="108" t="s">
        <v>116</v>
      </c>
      <c r="I6" s="108" t="s">
        <v>117</v>
      </c>
      <c r="J6" s="108" t="s">
        <v>60</v>
      </c>
      <c r="K6" s="108" t="s">
        <v>118</v>
      </c>
    </row>
    <row r="7" spans="1:11" ht="12.75">
      <c r="A7" s="141">
        <v>2012</v>
      </c>
      <c r="B7" s="93" t="s">
        <v>31</v>
      </c>
      <c r="C7" s="93"/>
      <c r="D7" s="93">
        <v>4643</v>
      </c>
      <c r="E7" s="94" t="s">
        <v>3</v>
      </c>
      <c r="F7" s="95">
        <v>4643</v>
      </c>
      <c r="G7" s="93">
        <v>4132</v>
      </c>
      <c r="H7" s="94" t="s">
        <v>3</v>
      </c>
      <c r="I7" s="96">
        <f>D7+G7</f>
        <v>8775</v>
      </c>
      <c r="J7" s="97">
        <v>18750</v>
      </c>
      <c r="K7" s="98">
        <f>J7/I7</f>
        <v>2.1367521367521367</v>
      </c>
    </row>
    <row r="8" spans="1:11" ht="12.75">
      <c r="A8" s="142"/>
      <c r="B8" s="67" t="s">
        <v>32</v>
      </c>
      <c r="C8" s="67"/>
      <c r="D8" s="67">
        <v>4827</v>
      </c>
      <c r="E8" s="68" t="s">
        <v>3</v>
      </c>
      <c r="F8" s="69">
        <v>4827</v>
      </c>
      <c r="G8" s="67">
        <v>20699</v>
      </c>
      <c r="H8" s="68" t="s">
        <v>3</v>
      </c>
      <c r="I8" s="70">
        <f aca="true" t="shared" si="0" ref="I8:I24">D8+G8</f>
        <v>25526</v>
      </c>
      <c r="J8" s="71">
        <v>37476</v>
      </c>
      <c r="K8" s="72">
        <f>J8/I8</f>
        <v>1.4681501214448014</v>
      </c>
    </row>
    <row r="9" spans="1:11" ht="12.75">
      <c r="A9" s="142"/>
      <c r="B9" s="67" t="s">
        <v>33</v>
      </c>
      <c r="C9" s="67"/>
      <c r="D9" s="67">
        <v>4910</v>
      </c>
      <c r="E9" s="68" t="s">
        <v>3</v>
      </c>
      <c r="F9" s="69">
        <v>4910</v>
      </c>
      <c r="G9" s="67">
        <v>4488</v>
      </c>
      <c r="H9" s="68" t="s">
        <v>3</v>
      </c>
      <c r="I9" s="70">
        <f t="shared" si="0"/>
        <v>9398</v>
      </c>
      <c r="J9" s="71">
        <v>18876</v>
      </c>
      <c r="K9" s="72">
        <f aca="true" t="shared" si="1" ref="K9:K18">J9/I9</f>
        <v>2.0085124494573314</v>
      </c>
    </row>
    <row r="10" spans="1:11" ht="12.75">
      <c r="A10" s="142"/>
      <c r="B10" s="67" t="s">
        <v>34</v>
      </c>
      <c r="C10" s="67"/>
      <c r="D10" s="67">
        <v>4347</v>
      </c>
      <c r="E10" s="67">
        <v>630</v>
      </c>
      <c r="F10" s="69">
        <f>D10+E10</f>
        <v>4977</v>
      </c>
      <c r="G10" s="67">
        <v>14865</v>
      </c>
      <c r="H10" s="78">
        <f>G10/E10</f>
        <v>23.595238095238095</v>
      </c>
      <c r="I10" s="70">
        <f t="shared" si="0"/>
        <v>19212</v>
      </c>
      <c r="J10" s="71">
        <v>29391</v>
      </c>
      <c r="K10" s="72">
        <f t="shared" si="1"/>
        <v>1.5298251093066833</v>
      </c>
    </row>
    <row r="11" spans="1:11" ht="12.75">
      <c r="A11" s="142"/>
      <c r="B11" s="67" t="s">
        <v>35</v>
      </c>
      <c r="C11" s="67"/>
      <c r="D11" s="67">
        <v>4981</v>
      </c>
      <c r="E11" s="67">
        <v>682</v>
      </c>
      <c r="F11" s="69">
        <f aca="true" t="shared" si="2" ref="F11:F24">D11+E11</f>
        <v>5663</v>
      </c>
      <c r="G11" s="67">
        <v>17624</v>
      </c>
      <c r="H11" s="78">
        <f aca="true" t="shared" si="3" ref="H11:H23">G11/E11</f>
        <v>25.841642228739</v>
      </c>
      <c r="I11" s="70">
        <f t="shared" si="0"/>
        <v>22605</v>
      </c>
      <c r="J11" s="71">
        <v>36804</v>
      </c>
      <c r="K11" s="72">
        <f t="shared" si="1"/>
        <v>1.6281353682813537</v>
      </c>
    </row>
    <row r="12" spans="1:11" ht="12.75">
      <c r="A12" s="142"/>
      <c r="B12" s="67" t="s">
        <v>36</v>
      </c>
      <c r="C12" s="67"/>
      <c r="D12" s="67">
        <v>4248</v>
      </c>
      <c r="E12" s="67">
        <v>555</v>
      </c>
      <c r="F12" s="69">
        <f t="shared" si="2"/>
        <v>4803</v>
      </c>
      <c r="G12" s="67">
        <v>5398</v>
      </c>
      <c r="H12" s="78">
        <f t="shared" si="3"/>
        <v>9.726126126126125</v>
      </c>
      <c r="I12" s="70">
        <f t="shared" si="0"/>
        <v>9646</v>
      </c>
      <c r="J12" s="71">
        <v>21698</v>
      </c>
      <c r="K12" s="72">
        <f t="shared" si="1"/>
        <v>2.2494298154675514</v>
      </c>
    </row>
    <row r="13" spans="1:11" ht="12.75">
      <c r="A13" s="142"/>
      <c r="B13" s="67" t="s">
        <v>37</v>
      </c>
      <c r="C13" s="67"/>
      <c r="D13" s="67">
        <v>4822</v>
      </c>
      <c r="E13" s="67">
        <v>608</v>
      </c>
      <c r="F13" s="69">
        <f t="shared" si="2"/>
        <v>5430</v>
      </c>
      <c r="G13" s="67">
        <v>12140</v>
      </c>
      <c r="H13" s="78">
        <f t="shared" si="3"/>
        <v>19.967105263157894</v>
      </c>
      <c r="I13" s="70">
        <f t="shared" si="0"/>
        <v>16962</v>
      </c>
      <c r="J13" s="71">
        <v>31321</v>
      </c>
      <c r="K13" s="72">
        <f t="shared" si="1"/>
        <v>1.8465393231930196</v>
      </c>
    </row>
    <row r="14" spans="1:11" ht="12.75">
      <c r="A14" s="142"/>
      <c r="B14" s="67" t="s">
        <v>38</v>
      </c>
      <c r="C14" s="67"/>
      <c r="D14" s="67">
        <v>4564</v>
      </c>
      <c r="E14" s="67">
        <v>450</v>
      </c>
      <c r="F14" s="69">
        <f t="shared" si="2"/>
        <v>5014</v>
      </c>
      <c r="G14" s="67">
        <v>17570</v>
      </c>
      <c r="H14" s="78">
        <f t="shared" si="3"/>
        <v>39.044444444444444</v>
      </c>
      <c r="I14" s="70">
        <f t="shared" si="0"/>
        <v>22134</v>
      </c>
      <c r="J14" s="71">
        <v>34096</v>
      </c>
      <c r="K14" s="72">
        <f t="shared" si="1"/>
        <v>1.5404355290503298</v>
      </c>
    </row>
    <row r="15" spans="1:11" ht="12.75">
      <c r="A15" s="142"/>
      <c r="B15" s="67" t="s">
        <v>28</v>
      </c>
      <c r="C15" s="67"/>
      <c r="D15" s="67">
        <v>4021</v>
      </c>
      <c r="E15" s="67">
        <v>437</v>
      </c>
      <c r="F15" s="69">
        <f t="shared" si="2"/>
        <v>4458</v>
      </c>
      <c r="G15" s="67">
        <v>4497</v>
      </c>
      <c r="H15" s="78">
        <f t="shared" si="3"/>
        <v>10.290617848970252</v>
      </c>
      <c r="I15" s="70">
        <f t="shared" si="0"/>
        <v>8518</v>
      </c>
      <c r="J15" s="71">
        <v>17142</v>
      </c>
      <c r="K15" s="72">
        <f t="shared" si="1"/>
        <v>2.0124442357360883</v>
      </c>
    </row>
    <row r="16" spans="1:11" ht="12.75">
      <c r="A16" s="142"/>
      <c r="B16" s="67" t="s">
        <v>39</v>
      </c>
      <c r="C16" s="67"/>
      <c r="D16" s="67">
        <v>4975</v>
      </c>
      <c r="E16" s="67">
        <v>512</v>
      </c>
      <c r="F16" s="69">
        <f t="shared" si="2"/>
        <v>5487</v>
      </c>
      <c r="G16" s="67">
        <v>19275</v>
      </c>
      <c r="H16" s="78">
        <f t="shared" si="3"/>
        <v>37.646484375</v>
      </c>
      <c r="I16" s="70">
        <f t="shared" si="0"/>
        <v>24250</v>
      </c>
      <c r="J16" s="71">
        <v>38052</v>
      </c>
      <c r="K16" s="72">
        <f t="shared" si="1"/>
        <v>1.5691546391752578</v>
      </c>
    </row>
    <row r="17" spans="1:11" ht="12.75">
      <c r="A17" s="142"/>
      <c r="B17" s="67" t="s">
        <v>29</v>
      </c>
      <c r="C17" s="67"/>
      <c r="D17" s="67">
        <v>4626</v>
      </c>
      <c r="E17" s="67">
        <v>451</v>
      </c>
      <c r="F17" s="69">
        <f t="shared" si="2"/>
        <v>5077</v>
      </c>
      <c r="G17" s="67">
        <v>4692</v>
      </c>
      <c r="H17" s="78">
        <f t="shared" si="3"/>
        <v>10.403547671840355</v>
      </c>
      <c r="I17" s="70">
        <f t="shared" si="0"/>
        <v>9318</v>
      </c>
      <c r="J17" s="71">
        <v>20300</v>
      </c>
      <c r="K17" s="72">
        <f t="shared" si="1"/>
        <v>2.1785790942262286</v>
      </c>
    </row>
    <row r="18" spans="1:11" ht="12.75">
      <c r="A18" s="143"/>
      <c r="B18" s="73" t="s">
        <v>30</v>
      </c>
      <c r="C18" s="73"/>
      <c r="D18" s="73">
        <v>4261</v>
      </c>
      <c r="E18" s="73">
        <v>427</v>
      </c>
      <c r="F18" s="74">
        <f t="shared" si="2"/>
        <v>4688</v>
      </c>
      <c r="G18" s="73">
        <v>7411</v>
      </c>
      <c r="H18" s="79">
        <f t="shared" si="3"/>
        <v>17.355971896955502</v>
      </c>
      <c r="I18" s="75">
        <f t="shared" si="0"/>
        <v>11672</v>
      </c>
      <c r="J18" s="76">
        <v>22214</v>
      </c>
      <c r="K18" s="77">
        <f t="shared" si="1"/>
        <v>1.9031871144619603</v>
      </c>
    </row>
    <row r="19" spans="1:11" ht="12.75">
      <c r="A19" s="142">
        <v>2013</v>
      </c>
      <c r="B19" s="67" t="s">
        <v>31</v>
      </c>
      <c r="C19" s="67"/>
      <c r="D19" s="67">
        <v>4635</v>
      </c>
      <c r="E19" s="67">
        <v>431</v>
      </c>
      <c r="F19" s="69">
        <f t="shared" si="2"/>
        <v>5066</v>
      </c>
      <c r="G19" s="67">
        <v>18915</v>
      </c>
      <c r="H19" s="78">
        <f t="shared" si="3"/>
        <v>43.88631090487239</v>
      </c>
      <c r="I19" s="70">
        <f t="shared" si="0"/>
        <v>23550</v>
      </c>
      <c r="J19" s="71">
        <v>37634</v>
      </c>
      <c r="K19" s="72">
        <f aca="true" t="shared" si="4" ref="K19:K24">J19/I19</f>
        <v>1.5980467091295116</v>
      </c>
    </row>
    <row r="20" spans="1:11" ht="12.75">
      <c r="A20" s="142"/>
      <c r="B20" s="67" t="s">
        <v>32</v>
      </c>
      <c r="C20" s="67"/>
      <c r="D20" s="67">
        <v>4444</v>
      </c>
      <c r="E20" s="67">
        <v>464</v>
      </c>
      <c r="F20" s="69">
        <f t="shared" si="2"/>
        <v>4908</v>
      </c>
      <c r="G20" s="67">
        <v>10721</v>
      </c>
      <c r="H20" s="78">
        <f t="shared" si="3"/>
        <v>23.10560344827586</v>
      </c>
      <c r="I20" s="70">
        <f t="shared" si="0"/>
        <v>15165</v>
      </c>
      <c r="J20" s="71">
        <v>43015</v>
      </c>
      <c r="K20" s="72">
        <f t="shared" si="4"/>
        <v>2.8364655456643586</v>
      </c>
    </row>
    <row r="21" spans="1:11" ht="12.75">
      <c r="A21" s="142"/>
      <c r="B21" s="67" t="s">
        <v>33</v>
      </c>
      <c r="C21" s="67"/>
      <c r="D21" s="67">
        <v>4412</v>
      </c>
      <c r="E21" s="67">
        <v>457</v>
      </c>
      <c r="F21" s="69">
        <f t="shared" si="2"/>
        <v>4869</v>
      </c>
      <c r="G21" s="67">
        <v>20588</v>
      </c>
      <c r="H21" s="78">
        <f t="shared" si="3"/>
        <v>45.050328227571114</v>
      </c>
      <c r="I21" s="70">
        <f t="shared" si="0"/>
        <v>25000</v>
      </c>
      <c r="J21" s="71">
        <v>40570</v>
      </c>
      <c r="K21" s="72">
        <f t="shared" si="4"/>
        <v>1.6228</v>
      </c>
    </row>
    <row r="22" spans="1:11" ht="12.75">
      <c r="A22" s="142"/>
      <c r="B22" s="67" t="s">
        <v>34</v>
      </c>
      <c r="C22" s="67"/>
      <c r="D22" s="67">
        <v>4513</v>
      </c>
      <c r="E22" s="67">
        <v>404</v>
      </c>
      <c r="F22" s="69">
        <f t="shared" si="2"/>
        <v>4917</v>
      </c>
      <c r="G22" s="67">
        <v>5104</v>
      </c>
      <c r="H22" s="78">
        <f t="shared" si="3"/>
        <v>12.633663366336634</v>
      </c>
      <c r="I22" s="70">
        <f t="shared" si="0"/>
        <v>9617</v>
      </c>
      <c r="J22" s="71">
        <v>19572</v>
      </c>
      <c r="K22" s="72">
        <f t="shared" si="4"/>
        <v>2.0351460954559633</v>
      </c>
    </row>
    <row r="23" spans="1:11" ht="12.75">
      <c r="A23" s="142"/>
      <c r="B23" s="67" t="s">
        <v>35</v>
      </c>
      <c r="C23" s="67"/>
      <c r="D23" s="67">
        <v>4227</v>
      </c>
      <c r="E23" s="67">
        <v>376</v>
      </c>
      <c r="F23" s="69">
        <f t="shared" si="2"/>
        <v>4603</v>
      </c>
      <c r="G23" s="67">
        <v>5706</v>
      </c>
      <c r="H23" s="78">
        <f t="shared" si="3"/>
        <v>15.175531914893616</v>
      </c>
      <c r="I23" s="70">
        <f t="shared" si="0"/>
        <v>9933</v>
      </c>
      <c r="J23" s="71">
        <v>20135</v>
      </c>
      <c r="K23" s="72">
        <f t="shared" si="4"/>
        <v>2.027081445686097</v>
      </c>
    </row>
    <row r="24" spans="1:11" ht="12.75">
      <c r="A24" s="142"/>
      <c r="B24" s="67" t="s">
        <v>36</v>
      </c>
      <c r="C24" s="67"/>
      <c r="D24" s="102">
        <v>3987</v>
      </c>
      <c r="E24" s="67">
        <v>392</v>
      </c>
      <c r="F24" s="69">
        <f t="shared" si="2"/>
        <v>4379</v>
      </c>
      <c r="G24" s="67">
        <f>8563+12234</f>
        <v>20797</v>
      </c>
      <c r="H24" s="78">
        <f aca="true" t="shared" si="5" ref="H24:H33">G24/E24</f>
        <v>53.05357142857143</v>
      </c>
      <c r="I24" s="70">
        <f t="shared" si="0"/>
        <v>24784</v>
      </c>
      <c r="J24" s="71">
        <v>36769</v>
      </c>
      <c r="K24" s="72">
        <f t="shared" si="4"/>
        <v>1.483578114912847</v>
      </c>
    </row>
    <row r="25" spans="1:11" ht="12.75">
      <c r="A25" s="142"/>
      <c r="B25" s="67" t="s">
        <v>37</v>
      </c>
      <c r="C25" s="67"/>
      <c r="D25" s="102">
        <v>6624</v>
      </c>
      <c r="E25" s="67">
        <v>616</v>
      </c>
      <c r="F25" s="69">
        <f aca="true" t="shared" si="6" ref="F25:F33">D25+E25</f>
        <v>7240</v>
      </c>
      <c r="G25" s="67">
        <f>22437-11494</f>
        <v>10943</v>
      </c>
      <c r="H25" s="78">
        <f t="shared" si="5"/>
        <v>17.76461038961039</v>
      </c>
      <c r="I25" s="70">
        <f aca="true" t="shared" si="7" ref="I25:I33">D25+G25</f>
        <v>17567</v>
      </c>
      <c r="J25" s="71">
        <v>35552</v>
      </c>
      <c r="K25" s="72">
        <f aca="true" t="shared" si="8" ref="K25:K33">J25/I25</f>
        <v>2.023794614902943</v>
      </c>
    </row>
    <row r="26" spans="1:11" ht="12.75">
      <c r="A26" s="142"/>
      <c r="B26" s="67" t="s">
        <v>38</v>
      </c>
      <c r="C26" s="67"/>
      <c r="D26" s="67">
        <v>3187</v>
      </c>
      <c r="E26" s="67">
        <v>304</v>
      </c>
      <c r="F26" s="69">
        <f t="shared" si="6"/>
        <v>3491</v>
      </c>
      <c r="G26" s="67">
        <v>4322</v>
      </c>
      <c r="H26" s="78">
        <f t="shared" si="5"/>
        <v>14.217105263157896</v>
      </c>
      <c r="I26" s="70">
        <f t="shared" si="7"/>
        <v>7509</v>
      </c>
      <c r="J26" s="71">
        <v>14597</v>
      </c>
      <c r="K26" s="72">
        <f t="shared" si="8"/>
        <v>1.9439339459315488</v>
      </c>
    </row>
    <row r="27" spans="1:11" ht="12.75">
      <c r="A27" s="142"/>
      <c r="B27" s="67" t="s">
        <v>28</v>
      </c>
      <c r="C27" s="67"/>
      <c r="D27" s="67">
        <v>1093</v>
      </c>
      <c r="E27" s="67">
        <v>114</v>
      </c>
      <c r="F27" s="69">
        <f t="shared" si="6"/>
        <v>1207</v>
      </c>
      <c r="G27" s="67">
        <f>2792+10699</f>
        <v>13491</v>
      </c>
      <c r="H27" s="78">
        <f t="shared" si="5"/>
        <v>118.34210526315789</v>
      </c>
      <c r="I27" s="67">
        <f t="shared" si="7"/>
        <v>14584</v>
      </c>
      <c r="J27" s="71">
        <v>19060</v>
      </c>
      <c r="K27" s="72">
        <f t="shared" si="8"/>
        <v>1.3069116840373012</v>
      </c>
    </row>
    <row r="28" spans="1:11" ht="12.75">
      <c r="A28" s="142"/>
      <c r="B28" s="71" t="s">
        <v>39</v>
      </c>
      <c r="D28" s="67">
        <v>1623</v>
      </c>
      <c r="E28" s="71">
        <v>163</v>
      </c>
      <c r="F28" s="91">
        <f t="shared" si="6"/>
        <v>1786</v>
      </c>
      <c r="G28" s="67">
        <f>2748+740</f>
        <v>3488</v>
      </c>
      <c r="H28" s="78">
        <f t="shared" si="5"/>
        <v>21.39877300613497</v>
      </c>
      <c r="I28" s="67">
        <f t="shared" si="7"/>
        <v>5111</v>
      </c>
      <c r="J28" s="67">
        <v>9078</v>
      </c>
      <c r="K28" s="72">
        <f t="shared" si="8"/>
        <v>1.776169047153199</v>
      </c>
    </row>
    <row r="29" spans="1:11" ht="12.75">
      <c r="A29" s="142"/>
      <c r="B29" s="67" t="s">
        <v>29</v>
      </c>
      <c r="D29" s="67">
        <v>1852</v>
      </c>
      <c r="E29" s="71">
        <v>171</v>
      </c>
      <c r="F29" s="91">
        <f t="shared" si="6"/>
        <v>2023</v>
      </c>
      <c r="G29" s="102">
        <f>13032-12179</f>
        <v>853</v>
      </c>
      <c r="H29" s="78">
        <f t="shared" si="5"/>
        <v>4.988304093567251</v>
      </c>
      <c r="I29" s="67">
        <f t="shared" si="7"/>
        <v>2705</v>
      </c>
      <c r="J29" s="67">
        <v>8833</v>
      </c>
      <c r="K29" s="72">
        <f t="shared" si="8"/>
        <v>3.26543438077634</v>
      </c>
    </row>
    <row r="30" spans="1:11" ht="12.75">
      <c r="A30" s="143"/>
      <c r="B30" s="76" t="s">
        <v>30</v>
      </c>
      <c r="C30" s="90"/>
      <c r="D30" s="73">
        <v>1494</v>
      </c>
      <c r="E30" s="76">
        <v>151</v>
      </c>
      <c r="F30" s="92">
        <f t="shared" si="6"/>
        <v>1645</v>
      </c>
      <c r="G30" s="73">
        <v>1532</v>
      </c>
      <c r="H30" s="79">
        <f t="shared" si="5"/>
        <v>10.14569536423841</v>
      </c>
      <c r="I30" s="73">
        <f t="shared" si="7"/>
        <v>3026</v>
      </c>
      <c r="J30" s="73">
        <v>6520</v>
      </c>
      <c r="K30" s="77">
        <f t="shared" si="8"/>
        <v>2.154659616655651</v>
      </c>
    </row>
    <row r="31" spans="1:11" ht="12.75">
      <c r="A31" s="141">
        <v>2014</v>
      </c>
      <c r="B31" s="71" t="s">
        <v>31</v>
      </c>
      <c r="C31" s="7"/>
      <c r="D31" s="67">
        <v>1790</v>
      </c>
      <c r="E31" s="71">
        <v>151</v>
      </c>
      <c r="F31" s="91">
        <f t="shared" si="6"/>
        <v>1941</v>
      </c>
      <c r="G31" s="67">
        <v>1674</v>
      </c>
      <c r="H31" s="78">
        <f t="shared" si="5"/>
        <v>11.086092715231787</v>
      </c>
      <c r="I31" s="67">
        <f t="shared" si="7"/>
        <v>3464</v>
      </c>
      <c r="J31" s="67">
        <v>7445</v>
      </c>
      <c r="K31" s="72">
        <f t="shared" si="8"/>
        <v>2.1492494226327943</v>
      </c>
    </row>
    <row r="32" spans="1:11" ht="12.75">
      <c r="A32" s="142"/>
      <c r="B32" s="71" t="s">
        <v>32</v>
      </c>
      <c r="C32" s="7"/>
      <c r="D32" s="67">
        <v>1756</v>
      </c>
      <c r="E32" s="71">
        <v>147</v>
      </c>
      <c r="F32" s="91">
        <f t="shared" si="6"/>
        <v>1903</v>
      </c>
      <c r="G32" s="67">
        <v>1646</v>
      </c>
      <c r="H32" s="78">
        <f t="shared" si="5"/>
        <v>11.197278911564625</v>
      </c>
      <c r="I32" s="67">
        <f t="shared" si="7"/>
        <v>3402</v>
      </c>
      <c r="J32" s="67">
        <v>7264</v>
      </c>
      <c r="K32" s="72">
        <f t="shared" si="8"/>
        <v>2.1352145796590243</v>
      </c>
    </row>
    <row r="33" spans="1:13" ht="12.75">
      <c r="A33" s="142"/>
      <c r="B33" s="71" t="s">
        <v>33</v>
      </c>
      <c r="C33" s="7"/>
      <c r="D33" s="67">
        <v>2073</v>
      </c>
      <c r="E33" s="71">
        <v>137</v>
      </c>
      <c r="F33" s="91">
        <f t="shared" si="6"/>
        <v>2210</v>
      </c>
      <c r="G33" s="67">
        <v>2028</v>
      </c>
      <c r="H33" s="78">
        <f t="shared" si="5"/>
        <v>14.802919708029197</v>
      </c>
      <c r="I33" s="67">
        <f t="shared" si="7"/>
        <v>4101</v>
      </c>
      <c r="J33" s="67">
        <v>9143</v>
      </c>
      <c r="K33" s="72">
        <f t="shared" si="8"/>
        <v>2.229456230187759</v>
      </c>
      <c r="L33" s="112"/>
      <c r="M33" s="112"/>
    </row>
    <row r="34" spans="1:13" ht="12.75">
      <c r="A34" s="142"/>
      <c r="B34" s="71" t="s">
        <v>34</v>
      </c>
      <c r="C34" s="7"/>
      <c r="D34" s="67">
        <v>1572</v>
      </c>
      <c r="E34" s="71">
        <v>200</v>
      </c>
      <c r="F34" s="91">
        <f>D34+E34</f>
        <v>1772</v>
      </c>
      <c r="G34" s="67">
        <v>2144</v>
      </c>
      <c r="H34" s="78">
        <f>G34/E34</f>
        <v>10.72</v>
      </c>
      <c r="I34" s="67">
        <v>3716</v>
      </c>
      <c r="J34" s="67">
        <v>7564</v>
      </c>
      <c r="K34" s="72">
        <f>J34/I34</f>
        <v>2.0355220667384284</v>
      </c>
      <c r="L34" s="112"/>
      <c r="M34" s="112"/>
    </row>
    <row r="35" spans="1:11" ht="12.75">
      <c r="A35" s="142"/>
      <c r="B35" s="71" t="s">
        <v>35</v>
      </c>
      <c r="C35" s="7"/>
      <c r="D35" s="67">
        <v>1077</v>
      </c>
      <c r="E35" s="71">
        <v>142</v>
      </c>
      <c r="F35" s="91">
        <f>D35+E35</f>
        <v>1219</v>
      </c>
      <c r="G35" s="67">
        <v>1751</v>
      </c>
      <c r="H35" s="78">
        <f>G35/E35</f>
        <v>12.330985915492958</v>
      </c>
      <c r="I35" s="67">
        <v>2828</v>
      </c>
      <c r="J35" s="110">
        <v>5964</v>
      </c>
      <c r="K35" s="72">
        <f>J35/I35</f>
        <v>2.108910891089109</v>
      </c>
    </row>
    <row r="36" spans="1:11" ht="12.75">
      <c r="A36" s="143"/>
      <c r="B36" s="76" t="s">
        <v>36</v>
      </c>
      <c r="C36" s="90"/>
      <c r="D36" s="73">
        <v>1143</v>
      </c>
      <c r="E36" s="76">
        <v>111</v>
      </c>
      <c r="F36" s="92">
        <f>D36+E36</f>
        <v>1254</v>
      </c>
      <c r="G36" s="73">
        <v>853</v>
      </c>
      <c r="H36" s="79">
        <f>G36/E36</f>
        <v>7.684684684684685</v>
      </c>
      <c r="I36" s="73">
        <v>1996</v>
      </c>
      <c r="J36" s="111">
        <v>4578</v>
      </c>
      <c r="K36" s="77">
        <f>J36/I36</f>
        <v>2.2935871743486973</v>
      </c>
    </row>
    <row r="37" spans="1:4" ht="12.75">
      <c r="A37" s="8" t="s">
        <v>4</v>
      </c>
      <c r="B37" s="9"/>
      <c r="C37" s="9"/>
      <c r="D37" s="9"/>
    </row>
    <row r="38" spans="1:8" ht="12.75">
      <c r="A38" s="144" t="s">
        <v>52</v>
      </c>
      <c r="B38" s="144"/>
      <c r="C38" s="144"/>
      <c r="D38" s="144"/>
      <c r="E38" s="103"/>
      <c r="F38" s="103"/>
      <c r="G38" s="103"/>
      <c r="H38" s="78"/>
    </row>
    <row r="39" ht="12.75">
      <c r="H39" s="7"/>
    </row>
    <row r="40" ht="12.75">
      <c r="A40" s="13" t="s">
        <v>5</v>
      </c>
    </row>
    <row r="41" ht="12.75">
      <c r="A41" s="12" t="s">
        <v>57</v>
      </c>
    </row>
    <row r="42" ht="12.75">
      <c r="A42" s="109" t="s">
        <v>119</v>
      </c>
    </row>
    <row r="43" ht="12.75">
      <c r="A43" s="42"/>
    </row>
    <row r="44" ht="12.75">
      <c r="A44" s="42" t="s">
        <v>53</v>
      </c>
    </row>
  </sheetData>
  <sheetProtection/>
  <mergeCells count="4">
    <mergeCell ref="A7:A18"/>
    <mergeCell ref="A19:A30"/>
    <mergeCell ref="A38:D38"/>
    <mergeCell ref="A31:A36"/>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4" r:id="rId1"/>
  <headerFooter alignWithMargins="0">
    <oddHeader>&amp;CAnnex C: Employment Tribunal Statistics
2012-2013</oddHeader>
    <oddFooter>&amp;C&amp;P</oddFooter>
  </headerFooter>
  <rowBreaks count="1" manualBreakCount="1">
    <brk id="15"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B43"/>
  <sheetViews>
    <sheetView zoomScale="85" zoomScaleNormal="85" zoomScalePageLayoutView="0" workbookViewId="0" topLeftCell="A1">
      <selection activeCell="Y42" sqref="Y42"/>
    </sheetView>
  </sheetViews>
  <sheetFormatPr defaultColWidth="9.140625" defaultRowHeight="12.75"/>
  <cols>
    <col min="1" max="1" width="48.421875" style="0" customWidth="1"/>
    <col min="2" max="8" width="10.00390625" style="0" customWidth="1"/>
    <col min="9" max="13" width="10.00390625" style="43" customWidth="1"/>
    <col min="14" max="14" width="1.421875" style="112" customWidth="1"/>
    <col min="15" max="20" width="10.00390625" style="43" customWidth="1"/>
    <col min="21" max="21" width="1.421875" style="43" customWidth="1"/>
    <col min="22" max="22" width="10.7109375" style="0" bestFit="1" customWidth="1"/>
    <col min="23" max="23" width="7.8515625" style="0" bestFit="1" customWidth="1"/>
    <col min="24" max="24" width="11.57421875" style="0" bestFit="1" customWidth="1"/>
    <col min="25" max="25" width="11.140625" style="0" customWidth="1"/>
    <col min="26" max="26" width="1.57421875" style="0" customWidth="1"/>
  </cols>
  <sheetData>
    <row r="1" spans="1:21" ht="12.75">
      <c r="A1" s="15" t="s">
        <v>105</v>
      </c>
      <c r="B1" s="16"/>
      <c r="C1" s="17"/>
      <c r="D1" s="17"/>
      <c r="E1" s="17"/>
      <c r="F1" s="17"/>
      <c r="G1" s="17"/>
      <c r="H1" s="17"/>
      <c r="I1" s="17"/>
      <c r="J1" s="17"/>
      <c r="K1" s="17"/>
      <c r="L1" s="17"/>
      <c r="M1" s="17"/>
      <c r="N1" s="18"/>
      <c r="O1" s="17"/>
      <c r="P1" s="17"/>
      <c r="Q1" s="17"/>
      <c r="R1" s="17"/>
      <c r="S1" s="17"/>
      <c r="T1" s="17"/>
      <c r="U1" s="17"/>
    </row>
    <row r="2" spans="1:21" ht="12.75">
      <c r="A2" s="104" t="s">
        <v>136</v>
      </c>
      <c r="B2" s="16"/>
      <c r="C2" s="17"/>
      <c r="D2" s="17"/>
      <c r="E2" s="17"/>
      <c r="F2" s="17"/>
      <c r="G2" s="17"/>
      <c r="H2" s="17"/>
      <c r="I2" s="17"/>
      <c r="J2" s="17"/>
      <c r="K2" s="17"/>
      <c r="L2" s="17"/>
      <c r="M2" s="17"/>
      <c r="N2" s="18"/>
      <c r="O2" s="17"/>
      <c r="P2" s="17"/>
      <c r="Q2" s="17"/>
      <c r="R2" s="17"/>
      <c r="S2" s="17"/>
      <c r="T2" s="17"/>
      <c r="U2" s="17"/>
    </row>
    <row r="3" spans="1:21" ht="12.75">
      <c r="A3" s="6" t="s">
        <v>2</v>
      </c>
      <c r="B3" s="16"/>
      <c r="C3" s="17"/>
      <c r="D3" s="17"/>
      <c r="E3" s="17"/>
      <c r="F3" s="17"/>
      <c r="G3" s="17"/>
      <c r="H3" s="17"/>
      <c r="I3" s="17"/>
      <c r="J3" s="17"/>
      <c r="K3" s="17"/>
      <c r="L3" s="17"/>
      <c r="M3" s="17"/>
      <c r="N3" s="18"/>
      <c r="O3" s="17"/>
      <c r="P3" s="17"/>
      <c r="Q3" s="17"/>
      <c r="R3" s="17"/>
      <c r="S3" s="17"/>
      <c r="T3" s="17"/>
      <c r="U3" s="17"/>
    </row>
    <row r="4" spans="1:26" ht="12.75">
      <c r="A4" s="6"/>
      <c r="B4" s="16"/>
      <c r="C4" s="17"/>
      <c r="D4" s="17"/>
      <c r="E4" s="17"/>
      <c r="F4" s="17"/>
      <c r="G4" s="17"/>
      <c r="H4" s="17"/>
      <c r="I4" s="17"/>
      <c r="J4" s="17"/>
      <c r="K4" s="17"/>
      <c r="L4" s="17"/>
      <c r="M4" s="17"/>
      <c r="N4" s="18"/>
      <c r="O4" s="17"/>
      <c r="P4" s="17"/>
      <c r="Q4" s="17"/>
      <c r="R4" s="17"/>
      <c r="S4" s="17"/>
      <c r="T4" s="17"/>
      <c r="U4" s="17"/>
      <c r="Z4" s="7"/>
    </row>
    <row r="5" spans="1:28" ht="12.75">
      <c r="A5" s="18"/>
      <c r="B5" s="19"/>
      <c r="C5" s="19"/>
      <c r="D5" s="18"/>
      <c r="E5" s="18"/>
      <c r="F5" s="18"/>
      <c r="G5" s="18"/>
      <c r="H5" s="18"/>
      <c r="I5" s="20"/>
      <c r="J5" s="20"/>
      <c r="K5" s="20"/>
      <c r="L5" s="20"/>
      <c r="M5" s="20"/>
      <c r="N5" s="20"/>
      <c r="O5" s="20"/>
      <c r="P5" s="20"/>
      <c r="Q5" s="20"/>
      <c r="R5" s="20"/>
      <c r="S5" s="20"/>
      <c r="T5" s="20"/>
      <c r="U5" s="20"/>
      <c r="Z5" s="7"/>
      <c r="AA5" s="90"/>
      <c r="AB5" s="90"/>
    </row>
    <row r="6" spans="1:28" ht="12.75" customHeight="1">
      <c r="A6" s="148"/>
      <c r="B6" s="145" t="s">
        <v>63</v>
      </c>
      <c r="C6" s="145"/>
      <c r="D6" s="145"/>
      <c r="E6" s="145"/>
      <c r="F6" s="145"/>
      <c r="G6" s="145"/>
      <c r="H6" s="145"/>
      <c r="I6" s="145"/>
      <c r="J6" s="145"/>
      <c r="K6" s="145"/>
      <c r="L6" s="145"/>
      <c r="M6" s="145"/>
      <c r="N6" s="128"/>
      <c r="O6" s="145" t="s">
        <v>109</v>
      </c>
      <c r="P6" s="145"/>
      <c r="Q6" s="145"/>
      <c r="R6" s="145"/>
      <c r="S6" s="145"/>
      <c r="T6" s="145"/>
      <c r="U6" s="81"/>
      <c r="V6" s="145">
        <v>2013</v>
      </c>
      <c r="W6" s="145"/>
      <c r="X6" s="145"/>
      <c r="Y6" s="145"/>
      <c r="Z6" s="128"/>
      <c r="AA6" s="153">
        <v>2014</v>
      </c>
      <c r="AB6" s="153"/>
    </row>
    <row r="7" spans="1:28" s="21" customFormat="1" ht="28.5" customHeight="1">
      <c r="A7" s="149"/>
      <c r="B7" s="14" t="s">
        <v>31</v>
      </c>
      <c r="C7" s="14" t="s">
        <v>32</v>
      </c>
      <c r="D7" s="14" t="s">
        <v>33</v>
      </c>
      <c r="E7" s="14" t="s">
        <v>34</v>
      </c>
      <c r="F7" s="14" t="s">
        <v>35</v>
      </c>
      <c r="G7" s="14" t="s">
        <v>36</v>
      </c>
      <c r="H7" s="14" t="s">
        <v>37</v>
      </c>
      <c r="I7" s="14" t="s">
        <v>38</v>
      </c>
      <c r="J7" s="14" t="s">
        <v>28</v>
      </c>
      <c r="K7" s="14" t="s">
        <v>39</v>
      </c>
      <c r="L7" s="14" t="s">
        <v>29</v>
      </c>
      <c r="M7" s="14" t="s">
        <v>30</v>
      </c>
      <c r="N7" s="131"/>
      <c r="O7" s="14" t="s">
        <v>31</v>
      </c>
      <c r="P7" s="14" t="s">
        <v>32</v>
      </c>
      <c r="Q7" s="14" t="s">
        <v>33</v>
      </c>
      <c r="R7" s="14" t="s">
        <v>34</v>
      </c>
      <c r="S7" s="14" t="s">
        <v>35</v>
      </c>
      <c r="T7" s="14" t="s">
        <v>36</v>
      </c>
      <c r="U7" s="14"/>
      <c r="V7" s="66" t="s">
        <v>49</v>
      </c>
      <c r="W7" s="66" t="s">
        <v>50</v>
      </c>
      <c r="X7" s="66" t="s">
        <v>51</v>
      </c>
      <c r="Y7" s="66" t="s">
        <v>99</v>
      </c>
      <c r="Z7" s="129"/>
      <c r="AA7" s="66" t="s">
        <v>49</v>
      </c>
      <c r="AB7" s="66" t="s">
        <v>50</v>
      </c>
    </row>
    <row r="8" spans="1:28" ht="21" customHeight="1">
      <c r="A8" s="22" t="s">
        <v>24</v>
      </c>
      <c r="B8" s="25">
        <v>23550</v>
      </c>
      <c r="C8" s="25">
        <v>15165</v>
      </c>
      <c r="D8" s="25">
        <v>25000</v>
      </c>
      <c r="E8" s="25">
        <v>9617</v>
      </c>
      <c r="F8" s="25">
        <v>9933</v>
      </c>
      <c r="G8" s="25">
        <v>24784</v>
      </c>
      <c r="H8" s="25">
        <v>17567</v>
      </c>
      <c r="I8" s="25">
        <v>7509</v>
      </c>
      <c r="J8" s="25">
        <v>14586</v>
      </c>
      <c r="K8" s="25">
        <v>5111</v>
      </c>
      <c r="L8" s="25">
        <v>2705</v>
      </c>
      <c r="M8" s="25">
        <v>3026</v>
      </c>
      <c r="N8" s="25"/>
      <c r="O8" s="25">
        <v>3464</v>
      </c>
      <c r="P8" s="25">
        <v>3402</v>
      </c>
      <c r="Q8" s="25">
        <v>4101</v>
      </c>
      <c r="R8" s="25">
        <v>3716</v>
      </c>
      <c r="S8" s="25">
        <v>2828</v>
      </c>
      <c r="T8" s="25">
        <v>1996</v>
      </c>
      <c r="U8" s="25"/>
      <c r="V8" s="53">
        <f>SUM(B8:D8)</f>
        <v>63715</v>
      </c>
      <c r="W8" s="53">
        <v>44334</v>
      </c>
      <c r="X8" s="53">
        <v>39660</v>
      </c>
      <c r="Y8" s="53">
        <v>10842</v>
      </c>
      <c r="Z8" s="53"/>
      <c r="AA8" s="89">
        <v>10967</v>
      </c>
      <c r="AB8" s="89">
        <v>8540</v>
      </c>
    </row>
    <row r="9" spans="1:26" ht="20.25" customHeight="1">
      <c r="A9" s="26" t="s">
        <v>7</v>
      </c>
      <c r="B9" s="64"/>
      <c r="C9" s="27"/>
      <c r="D9" s="28"/>
      <c r="E9" s="28"/>
      <c r="F9" s="28"/>
      <c r="G9" s="28"/>
      <c r="H9" s="28"/>
      <c r="I9" s="28"/>
      <c r="J9" s="28"/>
      <c r="K9" s="28"/>
      <c r="L9" s="28"/>
      <c r="M9" s="28"/>
      <c r="N9" s="28"/>
      <c r="O9" s="28"/>
      <c r="P9" s="28"/>
      <c r="Q9" s="28"/>
      <c r="R9" s="28"/>
      <c r="S9" s="28"/>
      <c r="T9" s="28"/>
      <c r="U9" s="28"/>
      <c r="V9" s="7"/>
      <c r="W9" s="7"/>
      <c r="X9" s="7"/>
      <c r="Z9" s="7"/>
    </row>
    <row r="10" spans="1:28" ht="12.75">
      <c r="A10" s="30" t="s">
        <v>18</v>
      </c>
      <c r="B10" s="51">
        <v>245</v>
      </c>
      <c r="C10" s="28">
        <v>256</v>
      </c>
      <c r="D10" s="28">
        <v>309</v>
      </c>
      <c r="E10" s="28">
        <v>227</v>
      </c>
      <c r="F10" s="28">
        <v>199</v>
      </c>
      <c r="G10" s="28">
        <v>195</v>
      </c>
      <c r="H10" s="28">
        <v>329</v>
      </c>
      <c r="I10" s="28">
        <v>149</v>
      </c>
      <c r="J10" s="28">
        <v>46</v>
      </c>
      <c r="K10" s="28">
        <v>88</v>
      </c>
      <c r="L10" s="28">
        <v>77</v>
      </c>
      <c r="M10" s="28">
        <v>83</v>
      </c>
      <c r="N10" s="28"/>
      <c r="O10" s="28">
        <v>85</v>
      </c>
      <c r="P10" s="28">
        <v>95</v>
      </c>
      <c r="Q10" s="28">
        <v>421</v>
      </c>
      <c r="R10" s="28">
        <v>266</v>
      </c>
      <c r="S10" s="28">
        <v>61</v>
      </c>
      <c r="T10" s="28">
        <v>65</v>
      </c>
      <c r="U10" s="28"/>
      <c r="V10" s="61">
        <v>810</v>
      </c>
      <c r="W10" s="61">
        <v>621</v>
      </c>
      <c r="X10" s="61">
        <v>524</v>
      </c>
      <c r="Y10" s="61">
        <v>248</v>
      </c>
      <c r="Z10" s="61"/>
      <c r="AA10" s="62">
        <f aca="true" t="shared" si="0" ref="AA10:AA31">O10+P10+Q10</f>
        <v>601</v>
      </c>
      <c r="AB10" s="62">
        <v>392</v>
      </c>
    </row>
    <row r="11" spans="1:28" s="120" customFormat="1" ht="12.75">
      <c r="A11" s="115" t="s">
        <v>9</v>
      </c>
      <c r="B11" s="116">
        <v>2814</v>
      </c>
      <c r="C11" s="117">
        <v>2333</v>
      </c>
      <c r="D11" s="117">
        <v>2657</v>
      </c>
      <c r="E11" s="117">
        <v>2240</v>
      </c>
      <c r="F11" s="117">
        <v>2141</v>
      </c>
      <c r="G11" s="117">
        <v>1916</v>
      </c>
      <c r="H11" s="117">
        <v>3459</v>
      </c>
      <c r="I11" s="117">
        <v>1348</v>
      </c>
      <c r="J11" s="117">
        <v>658</v>
      </c>
      <c r="K11" s="117">
        <v>714</v>
      </c>
      <c r="L11" s="117">
        <v>1145</v>
      </c>
      <c r="M11" s="117">
        <v>627</v>
      </c>
      <c r="N11" s="117"/>
      <c r="O11" s="117">
        <v>824</v>
      </c>
      <c r="P11" s="117">
        <v>803</v>
      </c>
      <c r="Q11" s="117">
        <v>887</v>
      </c>
      <c r="R11" s="117">
        <v>836</v>
      </c>
      <c r="S11" s="117">
        <v>560</v>
      </c>
      <c r="T11" s="117">
        <v>532</v>
      </c>
      <c r="U11" s="117"/>
      <c r="V11" s="118">
        <v>7804</v>
      </c>
      <c r="W11" s="118">
        <v>6297</v>
      </c>
      <c r="X11" s="118">
        <v>5465</v>
      </c>
      <c r="Y11" s="118">
        <v>2486</v>
      </c>
      <c r="Z11" s="118"/>
      <c r="AA11" s="62">
        <f t="shared" si="0"/>
        <v>2514</v>
      </c>
      <c r="AB11" s="62">
        <v>1928</v>
      </c>
    </row>
    <row r="12" spans="1:28" s="120" customFormat="1" ht="12.75">
      <c r="A12" s="115" t="s">
        <v>11</v>
      </c>
      <c r="B12" s="116">
        <v>652</v>
      </c>
      <c r="C12" s="117">
        <v>574</v>
      </c>
      <c r="D12" s="117">
        <v>585</v>
      </c>
      <c r="E12" s="117">
        <v>615</v>
      </c>
      <c r="F12" s="117">
        <v>564</v>
      </c>
      <c r="G12" s="117">
        <v>622</v>
      </c>
      <c r="H12" s="117">
        <v>971</v>
      </c>
      <c r="I12" s="117">
        <v>527</v>
      </c>
      <c r="J12" s="117">
        <v>121</v>
      </c>
      <c r="K12" s="117">
        <v>273</v>
      </c>
      <c r="L12" s="117">
        <v>299</v>
      </c>
      <c r="M12" s="117">
        <v>235</v>
      </c>
      <c r="N12" s="117"/>
      <c r="O12" s="117">
        <v>336</v>
      </c>
      <c r="P12" s="117">
        <v>310</v>
      </c>
      <c r="Q12" s="117">
        <v>323</v>
      </c>
      <c r="R12" s="117">
        <v>279</v>
      </c>
      <c r="S12" s="117">
        <v>190</v>
      </c>
      <c r="T12" s="117">
        <v>202</v>
      </c>
      <c r="U12" s="117"/>
      <c r="V12" s="118">
        <v>1811</v>
      </c>
      <c r="W12" s="118">
        <v>1801</v>
      </c>
      <c r="X12" s="118">
        <v>1619</v>
      </c>
      <c r="Y12" s="118">
        <v>807</v>
      </c>
      <c r="Z12" s="118"/>
      <c r="AA12" s="62">
        <f t="shared" si="0"/>
        <v>969</v>
      </c>
      <c r="AB12" s="62">
        <v>671</v>
      </c>
    </row>
    <row r="13" spans="1:28" s="120" customFormat="1" ht="12.75">
      <c r="A13" s="120" t="s">
        <v>12</v>
      </c>
      <c r="B13" s="116">
        <v>695</v>
      </c>
      <c r="C13" s="117">
        <v>3579</v>
      </c>
      <c r="D13" s="117">
        <v>3654</v>
      </c>
      <c r="E13" s="117">
        <v>1723</v>
      </c>
      <c r="F13" s="117">
        <v>2231</v>
      </c>
      <c r="G13" s="117">
        <v>4137</v>
      </c>
      <c r="H13" s="117">
        <v>4368</v>
      </c>
      <c r="I13" s="117">
        <v>2236</v>
      </c>
      <c r="J13" s="117">
        <v>273</v>
      </c>
      <c r="K13" s="117">
        <v>271</v>
      </c>
      <c r="L13" s="117">
        <v>354</v>
      </c>
      <c r="M13" s="117">
        <v>373</v>
      </c>
      <c r="N13" s="117"/>
      <c r="O13" s="117">
        <v>280</v>
      </c>
      <c r="P13" s="117">
        <v>382</v>
      </c>
      <c r="Q13" s="117">
        <v>574</v>
      </c>
      <c r="R13" s="117">
        <v>539</v>
      </c>
      <c r="S13" s="117">
        <v>1058</v>
      </c>
      <c r="T13" s="117">
        <v>398</v>
      </c>
      <c r="U13" s="117"/>
      <c r="V13" s="118">
        <v>7928</v>
      </c>
      <c r="W13" s="118">
        <v>8091</v>
      </c>
      <c r="X13" s="118">
        <v>6877</v>
      </c>
      <c r="Y13" s="118">
        <v>998</v>
      </c>
      <c r="Z13" s="118"/>
      <c r="AA13" s="62">
        <f t="shared" si="0"/>
        <v>1236</v>
      </c>
      <c r="AB13" s="62">
        <v>1995</v>
      </c>
    </row>
    <row r="14" spans="1:28" s="120" customFormat="1" ht="12.75">
      <c r="A14" s="120" t="s">
        <v>17</v>
      </c>
      <c r="B14" s="116">
        <v>39</v>
      </c>
      <c r="C14" s="117">
        <v>40</v>
      </c>
      <c r="D14" s="117">
        <v>43</v>
      </c>
      <c r="E14" s="117">
        <v>44</v>
      </c>
      <c r="F14" s="117">
        <v>35</v>
      </c>
      <c r="G14" s="117">
        <v>29</v>
      </c>
      <c r="H14" s="117">
        <v>56</v>
      </c>
      <c r="I14" s="117">
        <v>15</v>
      </c>
      <c r="J14" s="117">
        <v>7</v>
      </c>
      <c r="K14" s="117">
        <v>6</v>
      </c>
      <c r="L14" s="117">
        <v>14</v>
      </c>
      <c r="M14" s="117">
        <v>16</v>
      </c>
      <c r="N14" s="117"/>
      <c r="O14" s="117">
        <v>6</v>
      </c>
      <c r="P14" s="117">
        <v>18</v>
      </c>
      <c r="Q14" s="117">
        <v>13</v>
      </c>
      <c r="R14" s="117">
        <v>22</v>
      </c>
      <c r="S14" s="117">
        <v>10</v>
      </c>
      <c r="T14" s="117">
        <v>13</v>
      </c>
      <c r="U14" s="117"/>
      <c r="V14" s="118">
        <v>122</v>
      </c>
      <c r="W14" s="118">
        <v>108</v>
      </c>
      <c r="X14" s="118">
        <v>78</v>
      </c>
      <c r="Y14" s="118">
        <v>36</v>
      </c>
      <c r="Z14" s="118"/>
      <c r="AA14" s="62">
        <f t="shared" si="0"/>
        <v>37</v>
      </c>
      <c r="AB14" s="62">
        <v>45</v>
      </c>
    </row>
    <row r="15" spans="1:28" s="120" customFormat="1" ht="12.75">
      <c r="A15" s="120" t="s">
        <v>67</v>
      </c>
      <c r="B15" s="116">
        <v>52</v>
      </c>
      <c r="C15" s="117">
        <v>60</v>
      </c>
      <c r="D15" s="117">
        <v>92</v>
      </c>
      <c r="E15" s="117">
        <v>102</v>
      </c>
      <c r="F15" s="117">
        <v>195</v>
      </c>
      <c r="G15" s="117">
        <v>150</v>
      </c>
      <c r="H15" s="117">
        <v>139</v>
      </c>
      <c r="I15" s="117">
        <v>199</v>
      </c>
      <c r="J15" s="117">
        <v>131</v>
      </c>
      <c r="K15" s="117">
        <v>68</v>
      </c>
      <c r="L15" s="117">
        <v>50</v>
      </c>
      <c r="M15" s="117">
        <v>33</v>
      </c>
      <c r="N15" s="117"/>
      <c r="O15" s="117">
        <v>18</v>
      </c>
      <c r="P15" s="117">
        <v>30</v>
      </c>
      <c r="Q15" s="117">
        <v>48</v>
      </c>
      <c r="R15" s="117">
        <v>65</v>
      </c>
      <c r="S15" s="117">
        <v>37</v>
      </c>
      <c r="T15" s="117">
        <v>29</v>
      </c>
      <c r="U15" s="117"/>
      <c r="V15" s="118">
        <v>204</v>
      </c>
      <c r="W15" s="118">
        <v>447</v>
      </c>
      <c r="X15" s="118">
        <v>469</v>
      </c>
      <c r="Y15" s="118">
        <v>151</v>
      </c>
      <c r="Z15" s="118"/>
      <c r="AA15" s="62">
        <f t="shared" si="0"/>
        <v>96</v>
      </c>
      <c r="AB15" s="62">
        <v>131</v>
      </c>
    </row>
    <row r="16" spans="1:28" s="120" customFormat="1" ht="12.75">
      <c r="A16" s="120" t="s">
        <v>68</v>
      </c>
      <c r="B16" s="116">
        <v>425</v>
      </c>
      <c r="C16" s="117">
        <v>423</v>
      </c>
      <c r="D16" s="117">
        <v>392</v>
      </c>
      <c r="E16" s="117">
        <v>372</v>
      </c>
      <c r="F16" s="117">
        <v>334</v>
      </c>
      <c r="G16" s="117">
        <v>383</v>
      </c>
      <c r="H16" s="117">
        <v>584</v>
      </c>
      <c r="I16" s="117">
        <v>296</v>
      </c>
      <c r="J16" s="117">
        <v>93</v>
      </c>
      <c r="K16" s="117">
        <v>151</v>
      </c>
      <c r="L16" s="117">
        <v>196</v>
      </c>
      <c r="M16" s="117">
        <v>153</v>
      </c>
      <c r="N16" s="117"/>
      <c r="O16" s="117">
        <v>157</v>
      </c>
      <c r="P16" s="117">
        <v>162</v>
      </c>
      <c r="Q16" s="117">
        <v>183</v>
      </c>
      <c r="R16" s="117">
        <v>157</v>
      </c>
      <c r="S16" s="117">
        <v>165</v>
      </c>
      <c r="T16" s="117">
        <v>100</v>
      </c>
      <c r="U16" s="117"/>
      <c r="V16" s="118">
        <v>1240</v>
      </c>
      <c r="W16" s="118">
        <v>1089</v>
      </c>
      <c r="X16" s="118">
        <v>973</v>
      </c>
      <c r="Y16" s="118">
        <v>500</v>
      </c>
      <c r="Z16" s="118"/>
      <c r="AA16" s="62">
        <f t="shared" si="0"/>
        <v>502</v>
      </c>
      <c r="AB16" s="62">
        <v>422</v>
      </c>
    </row>
    <row r="17" spans="1:28" s="120" customFormat="1" ht="12.75">
      <c r="A17" s="120" t="s">
        <v>69</v>
      </c>
      <c r="B17" s="116">
        <v>1779</v>
      </c>
      <c r="C17" s="117">
        <v>893</v>
      </c>
      <c r="D17" s="117">
        <v>963</v>
      </c>
      <c r="E17" s="117">
        <v>749</v>
      </c>
      <c r="F17" s="117">
        <v>723</v>
      </c>
      <c r="G17" s="117">
        <v>369</v>
      </c>
      <c r="H17" s="117">
        <v>868</v>
      </c>
      <c r="I17" s="117">
        <v>190</v>
      </c>
      <c r="J17" s="117">
        <v>18</v>
      </c>
      <c r="K17" s="117">
        <v>51</v>
      </c>
      <c r="L17" s="117">
        <v>212</v>
      </c>
      <c r="M17" s="117">
        <v>154</v>
      </c>
      <c r="N17" s="117"/>
      <c r="O17" s="117">
        <v>53</v>
      </c>
      <c r="P17" s="117">
        <v>141</v>
      </c>
      <c r="Q17" s="117">
        <v>76</v>
      </c>
      <c r="R17" s="117">
        <v>137</v>
      </c>
      <c r="S17" s="117">
        <v>81</v>
      </c>
      <c r="T17" s="117">
        <v>137</v>
      </c>
      <c r="U17" s="117"/>
      <c r="V17" s="118">
        <v>3635</v>
      </c>
      <c r="W17" s="118">
        <v>1841</v>
      </c>
      <c r="X17" s="118">
        <v>1076</v>
      </c>
      <c r="Y17" s="118">
        <v>417</v>
      </c>
      <c r="Z17" s="118"/>
      <c r="AA17" s="62">
        <f t="shared" si="0"/>
        <v>270</v>
      </c>
      <c r="AB17" s="62">
        <v>355</v>
      </c>
    </row>
    <row r="18" spans="1:28" s="120" customFormat="1" ht="12.75">
      <c r="A18" s="120" t="s">
        <v>10</v>
      </c>
      <c r="B18" s="116">
        <v>1420</v>
      </c>
      <c r="C18" s="117">
        <v>939</v>
      </c>
      <c r="D18" s="117">
        <v>846</v>
      </c>
      <c r="E18" s="117">
        <v>1006</v>
      </c>
      <c r="F18" s="117">
        <v>939</v>
      </c>
      <c r="G18" s="117">
        <v>860</v>
      </c>
      <c r="H18" s="117">
        <v>1543</v>
      </c>
      <c r="I18" s="117">
        <v>449</v>
      </c>
      <c r="J18" s="117">
        <v>169</v>
      </c>
      <c r="K18" s="117">
        <v>262</v>
      </c>
      <c r="L18" s="117">
        <v>395</v>
      </c>
      <c r="M18" s="117">
        <v>174</v>
      </c>
      <c r="N18" s="117"/>
      <c r="O18" s="117">
        <v>273</v>
      </c>
      <c r="P18" s="117">
        <v>279</v>
      </c>
      <c r="Q18" s="117">
        <v>314</v>
      </c>
      <c r="R18" s="117">
        <v>445</v>
      </c>
      <c r="S18" s="117">
        <v>213</v>
      </c>
      <c r="T18" s="117">
        <v>242</v>
      </c>
      <c r="U18" s="117"/>
      <c r="V18" s="118">
        <v>3205</v>
      </c>
      <c r="W18" s="118">
        <v>2805</v>
      </c>
      <c r="X18" s="118">
        <v>2161</v>
      </c>
      <c r="Y18" s="118">
        <v>831</v>
      </c>
      <c r="Z18" s="118"/>
      <c r="AA18" s="62">
        <f t="shared" si="0"/>
        <v>866</v>
      </c>
      <c r="AB18" s="62">
        <v>900</v>
      </c>
    </row>
    <row r="19" spans="1:28" s="120" customFormat="1" ht="12.75">
      <c r="A19" s="120" t="s">
        <v>122</v>
      </c>
      <c r="B19" s="116">
        <v>91</v>
      </c>
      <c r="C19" s="117">
        <v>87</v>
      </c>
      <c r="D19" s="117">
        <v>70</v>
      </c>
      <c r="E19" s="117">
        <v>69</v>
      </c>
      <c r="F19" s="117">
        <v>68</v>
      </c>
      <c r="G19" s="117">
        <v>83</v>
      </c>
      <c r="H19" s="117">
        <v>115</v>
      </c>
      <c r="I19" s="117">
        <v>55</v>
      </c>
      <c r="J19" s="117">
        <v>11</v>
      </c>
      <c r="K19" s="117">
        <v>27</v>
      </c>
      <c r="L19" s="117">
        <v>38</v>
      </c>
      <c r="M19" s="117">
        <v>27</v>
      </c>
      <c r="N19" s="117"/>
      <c r="O19" s="117">
        <v>33</v>
      </c>
      <c r="P19" s="117">
        <v>30</v>
      </c>
      <c r="Q19" s="117">
        <v>28</v>
      </c>
      <c r="R19" s="117">
        <v>38</v>
      </c>
      <c r="S19" s="117">
        <v>18</v>
      </c>
      <c r="T19" s="117">
        <v>23</v>
      </c>
      <c r="U19" s="117"/>
      <c r="V19" s="118">
        <v>248</v>
      </c>
      <c r="W19" s="118">
        <v>220</v>
      </c>
      <c r="X19" s="118">
        <v>181</v>
      </c>
      <c r="Y19" s="118">
        <v>92</v>
      </c>
      <c r="Z19" s="118"/>
      <c r="AA19" s="62">
        <f t="shared" si="0"/>
        <v>91</v>
      </c>
      <c r="AB19" s="62">
        <v>79</v>
      </c>
    </row>
    <row r="20" spans="1:28" s="120" customFormat="1" ht="12.75">
      <c r="A20" s="120" t="s">
        <v>70</v>
      </c>
      <c r="B20" s="116">
        <v>501</v>
      </c>
      <c r="C20" s="117">
        <v>2136</v>
      </c>
      <c r="D20" s="117">
        <v>3380</v>
      </c>
      <c r="E20" s="117">
        <v>731</v>
      </c>
      <c r="F20" s="117">
        <v>1916</v>
      </c>
      <c r="G20" s="117">
        <v>3663</v>
      </c>
      <c r="H20" s="117">
        <v>3693</v>
      </c>
      <c r="I20" s="117">
        <v>1488</v>
      </c>
      <c r="J20" s="117">
        <v>129</v>
      </c>
      <c r="K20" s="117">
        <v>287</v>
      </c>
      <c r="L20" s="117">
        <v>385</v>
      </c>
      <c r="M20" s="117">
        <v>308</v>
      </c>
      <c r="N20" s="117"/>
      <c r="O20" s="117">
        <v>202</v>
      </c>
      <c r="P20" s="117">
        <v>338</v>
      </c>
      <c r="Q20" s="117">
        <v>582</v>
      </c>
      <c r="R20" s="117">
        <v>186</v>
      </c>
      <c r="S20" s="117">
        <v>234</v>
      </c>
      <c r="T20" s="117">
        <v>171</v>
      </c>
      <c r="U20" s="117"/>
      <c r="V20" s="118">
        <v>6017</v>
      </c>
      <c r="W20" s="118">
        <v>6310</v>
      </c>
      <c r="X20" s="118">
        <v>5310</v>
      </c>
      <c r="Y20" s="118">
        <v>980</v>
      </c>
      <c r="Z20" s="118"/>
      <c r="AA20" s="62">
        <f t="shared" si="0"/>
        <v>1122</v>
      </c>
      <c r="AB20" s="62">
        <v>591</v>
      </c>
    </row>
    <row r="21" spans="1:28" s="120" customFormat="1" ht="12.75">
      <c r="A21" s="120" t="s">
        <v>123</v>
      </c>
      <c r="B21" s="116">
        <v>49</v>
      </c>
      <c r="C21" s="117">
        <v>55</v>
      </c>
      <c r="D21" s="117">
        <v>50</v>
      </c>
      <c r="E21" s="117">
        <v>57</v>
      </c>
      <c r="F21" s="117">
        <v>48</v>
      </c>
      <c r="G21" s="117">
        <v>53</v>
      </c>
      <c r="H21" s="117">
        <v>63</v>
      </c>
      <c r="I21" s="117">
        <v>27</v>
      </c>
      <c r="J21" s="117">
        <v>8</v>
      </c>
      <c r="K21" s="117">
        <v>14</v>
      </c>
      <c r="L21" s="117">
        <v>7</v>
      </c>
      <c r="M21" s="117">
        <v>22</v>
      </c>
      <c r="N21" s="117"/>
      <c r="O21" s="117">
        <v>17</v>
      </c>
      <c r="P21" s="117">
        <v>21</v>
      </c>
      <c r="Q21" s="117">
        <v>24</v>
      </c>
      <c r="R21" s="117">
        <v>21</v>
      </c>
      <c r="S21" s="117">
        <v>16</v>
      </c>
      <c r="T21" s="117">
        <v>16</v>
      </c>
      <c r="U21" s="117"/>
      <c r="V21" s="118">
        <v>154</v>
      </c>
      <c r="W21" s="118">
        <v>158</v>
      </c>
      <c r="X21" s="118">
        <v>98</v>
      </c>
      <c r="Y21" s="118">
        <v>43</v>
      </c>
      <c r="Z21" s="118"/>
      <c r="AA21" s="62">
        <f t="shared" si="0"/>
        <v>62</v>
      </c>
      <c r="AB21" s="62">
        <v>53</v>
      </c>
    </row>
    <row r="22" spans="1:28" s="120" customFormat="1" ht="14.25">
      <c r="A22" s="121" t="s">
        <v>124</v>
      </c>
      <c r="B22" s="116">
        <v>131</v>
      </c>
      <c r="C22" s="117">
        <v>122</v>
      </c>
      <c r="D22" s="117">
        <v>135</v>
      </c>
      <c r="E22" s="117">
        <v>124</v>
      </c>
      <c r="F22" s="117">
        <v>130</v>
      </c>
      <c r="G22" s="117">
        <v>122</v>
      </c>
      <c r="H22" s="117">
        <v>196</v>
      </c>
      <c r="I22" s="117">
        <v>107</v>
      </c>
      <c r="J22" s="117">
        <v>46</v>
      </c>
      <c r="K22" s="117">
        <v>88</v>
      </c>
      <c r="L22" s="117">
        <v>83</v>
      </c>
      <c r="M22" s="117">
        <v>64</v>
      </c>
      <c r="N22" s="117"/>
      <c r="O22" s="117">
        <v>89</v>
      </c>
      <c r="P22" s="117">
        <v>88</v>
      </c>
      <c r="Q22" s="117">
        <v>111</v>
      </c>
      <c r="R22" s="117">
        <v>86</v>
      </c>
      <c r="S22" s="117">
        <v>74</v>
      </c>
      <c r="T22" s="117">
        <v>43</v>
      </c>
      <c r="U22" s="117"/>
      <c r="V22" s="118">
        <v>388</v>
      </c>
      <c r="W22" s="118">
        <v>376</v>
      </c>
      <c r="X22" s="118">
        <v>349</v>
      </c>
      <c r="Y22" s="118">
        <v>235</v>
      </c>
      <c r="Z22" s="118"/>
      <c r="AA22" s="62">
        <f t="shared" si="0"/>
        <v>288</v>
      </c>
      <c r="AB22" s="62">
        <v>203</v>
      </c>
    </row>
    <row r="23" spans="1:28" s="120" customFormat="1" ht="12.75">
      <c r="A23" s="115" t="s">
        <v>16</v>
      </c>
      <c r="B23" s="116">
        <v>88</v>
      </c>
      <c r="C23" s="117">
        <v>85</v>
      </c>
      <c r="D23" s="117">
        <v>82</v>
      </c>
      <c r="E23" s="117">
        <v>200</v>
      </c>
      <c r="F23" s="117">
        <v>273</v>
      </c>
      <c r="G23" s="117">
        <v>114</v>
      </c>
      <c r="H23" s="117">
        <v>257</v>
      </c>
      <c r="I23" s="117">
        <v>73</v>
      </c>
      <c r="J23" s="117">
        <v>23</v>
      </c>
      <c r="K23" s="117">
        <v>32</v>
      </c>
      <c r="L23" s="117">
        <v>77</v>
      </c>
      <c r="M23" s="117">
        <v>49</v>
      </c>
      <c r="N23" s="117"/>
      <c r="O23" s="117">
        <v>27</v>
      </c>
      <c r="P23" s="117">
        <v>55</v>
      </c>
      <c r="Q23" s="117">
        <v>39</v>
      </c>
      <c r="R23" s="117">
        <v>53</v>
      </c>
      <c r="S23" s="117">
        <v>16</v>
      </c>
      <c r="T23" s="117">
        <v>55</v>
      </c>
      <c r="U23" s="117"/>
      <c r="V23" s="118">
        <v>255</v>
      </c>
      <c r="W23" s="118">
        <v>587</v>
      </c>
      <c r="X23" s="118">
        <v>353</v>
      </c>
      <c r="Y23" s="118">
        <v>158</v>
      </c>
      <c r="Z23" s="118"/>
      <c r="AA23" s="62">
        <f t="shared" si="0"/>
        <v>121</v>
      </c>
      <c r="AB23" s="62">
        <v>124</v>
      </c>
    </row>
    <row r="24" spans="1:28" ht="14.25">
      <c r="A24" s="30" t="s">
        <v>25</v>
      </c>
      <c r="B24" s="51">
        <v>6405</v>
      </c>
      <c r="C24" s="28">
        <v>8566</v>
      </c>
      <c r="D24" s="28">
        <v>6242</v>
      </c>
      <c r="E24" s="28">
        <v>3696</v>
      </c>
      <c r="F24" s="28">
        <v>2869</v>
      </c>
      <c r="G24" s="28">
        <v>3232</v>
      </c>
      <c r="H24" s="28">
        <v>6497</v>
      </c>
      <c r="I24" s="28">
        <v>2206</v>
      </c>
      <c r="J24" s="28">
        <v>1775</v>
      </c>
      <c r="K24" s="28">
        <v>1830</v>
      </c>
      <c r="L24" s="28">
        <v>1215</v>
      </c>
      <c r="M24" s="28">
        <v>932</v>
      </c>
      <c r="N24" s="28"/>
      <c r="O24" s="28">
        <v>912</v>
      </c>
      <c r="P24" s="28">
        <v>905</v>
      </c>
      <c r="Q24" s="28">
        <v>1316</v>
      </c>
      <c r="R24" s="28">
        <v>1242</v>
      </c>
      <c r="S24" s="28">
        <v>725</v>
      </c>
      <c r="T24" s="28">
        <v>578</v>
      </c>
      <c r="U24" s="28"/>
      <c r="V24" s="61">
        <v>21213</v>
      </c>
      <c r="W24" s="61">
        <v>9797</v>
      </c>
      <c r="X24" s="61">
        <v>10478</v>
      </c>
      <c r="Y24" s="61">
        <v>3977</v>
      </c>
      <c r="Z24" s="61"/>
      <c r="AA24" s="62">
        <f t="shared" si="0"/>
        <v>3133</v>
      </c>
      <c r="AB24" s="62">
        <v>2545</v>
      </c>
    </row>
    <row r="25" spans="1:28" ht="12.75">
      <c r="A25" s="29" t="s">
        <v>8</v>
      </c>
      <c r="B25" s="51">
        <v>3805</v>
      </c>
      <c r="C25" s="28">
        <v>3511</v>
      </c>
      <c r="D25" s="28">
        <v>3725</v>
      </c>
      <c r="E25" s="28">
        <v>3471</v>
      </c>
      <c r="F25" s="28">
        <v>3252</v>
      </c>
      <c r="G25" s="28">
        <v>4535</v>
      </c>
      <c r="H25" s="28">
        <v>5561</v>
      </c>
      <c r="I25" s="28">
        <v>2436</v>
      </c>
      <c r="J25" s="28">
        <v>751</v>
      </c>
      <c r="K25" s="28">
        <v>1192</v>
      </c>
      <c r="L25" s="28">
        <v>1834</v>
      </c>
      <c r="M25" s="28">
        <v>1261</v>
      </c>
      <c r="N25" s="28"/>
      <c r="O25" s="28">
        <v>1370</v>
      </c>
      <c r="P25" s="28">
        <v>1322</v>
      </c>
      <c r="Q25" s="28">
        <v>1543</v>
      </c>
      <c r="R25" s="28">
        <v>1268</v>
      </c>
      <c r="S25" s="28">
        <v>807</v>
      </c>
      <c r="T25" s="28">
        <v>844</v>
      </c>
      <c r="U25" s="28"/>
      <c r="V25" s="61">
        <v>11041</v>
      </c>
      <c r="W25" s="61">
        <v>11258</v>
      </c>
      <c r="X25" s="61">
        <v>8748</v>
      </c>
      <c r="Y25" s="61">
        <v>4287</v>
      </c>
      <c r="Z25" s="61"/>
      <c r="AA25" s="62">
        <f t="shared" si="0"/>
        <v>4235</v>
      </c>
      <c r="AB25" s="62">
        <v>2919</v>
      </c>
    </row>
    <row r="26" spans="1:28" ht="14.25">
      <c r="A26" s="29" t="s">
        <v>26</v>
      </c>
      <c r="B26" s="51">
        <v>17472</v>
      </c>
      <c r="C26" s="28">
        <v>18401</v>
      </c>
      <c r="D26" s="28">
        <v>16331</v>
      </c>
      <c r="E26" s="28">
        <v>3184</v>
      </c>
      <c r="F26" s="28">
        <v>2786</v>
      </c>
      <c r="G26" s="28">
        <v>15343</v>
      </c>
      <c r="H26" s="28">
        <v>5224</v>
      </c>
      <c r="I26" s="28">
        <v>1794</v>
      </c>
      <c r="J26" s="28">
        <v>13905</v>
      </c>
      <c r="K26" s="28">
        <v>1748</v>
      </c>
      <c r="L26" s="28">
        <v>922</v>
      </c>
      <c r="M26" s="28">
        <v>926</v>
      </c>
      <c r="N26" s="28"/>
      <c r="O26" s="28">
        <v>1266</v>
      </c>
      <c r="P26" s="28">
        <v>812</v>
      </c>
      <c r="Q26" s="28">
        <v>1177</v>
      </c>
      <c r="R26" s="28">
        <v>885</v>
      </c>
      <c r="S26" s="28">
        <v>718</v>
      </c>
      <c r="T26" s="28">
        <v>568</v>
      </c>
      <c r="U26" s="28"/>
      <c r="V26" s="61">
        <v>52204</v>
      </c>
      <c r="W26" s="61">
        <v>21313</v>
      </c>
      <c r="X26" s="61">
        <v>20923</v>
      </c>
      <c r="Y26" s="61">
        <v>3596</v>
      </c>
      <c r="Z26" s="61"/>
      <c r="AA26" s="62">
        <f t="shared" si="0"/>
        <v>3255</v>
      </c>
      <c r="AB26" s="62">
        <v>2171</v>
      </c>
    </row>
    <row r="27" spans="1:28" ht="12.75">
      <c r="A27" s="30" t="s">
        <v>15</v>
      </c>
      <c r="B27" s="51">
        <v>151</v>
      </c>
      <c r="C27" s="28">
        <v>111</v>
      </c>
      <c r="D27" s="28">
        <v>126</v>
      </c>
      <c r="E27" s="28">
        <v>135</v>
      </c>
      <c r="F27" s="28">
        <v>132</v>
      </c>
      <c r="G27" s="28">
        <v>81</v>
      </c>
      <c r="H27" s="28">
        <v>318</v>
      </c>
      <c r="I27" s="28">
        <v>55</v>
      </c>
      <c r="J27" s="28">
        <v>13</v>
      </c>
      <c r="K27" s="28">
        <v>16</v>
      </c>
      <c r="L27" s="28">
        <v>28</v>
      </c>
      <c r="M27" s="28">
        <v>29</v>
      </c>
      <c r="N27" s="28"/>
      <c r="O27" s="28">
        <v>38</v>
      </c>
      <c r="P27" s="28">
        <v>46</v>
      </c>
      <c r="Q27" s="28">
        <v>49</v>
      </c>
      <c r="R27" s="28">
        <v>32</v>
      </c>
      <c r="S27" s="28">
        <v>13</v>
      </c>
      <c r="T27" s="28">
        <v>21</v>
      </c>
      <c r="U27" s="28"/>
      <c r="V27" s="61">
        <v>388</v>
      </c>
      <c r="W27" s="61">
        <v>348</v>
      </c>
      <c r="X27" s="61">
        <v>386</v>
      </c>
      <c r="Y27" s="61">
        <v>73</v>
      </c>
      <c r="Z27" s="61"/>
      <c r="AA27" s="62">
        <f t="shared" si="0"/>
        <v>133</v>
      </c>
      <c r="AB27" s="62">
        <v>66</v>
      </c>
    </row>
    <row r="28" spans="1:28" ht="12.75">
      <c r="A28" s="30" t="s">
        <v>14</v>
      </c>
      <c r="B28" s="51">
        <v>63</v>
      </c>
      <c r="C28" s="28">
        <v>85</v>
      </c>
      <c r="D28" s="28">
        <v>64</v>
      </c>
      <c r="E28" s="28">
        <v>65</v>
      </c>
      <c r="F28" s="28">
        <v>48</v>
      </c>
      <c r="G28" s="28">
        <v>49</v>
      </c>
      <c r="H28" s="28">
        <v>65</v>
      </c>
      <c r="I28" s="28">
        <v>32</v>
      </c>
      <c r="J28" s="28">
        <v>12</v>
      </c>
      <c r="K28" s="28">
        <v>25</v>
      </c>
      <c r="L28" s="28">
        <v>25</v>
      </c>
      <c r="M28" s="28">
        <v>22</v>
      </c>
      <c r="N28" s="28"/>
      <c r="O28" s="28">
        <v>34</v>
      </c>
      <c r="P28" s="28">
        <v>22</v>
      </c>
      <c r="Q28" s="28">
        <v>34</v>
      </c>
      <c r="R28" s="28">
        <v>29</v>
      </c>
      <c r="S28" s="28">
        <v>17</v>
      </c>
      <c r="T28" s="28">
        <v>15</v>
      </c>
      <c r="U28" s="28"/>
      <c r="V28" s="61">
        <v>212</v>
      </c>
      <c r="W28" s="61">
        <v>162</v>
      </c>
      <c r="X28" s="61">
        <v>109</v>
      </c>
      <c r="Y28" s="61">
        <v>72</v>
      </c>
      <c r="Z28" s="61"/>
      <c r="AA28" s="62">
        <f t="shared" si="0"/>
        <v>90</v>
      </c>
      <c r="AB28" s="62">
        <v>61</v>
      </c>
    </row>
    <row r="29" spans="1:28" ht="12.75">
      <c r="A29" s="30" t="s">
        <v>13</v>
      </c>
      <c r="B29" s="51">
        <v>299</v>
      </c>
      <c r="C29" s="28">
        <v>303</v>
      </c>
      <c r="D29" s="28">
        <v>252</v>
      </c>
      <c r="E29" s="28">
        <v>264</v>
      </c>
      <c r="F29" s="28">
        <v>237</v>
      </c>
      <c r="G29" s="28">
        <v>297</v>
      </c>
      <c r="H29" s="28">
        <v>545</v>
      </c>
      <c r="I29" s="28">
        <v>223</v>
      </c>
      <c r="J29" s="28">
        <v>36</v>
      </c>
      <c r="K29" s="28">
        <v>83</v>
      </c>
      <c r="L29" s="28">
        <v>98</v>
      </c>
      <c r="M29" s="28">
        <v>106</v>
      </c>
      <c r="N29" s="28"/>
      <c r="O29" s="28">
        <v>102</v>
      </c>
      <c r="P29" s="28">
        <v>110</v>
      </c>
      <c r="Q29" s="28">
        <v>125</v>
      </c>
      <c r="R29" s="28">
        <v>115</v>
      </c>
      <c r="S29" s="28">
        <v>52</v>
      </c>
      <c r="T29" s="28">
        <v>61</v>
      </c>
      <c r="U29" s="28"/>
      <c r="V29" s="61">
        <v>854</v>
      </c>
      <c r="W29" s="61">
        <v>798</v>
      </c>
      <c r="X29" s="61">
        <v>804</v>
      </c>
      <c r="Y29" s="61">
        <v>287</v>
      </c>
      <c r="Z29" s="61"/>
      <c r="AA29" s="62">
        <f t="shared" si="0"/>
        <v>337</v>
      </c>
      <c r="AB29" s="62">
        <v>228</v>
      </c>
    </row>
    <row r="30" spans="1:28" ht="12.75">
      <c r="A30" s="29" t="s">
        <v>19</v>
      </c>
      <c r="B30" s="51">
        <v>458</v>
      </c>
      <c r="C30" s="28">
        <v>456</v>
      </c>
      <c r="D30" s="28">
        <v>572</v>
      </c>
      <c r="E30" s="28">
        <v>498</v>
      </c>
      <c r="F30" s="28">
        <v>1015</v>
      </c>
      <c r="G30" s="28">
        <v>536</v>
      </c>
      <c r="H30" s="28">
        <v>701</v>
      </c>
      <c r="I30" s="28">
        <v>692</v>
      </c>
      <c r="J30" s="28">
        <v>835</v>
      </c>
      <c r="K30" s="28">
        <v>1852</v>
      </c>
      <c r="L30" s="28">
        <v>1379</v>
      </c>
      <c r="M30" s="28">
        <v>926</v>
      </c>
      <c r="N30" s="28"/>
      <c r="O30" s="28">
        <v>1278</v>
      </c>
      <c r="P30" s="28">
        <v>1124</v>
      </c>
      <c r="Q30" s="28">
        <v>1492</v>
      </c>
      <c r="R30" s="28">
        <v>863</v>
      </c>
      <c r="S30" s="28">
        <v>899</v>
      </c>
      <c r="T30" s="28">
        <v>465</v>
      </c>
      <c r="U30" s="28"/>
      <c r="V30" s="61">
        <v>1486</v>
      </c>
      <c r="W30" s="61">
        <v>2049</v>
      </c>
      <c r="X30" s="61">
        <v>2228</v>
      </c>
      <c r="Y30" s="61">
        <v>4157</v>
      </c>
      <c r="Z30" s="61"/>
      <c r="AA30" s="62">
        <f t="shared" si="0"/>
        <v>3894</v>
      </c>
      <c r="AB30" s="62">
        <v>2227</v>
      </c>
    </row>
    <row r="31" spans="1:28" ht="20.25" customHeight="1">
      <c r="A31" s="26" t="s">
        <v>20</v>
      </c>
      <c r="B31" s="25">
        <v>37634</v>
      </c>
      <c r="C31" s="25">
        <v>43015</v>
      </c>
      <c r="D31" s="25">
        <v>40570</v>
      </c>
      <c r="E31" s="25">
        <v>19572</v>
      </c>
      <c r="F31" s="25">
        <v>20135</v>
      </c>
      <c r="G31" s="25">
        <v>36769</v>
      </c>
      <c r="H31" s="25">
        <v>35552</v>
      </c>
      <c r="I31" s="25">
        <v>14597</v>
      </c>
      <c r="J31" s="25">
        <v>19060</v>
      </c>
      <c r="K31" s="25">
        <f>SUM(K10:K30)</f>
        <v>9078</v>
      </c>
      <c r="L31" s="25">
        <v>8833</v>
      </c>
      <c r="M31" s="25">
        <f>SUM(M10:M30)</f>
        <v>6520</v>
      </c>
      <c r="N31" s="25"/>
      <c r="O31" s="25">
        <f>SUM(O10:O30)</f>
        <v>7400</v>
      </c>
      <c r="P31" s="25">
        <f>SUM(P10:P30)</f>
        <v>7093</v>
      </c>
      <c r="Q31" s="25">
        <f>SUM(Q10:Q30)</f>
        <v>9359</v>
      </c>
      <c r="R31" s="25">
        <v>7564</v>
      </c>
      <c r="S31" s="25">
        <v>5964</v>
      </c>
      <c r="T31" s="25">
        <v>4578</v>
      </c>
      <c r="U31" s="25"/>
      <c r="V31" s="53">
        <v>121219</v>
      </c>
      <c r="W31" s="53">
        <v>76476</v>
      </c>
      <c r="X31" s="53">
        <v>69209</v>
      </c>
      <c r="Y31" s="53">
        <f>SUM(Y10:Y30)</f>
        <v>24431</v>
      </c>
      <c r="Z31" s="53"/>
      <c r="AA31" s="89">
        <f t="shared" si="0"/>
        <v>23852</v>
      </c>
      <c r="AB31" s="53">
        <v>18106</v>
      </c>
    </row>
    <row r="32" spans="1:28" s="33" customFormat="1" ht="12.75">
      <c r="A32" s="31" t="s">
        <v>21</v>
      </c>
      <c r="B32" s="32">
        <f aca="true" t="shared" si="1" ref="B32:AB32">B31/B8</f>
        <v>1.5980467091295116</v>
      </c>
      <c r="C32" s="32">
        <f t="shared" si="1"/>
        <v>2.8364655456643586</v>
      </c>
      <c r="D32" s="32">
        <f t="shared" si="1"/>
        <v>1.6228</v>
      </c>
      <c r="E32" s="32">
        <f t="shared" si="1"/>
        <v>2.0351460954559633</v>
      </c>
      <c r="F32" s="32">
        <f t="shared" si="1"/>
        <v>2.027081445686097</v>
      </c>
      <c r="G32" s="32">
        <f t="shared" si="1"/>
        <v>1.483578114912847</v>
      </c>
      <c r="H32" s="32">
        <f t="shared" si="1"/>
        <v>2.023794614902943</v>
      </c>
      <c r="I32" s="32">
        <f t="shared" si="1"/>
        <v>1.9439339459315488</v>
      </c>
      <c r="J32" s="32">
        <f t="shared" si="1"/>
        <v>1.3067324832030713</v>
      </c>
      <c r="K32" s="32">
        <f aca="true" t="shared" si="2" ref="K32:T32">K31/K8</f>
        <v>1.776169047153199</v>
      </c>
      <c r="L32" s="32">
        <f t="shared" si="2"/>
        <v>3.26543438077634</v>
      </c>
      <c r="M32" s="32">
        <f t="shared" si="2"/>
        <v>2.154659616655651</v>
      </c>
      <c r="N32" s="130"/>
      <c r="O32" s="32">
        <f t="shared" si="2"/>
        <v>2.136258660508083</v>
      </c>
      <c r="P32" s="32">
        <f t="shared" si="2"/>
        <v>2.084950029394474</v>
      </c>
      <c r="Q32" s="32">
        <f t="shared" si="2"/>
        <v>2.2821263106559377</v>
      </c>
      <c r="R32" s="32">
        <f t="shared" si="2"/>
        <v>2.0355220667384284</v>
      </c>
      <c r="S32" s="32">
        <f t="shared" si="2"/>
        <v>2.108910891089109</v>
      </c>
      <c r="T32" s="32">
        <f t="shared" si="2"/>
        <v>2.2935871743486973</v>
      </c>
      <c r="U32" s="32"/>
      <c r="V32" s="32">
        <f t="shared" si="1"/>
        <v>1.9025190300557169</v>
      </c>
      <c r="W32" s="32">
        <f t="shared" si="1"/>
        <v>1.7249966165922317</v>
      </c>
      <c r="X32" s="32">
        <f t="shared" si="1"/>
        <v>1.7450579929399899</v>
      </c>
      <c r="Y32" s="32">
        <f t="shared" si="1"/>
        <v>2.2533665375391996</v>
      </c>
      <c r="Z32" s="130"/>
      <c r="AA32" s="32">
        <f t="shared" si="1"/>
        <v>2.1748883012674387</v>
      </c>
      <c r="AB32" s="32">
        <f t="shared" si="1"/>
        <v>2.1201405152224826</v>
      </c>
    </row>
    <row r="33" spans="1:26" ht="12.75">
      <c r="A33" s="8" t="s">
        <v>4</v>
      </c>
      <c r="B33" s="9"/>
      <c r="C33" s="9"/>
      <c r="D33" s="34"/>
      <c r="E33" s="35"/>
      <c r="F33" s="35"/>
      <c r="G33" s="36"/>
      <c r="H33" s="36"/>
      <c r="I33" s="20"/>
      <c r="J33" s="20"/>
      <c r="K33" s="20"/>
      <c r="L33" s="20"/>
      <c r="M33" s="20"/>
      <c r="N33" s="20"/>
      <c r="O33" s="20"/>
      <c r="P33" s="20"/>
      <c r="Q33" s="20"/>
      <c r="R33" s="20"/>
      <c r="S33" s="20"/>
      <c r="T33" s="20"/>
      <c r="U33" s="20"/>
      <c r="Z33" s="7"/>
    </row>
    <row r="34" spans="1:26" ht="12.75">
      <c r="A34" s="144" t="s">
        <v>52</v>
      </c>
      <c r="B34" s="144"/>
      <c r="C34" s="144"/>
      <c r="D34" s="34"/>
      <c r="E34" s="35"/>
      <c r="F34" s="35"/>
      <c r="G34" s="36"/>
      <c r="H34" s="36"/>
      <c r="I34" s="20"/>
      <c r="J34" s="20"/>
      <c r="K34" s="20"/>
      <c r="L34" s="20"/>
      <c r="M34" s="20"/>
      <c r="N34" s="20"/>
      <c r="O34" s="20"/>
      <c r="P34" s="20"/>
      <c r="Q34" s="20"/>
      <c r="R34" s="20"/>
      <c r="S34" s="20"/>
      <c r="T34" s="20"/>
      <c r="U34" s="20"/>
      <c r="V34" s="62"/>
      <c r="W34" s="62"/>
      <c r="X34" s="62"/>
      <c r="Z34" s="7"/>
    </row>
    <row r="35" spans="1:21" ht="12.75">
      <c r="A35" s="10"/>
      <c r="B35" s="63"/>
      <c r="C35" s="63"/>
      <c r="D35" s="63"/>
      <c r="E35" s="63"/>
      <c r="F35" s="63"/>
      <c r="G35" s="63"/>
      <c r="H35" s="63"/>
      <c r="I35" s="63"/>
      <c r="J35" s="63"/>
      <c r="K35" s="63"/>
      <c r="L35" s="63"/>
      <c r="M35" s="63"/>
      <c r="N35" s="132"/>
      <c r="O35" s="63"/>
      <c r="P35" s="63"/>
      <c r="Q35" s="63"/>
      <c r="R35" s="63"/>
      <c r="S35" s="63"/>
      <c r="T35" s="63"/>
      <c r="U35" s="63"/>
    </row>
    <row r="36" spans="1:21" ht="12.75">
      <c r="A36" s="13" t="s">
        <v>5</v>
      </c>
      <c r="B36" s="10"/>
      <c r="C36" s="10"/>
      <c r="D36" s="10"/>
      <c r="E36" s="10"/>
      <c r="F36" s="10"/>
      <c r="G36" s="10"/>
      <c r="H36" s="10"/>
      <c r="I36" s="10"/>
      <c r="J36" s="10"/>
      <c r="K36" s="10"/>
      <c r="L36" s="10"/>
      <c r="M36" s="10"/>
      <c r="N36" s="133"/>
      <c r="O36" s="10"/>
      <c r="P36" s="10"/>
      <c r="Q36" s="10"/>
      <c r="R36" s="10"/>
      <c r="S36" s="10"/>
      <c r="T36" s="10"/>
      <c r="U36" s="10"/>
    </row>
    <row r="37" spans="1:21" ht="12.75">
      <c r="A37" s="113" t="s">
        <v>120</v>
      </c>
      <c r="B37" s="34"/>
      <c r="C37" s="34"/>
      <c r="D37" s="34"/>
      <c r="E37" s="34"/>
      <c r="F37" s="34"/>
      <c r="G37" s="38"/>
      <c r="H37" s="38"/>
      <c r="I37" s="17"/>
      <c r="J37" s="17"/>
      <c r="K37" s="17"/>
      <c r="L37" s="17"/>
      <c r="M37" s="17"/>
      <c r="N37" s="18"/>
      <c r="O37" s="17"/>
      <c r="P37" s="17"/>
      <c r="Q37" s="17"/>
      <c r="R37" s="17"/>
      <c r="S37" s="17"/>
      <c r="T37" s="17"/>
      <c r="U37" s="17"/>
    </row>
    <row r="38" spans="1:21" ht="12.75">
      <c r="A38" s="12" t="s">
        <v>22</v>
      </c>
      <c r="B38" s="37"/>
      <c r="C38" s="34"/>
      <c r="D38" s="34"/>
      <c r="E38" s="34"/>
      <c r="F38" s="34"/>
      <c r="G38" s="38"/>
      <c r="H38" s="38"/>
      <c r="I38" s="17"/>
      <c r="J38" s="17"/>
      <c r="K38" s="17"/>
      <c r="L38" s="17"/>
      <c r="M38" s="17"/>
      <c r="N38" s="18"/>
      <c r="O38" s="17"/>
      <c r="P38" s="17"/>
      <c r="Q38" s="17"/>
      <c r="R38" s="17"/>
      <c r="S38" s="17"/>
      <c r="T38" s="17"/>
      <c r="U38" s="17"/>
    </row>
    <row r="39" spans="1:21" ht="12.75">
      <c r="A39" s="12" t="s">
        <v>23</v>
      </c>
      <c r="B39" s="39"/>
      <c r="C39" s="34"/>
      <c r="D39" s="34"/>
      <c r="E39" s="34"/>
      <c r="F39" s="34"/>
      <c r="G39" s="38"/>
      <c r="H39" s="38"/>
      <c r="I39" s="17"/>
      <c r="J39" s="17"/>
      <c r="K39" s="17"/>
      <c r="L39" s="17"/>
      <c r="M39" s="17"/>
      <c r="N39" s="18"/>
      <c r="O39" s="17"/>
      <c r="P39" s="17"/>
      <c r="Q39" s="17"/>
      <c r="R39" s="17"/>
      <c r="S39" s="17"/>
      <c r="T39" s="17"/>
      <c r="U39" s="17"/>
    </row>
    <row r="40" spans="1:21" ht="12.75">
      <c r="A40" s="12" t="s">
        <v>27</v>
      </c>
      <c r="B40" s="12"/>
      <c r="C40" s="34"/>
      <c r="D40" s="34"/>
      <c r="E40" s="34"/>
      <c r="F40" s="34"/>
      <c r="G40" s="38"/>
      <c r="H40" s="38"/>
      <c r="I40" s="17"/>
      <c r="J40" s="17"/>
      <c r="K40" s="17"/>
      <c r="L40" s="17"/>
      <c r="M40" s="17"/>
      <c r="N40" s="18"/>
      <c r="O40" s="17"/>
      <c r="P40" s="17"/>
      <c r="Q40" s="17"/>
      <c r="R40" s="17"/>
      <c r="S40" s="17"/>
      <c r="T40" s="17"/>
      <c r="U40" s="17"/>
    </row>
    <row r="41" spans="1:21" ht="12.75">
      <c r="A41" s="54" t="s">
        <v>58</v>
      </c>
      <c r="B41" s="12"/>
      <c r="C41" s="34"/>
      <c r="D41" s="34"/>
      <c r="E41" s="34"/>
      <c r="F41" s="34"/>
      <c r="G41" s="38"/>
      <c r="H41" s="38"/>
      <c r="I41" s="17"/>
      <c r="J41" s="17"/>
      <c r="K41" s="17"/>
      <c r="L41" s="17"/>
      <c r="M41" s="17"/>
      <c r="N41" s="18"/>
      <c r="O41" s="17"/>
      <c r="P41" s="17"/>
      <c r="Q41" s="17"/>
      <c r="R41" s="17"/>
      <c r="S41" s="17"/>
      <c r="T41" s="17"/>
      <c r="U41" s="17"/>
    </row>
    <row r="42" spans="1:21" ht="12.75">
      <c r="A42" s="146" t="s">
        <v>6</v>
      </c>
      <c r="B42" s="147"/>
      <c r="C42" s="147"/>
      <c r="D42" s="147"/>
      <c r="E42" s="147"/>
      <c r="F42" s="147"/>
      <c r="G42" s="41"/>
      <c r="H42" s="41"/>
      <c r="I42" s="17"/>
      <c r="J42" s="17"/>
      <c r="K42" s="17"/>
      <c r="L42" s="17"/>
      <c r="M42" s="17"/>
      <c r="N42" s="18"/>
      <c r="O42" s="17"/>
      <c r="P42" s="17"/>
      <c r="Q42" s="17"/>
      <c r="R42" s="17"/>
      <c r="S42" s="17"/>
      <c r="T42" s="17"/>
      <c r="U42" s="17"/>
    </row>
    <row r="43" spans="1:8" ht="12.75">
      <c r="A43" s="42"/>
      <c r="B43" s="42"/>
      <c r="C43" s="42"/>
      <c r="D43" s="42"/>
      <c r="E43" s="42"/>
      <c r="F43" s="42"/>
      <c r="G43" s="44"/>
      <c r="H43" s="44"/>
    </row>
  </sheetData>
  <sheetProtection/>
  <protectedRanges>
    <protectedRange sqref="I33:U34" name="Range1_2"/>
    <protectedRange sqref="C6" name="Range1_3"/>
    <protectedRange sqref="E6 B7:U7" name="Range1_4"/>
  </protectedRanges>
  <mergeCells count="7">
    <mergeCell ref="O6:T6"/>
    <mergeCell ref="V6:Y6"/>
    <mergeCell ref="AA6:AB6"/>
    <mergeCell ref="A42:F42"/>
    <mergeCell ref="A34:C34"/>
    <mergeCell ref="A6:A7"/>
    <mergeCell ref="B6:M6"/>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&amp;CAnnex C: Employment Tribunal Statistics
2012-2013</oddHeader>
    <oddFooter>&amp;C&amp;P</oddFooter>
  </headerFooter>
  <rowBreaks count="1" manualBreakCount="1">
    <brk id="15" max="255" man="1"/>
  </rowBreaks>
  <colBreaks count="1" manualBreakCount="1">
    <brk id="2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DN7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38.421875" style="0" customWidth="1"/>
    <col min="2" max="8" width="10.140625" style="0" customWidth="1"/>
    <col min="9" max="10" width="10.140625" style="43" customWidth="1"/>
    <col min="11" max="13" width="10.140625" style="0" customWidth="1"/>
    <col min="14" max="14" width="1.57421875" style="7" customWidth="1"/>
    <col min="15" max="18" width="10.140625" style="0" customWidth="1"/>
    <col min="19" max="20" width="10.140625" style="43" customWidth="1"/>
    <col min="21" max="26" width="10.140625" style="0" customWidth="1"/>
    <col min="27" max="27" width="1.7109375" style="7" customWidth="1"/>
    <col min="34" max="118" width="9.140625" style="7" customWidth="1"/>
  </cols>
  <sheetData>
    <row r="1" spans="1:20" ht="12.75">
      <c r="A1" s="15" t="s">
        <v>106</v>
      </c>
      <c r="B1" s="15"/>
      <c r="C1" s="15"/>
      <c r="D1" s="15"/>
      <c r="E1" s="15"/>
      <c r="F1" s="15"/>
      <c r="G1" s="15"/>
      <c r="H1" s="15"/>
      <c r="I1" s="16"/>
      <c r="J1" s="16"/>
      <c r="K1" s="16"/>
      <c r="L1" s="17"/>
      <c r="M1" s="17"/>
      <c r="N1" s="18"/>
      <c r="O1" s="17"/>
      <c r="P1" s="17"/>
      <c r="Q1" s="17"/>
      <c r="R1" s="17"/>
      <c r="S1" s="17"/>
      <c r="T1" s="17"/>
    </row>
    <row r="2" spans="1:20" ht="12.75">
      <c r="A2" s="15" t="s">
        <v>134</v>
      </c>
      <c r="B2" s="15"/>
      <c r="C2" s="15"/>
      <c r="D2" s="15"/>
      <c r="E2" s="15"/>
      <c r="F2" s="15"/>
      <c r="G2" s="15"/>
      <c r="H2" s="15"/>
      <c r="I2" s="16"/>
      <c r="J2" s="16"/>
      <c r="K2" s="16"/>
      <c r="L2" s="17"/>
      <c r="M2" s="17"/>
      <c r="N2" s="18"/>
      <c r="O2" s="17"/>
      <c r="P2" s="17"/>
      <c r="Q2" s="17"/>
      <c r="R2" s="17"/>
      <c r="S2" s="17"/>
      <c r="T2" s="17"/>
    </row>
    <row r="3" spans="1:20" ht="12.75">
      <c r="A3" s="6" t="s">
        <v>2</v>
      </c>
      <c r="B3" s="6"/>
      <c r="C3" s="6"/>
      <c r="D3" s="6"/>
      <c r="E3" s="6"/>
      <c r="F3" s="6"/>
      <c r="G3" s="6"/>
      <c r="H3" s="6"/>
      <c r="I3" s="16"/>
      <c r="J3" s="16"/>
      <c r="K3" s="16"/>
      <c r="L3" s="17"/>
      <c r="M3" s="17"/>
      <c r="N3" s="18"/>
      <c r="O3" s="17"/>
      <c r="P3" s="17"/>
      <c r="Q3" s="17"/>
      <c r="R3" s="17"/>
      <c r="S3" s="17"/>
      <c r="T3" s="17"/>
    </row>
    <row r="4" spans="1:33" ht="12.75">
      <c r="A4" s="6"/>
      <c r="B4" s="6"/>
      <c r="C4" s="6"/>
      <c r="D4" s="6"/>
      <c r="E4" s="6"/>
      <c r="F4" s="6"/>
      <c r="G4" s="6"/>
      <c r="H4" s="6"/>
      <c r="I4" s="16"/>
      <c r="J4" s="16"/>
      <c r="K4" s="16"/>
      <c r="L4" s="17"/>
      <c r="M4" s="17"/>
      <c r="N4" s="18"/>
      <c r="O4" s="17"/>
      <c r="P4" s="17"/>
      <c r="Q4" s="17"/>
      <c r="R4" s="17"/>
      <c r="S4" s="17"/>
      <c r="T4" s="17"/>
      <c r="AB4" s="90"/>
      <c r="AC4" s="90"/>
      <c r="AD4" s="90"/>
      <c r="AE4" s="90"/>
      <c r="AF4" s="90"/>
      <c r="AG4" s="90"/>
    </row>
    <row r="5" spans="1:33" ht="12.75" customHeight="1">
      <c r="A5" s="148"/>
      <c r="B5" s="152">
        <v>2012</v>
      </c>
      <c r="C5" s="151"/>
      <c r="D5" s="151"/>
      <c r="E5" s="151"/>
      <c r="F5" s="151"/>
      <c r="G5" s="151"/>
      <c r="H5" s="151"/>
      <c r="I5" s="151"/>
      <c r="J5" s="151"/>
      <c r="K5" s="151"/>
      <c r="L5" s="151"/>
      <c r="M5" s="151"/>
      <c r="N5" s="134"/>
      <c r="O5" s="150">
        <v>2013</v>
      </c>
      <c r="P5" s="151"/>
      <c r="Q5" s="151"/>
      <c r="R5" s="151"/>
      <c r="S5" s="151"/>
      <c r="T5" s="151"/>
      <c r="U5" s="151"/>
      <c r="V5" s="151"/>
      <c r="W5" s="151"/>
      <c r="X5" s="150"/>
      <c r="Y5" s="151"/>
      <c r="Z5" s="151"/>
      <c r="AA5" s="134"/>
      <c r="AB5" s="150">
        <v>2014</v>
      </c>
      <c r="AC5" s="150"/>
      <c r="AD5" s="150"/>
      <c r="AE5" s="150"/>
      <c r="AF5" s="150"/>
      <c r="AG5" s="150"/>
    </row>
    <row r="6" spans="1:118" s="21" customFormat="1" ht="12.75">
      <c r="A6" s="149"/>
      <c r="B6" s="14" t="s">
        <v>31</v>
      </c>
      <c r="C6" s="14" t="s">
        <v>32</v>
      </c>
      <c r="D6" s="14" t="s">
        <v>33</v>
      </c>
      <c r="E6" s="14" t="s">
        <v>34</v>
      </c>
      <c r="F6" s="14" t="s">
        <v>35</v>
      </c>
      <c r="G6" s="14" t="s">
        <v>36</v>
      </c>
      <c r="H6" s="14" t="s">
        <v>37</v>
      </c>
      <c r="I6" s="14" t="s">
        <v>38</v>
      </c>
      <c r="J6" s="14" t="s">
        <v>28</v>
      </c>
      <c r="K6" s="14" t="s">
        <v>39</v>
      </c>
      <c r="L6" s="14" t="s">
        <v>29</v>
      </c>
      <c r="M6" s="14" t="s">
        <v>30</v>
      </c>
      <c r="N6" s="131"/>
      <c r="O6" s="14" t="s">
        <v>31</v>
      </c>
      <c r="P6" s="14" t="s">
        <v>32</v>
      </c>
      <c r="Q6" s="14" t="s">
        <v>33</v>
      </c>
      <c r="R6" s="14" t="s">
        <v>34</v>
      </c>
      <c r="S6" s="14" t="s">
        <v>35</v>
      </c>
      <c r="T6" s="14" t="s">
        <v>36</v>
      </c>
      <c r="U6" s="14" t="s">
        <v>37</v>
      </c>
      <c r="V6" s="14" t="s">
        <v>38</v>
      </c>
      <c r="W6" s="14" t="s">
        <v>28</v>
      </c>
      <c r="X6" s="14" t="s">
        <v>39</v>
      </c>
      <c r="Y6" s="14" t="s">
        <v>29</v>
      </c>
      <c r="Z6" s="14" t="s">
        <v>30</v>
      </c>
      <c r="AA6" s="131"/>
      <c r="AB6" s="14" t="s">
        <v>31</v>
      </c>
      <c r="AC6" s="14" t="s">
        <v>32</v>
      </c>
      <c r="AD6" s="14" t="s">
        <v>33</v>
      </c>
      <c r="AE6" s="14" t="s">
        <v>128</v>
      </c>
      <c r="AF6" s="14" t="s">
        <v>35</v>
      </c>
      <c r="AG6" s="14" t="s">
        <v>130</v>
      </c>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row>
    <row r="7" spans="1:24" ht="21" customHeight="1">
      <c r="A7" s="22" t="s">
        <v>40</v>
      </c>
      <c r="B7" s="22"/>
      <c r="C7" s="22"/>
      <c r="D7" s="22"/>
      <c r="E7" s="22"/>
      <c r="F7" s="22"/>
      <c r="G7" s="22"/>
      <c r="H7" s="25"/>
      <c r="I7" s="25"/>
      <c r="J7" s="25"/>
      <c r="K7" s="25"/>
      <c r="L7" s="25"/>
      <c r="M7" s="25"/>
      <c r="N7" s="25"/>
      <c r="O7" s="25"/>
      <c r="P7" s="25"/>
      <c r="Q7" s="25"/>
      <c r="R7" s="25"/>
      <c r="S7" s="25"/>
      <c r="T7" s="25"/>
      <c r="U7" s="25"/>
      <c r="V7" s="25"/>
      <c r="W7" s="25"/>
      <c r="X7" s="25"/>
    </row>
    <row r="8" spans="1:24" ht="9" customHeight="1">
      <c r="A8" s="26"/>
      <c r="B8" s="26"/>
      <c r="C8" s="26"/>
      <c r="D8" s="26"/>
      <c r="E8" s="26"/>
      <c r="F8" s="26"/>
      <c r="G8" s="26"/>
      <c r="H8" s="26"/>
      <c r="I8" s="26"/>
      <c r="J8" s="26"/>
      <c r="K8" s="26"/>
      <c r="L8" s="24"/>
      <c r="M8" s="24"/>
      <c r="N8" s="24"/>
      <c r="O8" s="24"/>
      <c r="P8" s="24"/>
      <c r="Q8" s="27"/>
      <c r="R8" s="28"/>
      <c r="S8" s="28"/>
      <c r="T8" s="28"/>
      <c r="U8" s="28"/>
      <c r="V8" s="28"/>
      <c r="W8" s="28"/>
      <c r="X8" s="28"/>
    </row>
    <row r="9" spans="1:23" ht="12.75">
      <c r="A9" s="26" t="s">
        <v>45</v>
      </c>
      <c r="B9" s="26"/>
      <c r="C9" s="26"/>
      <c r="D9" s="26"/>
      <c r="E9" s="30"/>
      <c r="F9" s="30"/>
      <c r="G9" s="30"/>
      <c r="H9" s="30"/>
      <c r="I9" s="30"/>
      <c r="J9" s="30"/>
      <c r="K9" s="30"/>
      <c r="L9" s="23"/>
      <c r="M9" s="23"/>
      <c r="N9" s="23"/>
      <c r="O9" s="84"/>
      <c r="P9" s="25"/>
      <c r="Q9" s="25"/>
      <c r="R9" s="28"/>
      <c r="S9" s="28"/>
      <c r="T9" s="28"/>
      <c r="U9" s="28"/>
      <c r="V9" s="28"/>
      <c r="W9" s="28"/>
    </row>
    <row r="10" spans="1:33" ht="12.75">
      <c r="A10" s="114" t="s">
        <v>113</v>
      </c>
      <c r="B10" s="65">
        <v>900</v>
      </c>
      <c r="C10" s="65">
        <v>980</v>
      </c>
      <c r="D10" s="65">
        <v>1009</v>
      </c>
      <c r="E10" s="48">
        <v>954</v>
      </c>
      <c r="F10" s="48">
        <v>1290</v>
      </c>
      <c r="G10" s="48">
        <v>961</v>
      </c>
      <c r="H10" s="48">
        <v>1233</v>
      </c>
      <c r="I10" s="48">
        <v>1110</v>
      </c>
      <c r="J10" s="48">
        <v>981</v>
      </c>
      <c r="K10" s="48">
        <v>1157</v>
      </c>
      <c r="L10" s="48">
        <v>1185</v>
      </c>
      <c r="M10" s="48">
        <v>889</v>
      </c>
      <c r="N10" s="48"/>
      <c r="O10" s="48">
        <v>1282</v>
      </c>
      <c r="P10" s="49">
        <v>1064</v>
      </c>
      <c r="Q10" s="49">
        <v>1070</v>
      </c>
      <c r="R10" s="28">
        <v>1105</v>
      </c>
      <c r="S10" s="28">
        <v>1023</v>
      </c>
      <c r="T10" s="28">
        <v>1006</v>
      </c>
      <c r="U10" s="28">
        <v>1236</v>
      </c>
      <c r="V10" s="28">
        <v>1133</v>
      </c>
      <c r="W10" s="28">
        <v>370</v>
      </c>
      <c r="X10" s="28">
        <v>396</v>
      </c>
      <c r="Y10" s="28">
        <v>460</v>
      </c>
      <c r="Z10" s="28">
        <v>383</v>
      </c>
      <c r="AA10" s="28"/>
      <c r="AB10" s="28">
        <v>438</v>
      </c>
      <c r="AC10" s="28">
        <v>455</v>
      </c>
      <c r="AD10" s="28">
        <v>529</v>
      </c>
      <c r="AE10" s="28">
        <v>424</v>
      </c>
      <c r="AF10" s="28">
        <v>302</v>
      </c>
      <c r="AG10" s="28">
        <v>303</v>
      </c>
    </row>
    <row r="11" spans="1:33" ht="12.75">
      <c r="A11" s="114" t="s">
        <v>114</v>
      </c>
      <c r="B11" s="65">
        <v>286</v>
      </c>
      <c r="C11" s="65">
        <v>16799</v>
      </c>
      <c r="D11" s="65">
        <v>914</v>
      </c>
      <c r="E11" s="48">
        <v>10246</v>
      </c>
      <c r="F11" s="48">
        <v>13686</v>
      </c>
      <c r="G11" s="48">
        <v>2385</v>
      </c>
      <c r="H11" s="48">
        <v>4138</v>
      </c>
      <c r="I11" s="48">
        <v>10908</v>
      </c>
      <c r="J11" s="48">
        <v>850</v>
      </c>
      <c r="K11" s="48">
        <f>205+13616</f>
        <v>13821</v>
      </c>
      <c r="L11" s="48">
        <v>576</v>
      </c>
      <c r="M11" s="48">
        <v>1774</v>
      </c>
      <c r="N11" s="48"/>
      <c r="O11" s="48">
        <f>385+14026</f>
        <v>14411</v>
      </c>
      <c r="P11" s="49">
        <v>4314</v>
      </c>
      <c r="Q11" s="49">
        <v>14461</v>
      </c>
      <c r="R11" s="28">
        <v>678</v>
      </c>
      <c r="S11" s="28">
        <v>1060</v>
      </c>
      <c r="T11" s="28">
        <f>12627</f>
        <v>12627</v>
      </c>
      <c r="U11" s="28">
        <v>1811</v>
      </c>
      <c r="V11" s="28">
        <v>398</v>
      </c>
      <c r="W11" s="28">
        <v>12474</v>
      </c>
      <c r="X11" s="28">
        <v>1978</v>
      </c>
      <c r="Y11" s="28">
        <v>262</v>
      </c>
      <c r="Z11" s="28">
        <v>89</v>
      </c>
      <c r="AA11" s="28"/>
      <c r="AB11" s="28">
        <v>62</v>
      </c>
      <c r="AC11" s="28">
        <v>293</v>
      </c>
      <c r="AD11" s="28">
        <v>129</v>
      </c>
      <c r="AE11" s="28">
        <v>135</v>
      </c>
      <c r="AF11" s="28">
        <v>160</v>
      </c>
      <c r="AG11" s="28">
        <v>141</v>
      </c>
    </row>
    <row r="12" spans="1:33" ht="12.75">
      <c r="A12" s="114" t="s">
        <v>20</v>
      </c>
      <c r="B12" s="47">
        <f>SUM(B10:B11)</f>
        <v>1186</v>
      </c>
      <c r="C12" s="47">
        <f>SUM(C10:C11)</f>
        <v>17779</v>
      </c>
      <c r="D12" s="47">
        <f>SUM(D10:D11)</f>
        <v>1923</v>
      </c>
      <c r="E12" s="47">
        <f>SUM(E10:E11)</f>
        <v>11200</v>
      </c>
      <c r="F12" s="47">
        <f aca="true" t="shared" si="0" ref="F12:M12">SUM(F10:F11)</f>
        <v>14976</v>
      </c>
      <c r="G12" s="47">
        <f t="shared" si="0"/>
        <v>3346</v>
      </c>
      <c r="H12" s="47">
        <f t="shared" si="0"/>
        <v>5371</v>
      </c>
      <c r="I12" s="47">
        <f t="shared" si="0"/>
        <v>12018</v>
      </c>
      <c r="J12" s="47">
        <f t="shared" si="0"/>
        <v>1831</v>
      </c>
      <c r="K12" s="47">
        <f>SUM(K10:K11)</f>
        <v>14978</v>
      </c>
      <c r="L12" s="47">
        <f t="shared" si="0"/>
        <v>1761</v>
      </c>
      <c r="M12" s="47">
        <f t="shared" si="0"/>
        <v>2663</v>
      </c>
      <c r="N12" s="47"/>
      <c r="O12" s="47">
        <f aca="true" t="shared" si="1" ref="O12:W12">SUM(O10:O11)</f>
        <v>15693</v>
      </c>
      <c r="P12" s="47">
        <f t="shared" si="1"/>
        <v>5378</v>
      </c>
      <c r="Q12" s="47">
        <f t="shared" si="1"/>
        <v>15531</v>
      </c>
      <c r="R12" s="47">
        <f t="shared" si="1"/>
        <v>1783</v>
      </c>
      <c r="S12" s="47">
        <f t="shared" si="1"/>
        <v>2083</v>
      </c>
      <c r="T12" s="47">
        <f t="shared" si="1"/>
        <v>13633</v>
      </c>
      <c r="U12" s="47">
        <f t="shared" si="1"/>
        <v>3047</v>
      </c>
      <c r="V12" s="47">
        <f t="shared" si="1"/>
        <v>1531</v>
      </c>
      <c r="W12" s="47">
        <f t="shared" si="1"/>
        <v>12844</v>
      </c>
      <c r="X12" s="83">
        <f aca="true" t="shared" si="2" ref="X12:AD12">SUM(X10:X11)</f>
        <v>2374</v>
      </c>
      <c r="Y12" s="83">
        <f t="shared" si="2"/>
        <v>722</v>
      </c>
      <c r="Z12" s="83">
        <f t="shared" si="2"/>
        <v>472</v>
      </c>
      <c r="AA12" s="83"/>
      <c r="AB12" s="62">
        <f t="shared" si="2"/>
        <v>500</v>
      </c>
      <c r="AC12" s="62">
        <f t="shared" si="2"/>
        <v>748</v>
      </c>
      <c r="AD12" s="62">
        <f t="shared" si="2"/>
        <v>658</v>
      </c>
      <c r="AE12" s="62">
        <f>SUM(AE10:AE11)</f>
        <v>559</v>
      </c>
      <c r="AF12" s="62">
        <f>SUM(AF10:AF11)</f>
        <v>462</v>
      </c>
      <c r="AG12" s="62">
        <f>SUM(AG10:AG11)</f>
        <v>444</v>
      </c>
    </row>
    <row r="13" spans="1:33" ht="12.75">
      <c r="A13" s="114" t="s">
        <v>121</v>
      </c>
      <c r="B13" s="61">
        <v>3002</v>
      </c>
      <c r="C13" s="61">
        <v>21730</v>
      </c>
      <c r="D13" s="61">
        <v>4014</v>
      </c>
      <c r="E13" s="61">
        <v>13596</v>
      </c>
      <c r="F13" s="61">
        <v>19863</v>
      </c>
      <c r="G13" s="61">
        <v>8442</v>
      </c>
      <c r="H13" s="61">
        <v>8741</v>
      </c>
      <c r="I13" s="61">
        <v>14691</v>
      </c>
      <c r="J13" s="61">
        <v>4134</v>
      </c>
      <c r="K13" s="61">
        <v>19566</v>
      </c>
      <c r="L13" s="61">
        <v>4698</v>
      </c>
      <c r="M13" s="61">
        <v>4350</v>
      </c>
      <c r="N13" s="61"/>
      <c r="O13" s="56">
        <v>20745</v>
      </c>
      <c r="P13" s="56">
        <v>24163</v>
      </c>
      <c r="Q13" s="56">
        <v>20599</v>
      </c>
      <c r="R13" s="56">
        <v>3991</v>
      </c>
      <c r="S13" s="56">
        <v>3954</v>
      </c>
      <c r="T13" s="56">
        <v>15493</v>
      </c>
      <c r="U13" s="56">
        <v>7672</v>
      </c>
      <c r="V13" s="56">
        <v>3654</v>
      </c>
      <c r="W13" s="56">
        <v>15991</v>
      </c>
      <c r="X13" s="56">
        <v>3127</v>
      </c>
      <c r="Y13" s="56">
        <v>2496</v>
      </c>
      <c r="Z13" s="56">
        <v>1281</v>
      </c>
      <c r="AA13" s="56"/>
      <c r="AB13" s="56">
        <v>1302</v>
      </c>
      <c r="AC13" s="56">
        <v>1683</v>
      </c>
      <c r="AD13" s="56">
        <v>1463</v>
      </c>
      <c r="AE13" s="56">
        <v>1395</v>
      </c>
      <c r="AF13" s="56">
        <v>1217</v>
      </c>
      <c r="AG13" s="56">
        <v>1020</v>
      </c>
    </row>
    <row r="14" spans="1:33" ht="12.75">
      <c r="A14" s="55" t="s">
        <v>21</v>
      </c>
      <c r="B14" s="57">
        <f>B13/B12</f>
        <v>2.5311973018549745</v>
      </c>
      <c r="C14" s="57">
        <f aca="true" t="shared" si="3" ref="C14:W14">C13/C12</f>
        <v>1.2222284717925642</v>
      </c>
      <c r="D14" s="57">
        <f t="shared" si="3"/>
        <v>2.0873634945397814</v>
      </c>
      <c r="E14" s="57">
        <f t="shared" si="3"/>
        <v>1.2139285714285715</v>
      </c>
      <c r="F14" s="57">
        <f t="shared" si="3"/>
        <v>1.3263221153846154</v>
      </c>
      <c r="G14" s="57">
        <f t="shared" si="3"/>
        <v>2.5230125523012554</v>
      </c>
      <c r="H14" s="57">
        <f t="shared" si="3"/>
        <v>1.6274436790169429</v>
      </c>
      <c r="I14" s="57">
        <f t="shared" si="3"/>
        <v>1.2224163754368447</v>
      </c>
      <c r="J14" s="57">
        <f t="shared" si="3"/>
        <v>2.257782632441289</v>
      </c>
      <c r="K14" s="57">
        <f t="shared" si="3"/>
        <v>1.3063159300307117</v>
      </c>
      <c r="L14" s="57">
        <f t="shared" si="3"/>
        <v>2.667802385008518</v>
      </c>
      <c r="M14" s="57">
        <f t="shared" si="3"/>
        <v>1.6334960570784829</v>
      </c>
      <c r="N14" s="57"/>
      <c r="O14" s="57">
        <f t="shared" si="3"/>
        <v>1.321926973809979</v>
      </c>
      <c r="P14" s="57">
        <f t="shared" si="3"/>
        <v>4.492934176273708</v>
      </c>
      <c r="Q14" s="57">
        <f t="shared" si="3"/>
        <v>1.3263151117120597</v>
      </c>
      <c r="R14" s="57">
        <f t="shared" si="3"/>
        <v>2.2383623107122825</v>
      </c>
      <c r="S14" s="57">
        <f t="shared" si="3"/>
        <v>1.8982237157945272</v>
      </c>
      <c r="T14" s="57">
        <f t="shared" si="3"/>
        <v>1.1364336536345632</v>
      </c>
      <c r="U14" s="57">
        <f t="shared" si="3"/>
        <v>2.5178864456842796</v>
      </c>
      <c r="V14" s="57">
        <f t="shared" si="3"/>
        <v>2.3866753755715218</v>
      </c>
      <c r="W14" s="57">
        <f t="shared" si="3"/>
        <v>1.2450171286203675</v>
      </c>
      <c r="X14" s="57">
        <f aca="true" t="shared" si="4" ref="X14:AD14">X13/X12</f>
        <v>1.3171861836562764</v>
      </c>
      <c r="Y14" s="57">
        <f t="shared" si="4"/>
        <v>3.457063711911357</v>
      </c>
      <c r="Z14" s="57">
        <f t="shared" si="4"/>
        <v>2.7139830508474576</v>
      </c>
      <c r="AA14" s="57"/>
      <c r="AB14" s="57">
        <f t="shared" si="4"/>
        <v>2.604</v>
      </c>
      <c r="AC14" s="57">
        <f t="shared" si="4"/>
        <v>2.25</v>
      </c>
      <c r="AD14" s="57">
        <f t="shared" si="4"/>
        <v>2.223404255319149</v>
      </c>
      <c r="AE14" s="57">
        <f>AE13/AE12</f>
        <v>2.4955277280858676</v>
      </c>
      <c r="AF14" s="57">
        <f>AF13/AF12</f>
        <v>2.634199134199134</v>
      </c>
      <c r="AG14" s="57">
        <f>AG13/AG12</f>
        <v>2.2972972972972974</v>
      </c>
    </row>
    <row r="15" spans="1:23" ht="12.75">
      <c r="A15" s="30"/>
      <c r="B15" s="30"/>
      <c r="C15" s="30"/>
      <c r="D15" s="30"/>
      <c r="E15" s="30"/>
      <c r="F15" s="30"/>
      <c r="G15" s="30"/>
      <c r="H15" s="30"/>
      <c r="I15" s="30"/>
      <c r="J15" s="30"/>
      <c r="K15" s="30"/>
      <c r="L15" s="23"/>
      <c r="M15" s="23"/>
      <c r="N15" s="23"/>
      <c r="O15" s="84"/>
      <c r="P15" s="25"/>
      <c r="Q15" s="25"/>
      <c r="R15" s="28"/>
      <c r="S15" s="28"/>
      <c r="T15" s="28"/>
      <c r="U15" s="28"/>
      <c r="V15" s="28"/>
      <c r="W15" s="28"/>
    </row>
    <row r="16" spans="1:23" ht="12.75">
      <c r="A16" s="26" t="s">
        <v>44</v>
      </c>
      <c r="B16" s="26"/>
      <c r="C16" s="26"/>
      <c r="D16" s="26"/>
      <c r="E16" s="30"/>
      <c r="F16" s="30"/>
      <c r="G16" s="30"/>
      <c r="H16" s="30"/>
      <c r="I16" s="30"/>
      <c r="J16" s="30"/>
      <c r="K16" s="30"/>
      <c r="L16" s="23"/>
      <c r="M16" s="23"/>
      <c r="N16" s="23"/>
      <c r="O16" s="84"/>
      <c r="P16" s="25"/>
      <c r="Q16" s="25"/>
      <c r="R16" s="28"/>
      <c r="S16" s="28"/>
      <c r="T16" s="28"/>
      <c r="U16" s="28"/>
      <c r="V16" s="28"/>
      <c r="W16" s="28"/>
    </row>
    <row r="17" spans="1:33" ht="12.75">
      <c r="A17" s="114" t="s">
        <v>113</v>
      </c>
      <c r="B17" s="65">
        <v>674</v>
      </c>
      <c r="C17" s="65">
        <v>714</v>
      </c>
      <c r="D17" s="65">
        <v>728</v>
      </c>
      <c r="E17" s="52">
        <v>679</v>
      </c>
      <c r="F17" s="52">
        <v>755</v>
      </c>
      <c r="G17" s="52">
        <v>660</v>
      </c>
      <c r="H17" s="52">
        <v>623</v>
      </c>
      <c r="I17" s="52">
        <v>646</v>
      </c>
      <c r="J17" s="52">
        <v>588</v>
      </c>
      <c r="K17" s="52">
        <v>809</v>
      </c>
      <c r="L17" s="52">
        <v>694</v>
      </c>
      <c r="M17" s="52">
        <v>627</v>
      </c>
      <c r="N17" s="52"/>
      <c r="O17" s="52">
        <v>628</v>
      </c>
      <c r="P17" s="52">
        <v>665</v>
      </c>
      <c r="Q17" s="52">
        <v>646</v>
      </c>
      <c r="R17" s="28">
        <v>698</v>
      </c>
      <c r="S17" s="28">
        <v>573</v>
      </c>
      <c r="T17" s="28">
        <v>593</v>
      </c>
      <c r="U17" s="28">
        <v>1218</v>
      </c>
      <c r="V17" s="28">
        <v>190</v>
      </c>
      <c r="W17" s="28">
        <v>122</v>
      </c>
      <c r="X17" s="28">
        <v>206</v>
      </c>
      <c r="Y17" s="28">
        <v>261</v>
      </c>
      <c r="Z17" s="28">
        <v>202</v>
      </c>
      <c r="AA17" s="28"/>
      <c r="AB17" s="28">
        <v>229</v>
      </c>
      <c r="AC17" s="28">
        <v>252</v>
      </c>
      <c r="AD17" s="28">
        <v>267</v>
      </c>
      <c r="AE17" s="28">
        <v>248</v>
      </c>
      <c r="AF17" s="28">
        <v>166</v>
      </c>
      <c r="AG17" s="28">
        <v>153</v>
      </c>
    </row>
    <row r="18" spans="1:33" ht="12.75">
      <c r="A18" s="114" t="s">
        <v>114</v>
      </c>
      <c r="B18" s="65">
        <v>1652</v>
      </c>
      <c r="C18" s="65">
        <v>740</v>
      </c>
      <c r="D18" s="65">
        <v>715</v>
      </c>
      <c r="E18" s="52">
        <v>1379</v>
      </c>
      <c r="F18" s="52">
        <v>1510</v>
      </c>
      <c r="G18" s="52">
        <v>1155</v>
      </c>
      <c r="H18" s="52">
        <v>2562</v>
      </c>
      <c r="I18" s="52">
        <v>933</v>
      </c>
      <c r="J18" s="52">
        <v>640</v>
      </c>
      <c r="K18" s="52">
        <v>2289</v>
      </c>
      <c r="L18" s="52">
        <v>1036</v>
      </c>
      <c r="M18" s="52">
        <v>1874</v>
      </c>
      <c r="N18" s="52"/>
      <c r="O18" s="52">
        <v>1610</v>
      </c>
      <c r="P18" s="52">
        <v>3420</v>
      </c>
      <c r="Q18" s="52">
        <v>3072</v>
      </c>
      <c r="R18" s="28">
        <v>1202</v>
      </c>
      <c r="S18" s="28">
        <v>1658</v>
      </c>
      <c r="T18" s="28">
        <v>4371</v>
      </c>
      <c r="U18" s="28">
        <v>4902</v>
      </c>
      <c r="V18" s="28">
        <v>1392</v>
      </c>
      <c r="W18" s="28">
        <v>519</v>
      </c>
      <c r="X18" s="28">
        <v>293</v>
      </c>
      <c r="Y18" s="28">
        <v>177</v>
      </c>
      <c r="Z18" s="28">
        <v>948</v>
      </c>
      <c r="AA18" s="28"/>
      <c r="AB18" s="28">
        <v>558</v>
      </c>
      <c r="AC18" s="28">
        <v>556</v>
      </c>
      <c r="AD18" s="28">
        <v>1244</v>
      </c>
      <c r="AE18" s="28">
        <v>167</v>
      </c>
      <c r="AF18" s="28">
        <v>274</v>
      </c>
      <c r="AG18" s="28">
        <v>278</v>
      </c>
    </row>
    <row r="19" spans="1:33" ht="12.75">
      <c r="A19" s="114" t="s">
        <v>20</v>
      </c>
      <c r="B19" s="47">
        <f>SUM(B17:B18)</f>
        <v>2326</v>
      </c>
      <c r="C19" s="47">
        <f>SUM(C17:C18)</f>
        <v>1454</v>
      </c>
      <c r="D19" s="47">
        <f>SUM(D17:D18)</f>
        <v>1443</v>
      </c>
      <c r="E19" s="47">
        <f>SUM(E17:E18)</f>
        <v>2058</v>
      </c>
      <c r="F19" s="47">
        <f aca="true" t="shared" si="5" ref="F19:M19">SUM(F17:F18)</f>
        <v>2265</v>
      </c>
      <c r="G19" s="47">
        <f t="shared" si="5"/>
        <v>1815</v>
      </c>
      <c r="H19" s="47">
        <f t="shared" si="5"/>
        <v>3185</v>
      </c>
      <c r="I19" s="47">
        <f t="shared" si="5"/>
        <v>1579</v>
      </c>
      <c r="J19" s="47">
        <f t="shared" si="5"/>
        <v>1228</v>
      </c>
      <c r="K19" s="47">
        <f t="shared" si="5"/>
        <v>3098</v>
      </c>
      <c r="L19" s="47">
        <f t="shared" si="5"/>
        <v>1730</v>
      </c>
      <c r="M19" s="47">
        <f t="shared" si="5"/>
        <v>2501</v>
      </c>
      <c r="N19" s="47"/>
      <c r="O19" s="47">
        <f aca="true" t="shared" si="6" ref="O19:W19">SUM(O17:O18)</f>
        <v>2238</v>
      </c>
      <c r="P19" s="47">
        <f t="shared" si="6"/>
        <v>4085</v>
      </c>
      <c r="Q19" s="47">
        <f t="shared" si="6"/>
        <v>3718</v>
      </c>
      <c r="R19" s="47">
        <f t="shared" si="6"/>
        <v>1900</v>
      </c>
      <c r="S19" s="47">
        <f t="shared" si="6"/>
        <v>2231</v>
      </c>
      <c r="T19" s="47">
        <f t="shared" si="6"/>
        <v>4964</v>
      </c>
      <c r="U19" s="47">
        <f t="shared" si="6"/>
        <v>6120</v>
      </c>
      <c r="V19" s="47">
        <f t="shared" si="6"/>
        <v>1582</v>
      </c>
      <c r="W19" s="47">
        <f t="shared" si="6"/>
        <v>641</v>
      </c>
      <c r="X19" s="83">
        <f aca="true" t="shared" si="7" ref="X19:AD19">SUM(X17:X18)</f>
        <v>499</v>
      </c>
      <c r="Y19" s="83">
        <f t="shared" si="7"/>
        <v>438</v>
      </c>
      <c r="Z19" s="83">
        <f t="shared" si="7"/>
        <v>1150</v>
      </c>
      <c r="AA19" s="83"/>
      <c r="AB19" s="62">
        <f t="shared" si="7"/>
        <v>787</v>
      </c>
      <c r="AC19" s="62">
        <f t="shared" si="7"/>
        <v>808</v>
      </c>
      <c r="AD19" s="62">
        <f t="shared" si="7"/>
        <v>1511</v>
      </c>
      <c r="AE19" s="62">
        <f>SUM(AE17:AE18)</f>
        <v>415</v>
      </c>
      <c r="AF19" s="62">
        <f>SUM(AF17:AF18)</f>
        <v>440</v>
      </c>
      <c r="AG19" s="62">
        <f>SUM(AG17:AG18)</f>
        <v>431</v>
      </c>
    </row>
    <row r="20" spans="1:33" ht="12.75">
      <c r="A20" s="114" t="s">
        <v>121</v>
      </c>
      <c r="B20" s="61">
        <v>5315</v>
      </c>
      <c r="C20" s="61">
        <v>3437</v>
      </c>
      <c r="D20" s="61">
        <v>3136</v>
      </c>
      <c r="E20" s="61">
        <v>4347</v>
      </c>
      <c r="F20" s="61">
        <v>5239</v>
      </c>
      <c r="G20" s="61">
        <v>3970</v>
      </c>
      <c r="H20" s="61">
        <v>6961</v>
      </c>
      <c r="I20" s="61">
        <v>3114</v>
      </c>
      <c r="J20" s="61">
        <v>2719</v>
      </c>
      <c r="K20" s="61">
        <v>6327</v>
      </c>
      <c r="L20" s="61">
        <v>3951</v>
      </c>
      <c r="M20" s="61">
        <v>5336</v>
      </c>
      <c r="N20" s="61"/>
      <c r="O20" s="56">
        <v>5569</v>
      </c>
      <c r="P20" s="56">
        <v>8033</v>
      </c>
      <c r="Q20" s="56">
        <v>7717</v>
      </c>
      <c r="R20" s="56">
        <v>4104</v>
      </c>
      <c r="S20" s="56">
        <v>4722</v>
      </c>
      <c r="T20" s="56">
        <v>10014</v>
      </c>
      <c r="U20" s="56">
        <v>11830</v>
      </c>
      <c r="V20" s="56">
        <v>2952</v>
      </c>
      <c r="W20" s="56">
        <v>1203</v>
      </c>
      <c r="X20" s="56">
        <v>1051</v>
      </c>
      <c r="Y20" s="56">
        <v>1593</v>
      </c>
      <c r="Z20" s="56">
        <v>2030</v>
      </c>
      <c r="AA20" s="56"/>
      <c r="AB20" s="56">
        <v>1265</v>
      </c>
      <c r="AC20" s="56">
        <v>1512</v>
      </c>
      <c r="AD20" s="56">
        <v>3330</v>
      </c>
      <c r="AE20" s="56">
        <v>922</v>
      </c>
      <c r="AF20" s="56">
        <v>1225</v>
      </c>
      <c r="AG20" s="56">
        <v>1052</v>
      </c>
    </row>
    <row r="21" spans="1:33" ht="12.75">
      <c r="A21" s="55" t="s">
        <v>21</v>
      </c>
      <c r="B21" s="57">
        <f>B20/B19</f>
        <v>2.2850386930352538</v>
      </c>
      <c r="C21" s="57">
        <f aca="true" t="shared" si="8" ref="C21:W21">C20/C19</f>
        <v>2.3638239339752407</v>
      </c>
      <c r="D21" s="57">
        <f t="shared" si="8"/>
        <v>2.1732501732501732</v>
      </c>
      <c r="E21" s="57">
        <f t="shared" si="8"/>
        <v>2.1122448979591835</v>
      </c>
      <c r="F21" s="57">
        <f t="shared" si="8"/>
        <v>2.3130242825607064</v>
      </c>
      <c r="G21" s="57">
        <f t="shared" si="8"/>
        <v>2.18732782369146</v>
      </c>
      <c r="H21" s="57">
        <f t="shared" si="8"/>
        <v>2.185557299843014</v>
      </c>
      <c r="I21" s="57">
        <f t="shared" si="8"/>
        <v>1.9721342621912603</v>
      </c>
      <c r="J21" s="57">
        <f t="shared" si="8"/>
        <v>2.214169381107492</v>
      </c>
      <c r="K21" s="57">
        <f t="shared" si="8"/>
        <v>2.0422853453841188</v>
      </c>
      <c r="L21" s="57">
        <f t="shared" si="8"/>
        <v>2.283815028901734</v>
      </c>
      <c r="M21" s="57">
        <f t="shared" si="8"/>
        <v>2.1335465813674532</v>
      </c>
      <c r="N21" s="57"/>
      <c r="O21" s="57">
        <f t="shared" si="8"/>
        <v>2.4883824843610367</v>
      </c>
      <c r="P21" s="57">
        <f t="shared" si="8"/>
        <v>1.9664626682986537</v>
      </c>
      <c r="Q21" s="57">
        <f t="shared" si="8"/>
        <v>2.0755782678859602</v>
      </c>
      <c r="R21" s="57">
        <f t="shared" si="8"/>
        <v>2.16</v>
      </c>
      <c r="S21" s="57">
        <f t="shared" si="8"/>
        <v>2.1165396683101747</v>
      </c>
      <c r="T21" s="57">
        <f t="shared" si="8"/>
        <v>2.0173247381144237</v>
      </c>
      <c r="U21" s="57">
        <f t="shared" si="8"/>
        <v>1.9330065359477124</v>
      </c>
      <c r="V21" s="57">
        <f t="shared" si="8"/>
        <v>1.8659924146649811</v>
      </c>
      <c r="W21" s="57">
        <f t="shared" si="8"/>
        <v>1.8767550702028082</v>
      </c>
      <c r="X21" s="57">
        <f aca="true" t="shared" si="9" ref="X21:AD21">X20/X19</f>
        <v>2.1062124248496996</v>
      </c>
      <c r="Y21" s="57">
        <f t="shared" si="9"/>
        <v>3.636986301369863</v>
      </c>
      <c r="Z21" s="57">
        <f t="shared" si="9"/>
        <v>1.7652173913043478</v>
      </c>
      <c r="AA21" s="57"/>
      <c r="AB21" s="57">
        <f t="shared" si="9"/>
        <v>1.6073697585768743</v>
      </c>
      <c r="AC21" s="57">
        <f t="shared" si="9"/>
        <v>1.8712871287128714</v>
      </c>
      <c r="AD21" s="57">
        <f t="shared" si="9"/>
        <v>2.2038385175380544</v>
      </c>
      <c r="AE21" s="57">
        <f>AE20/AE19</f>
        <v>2.221686746987952</v>
      </c>
      <c r="AF21" s="57">
        <f>AF20/AF19</f>
        <v>2.784090909090909</v>
      </c>
      <c r="AG21" s="57">
        <f>AG20/AG19</f>
        <v>2.4408352668213458</v>
      </c>
    </row>
    <row r="22" spans="1:23" ht="12.75">
      <c r="A22" s="65"/>
      <c r="B22" s="65"/>
      <c r="C22" s="65"/>
      <c r="D22" s="65"/>
      <c r="E22" s="52"/>
      <c r="F22" s="52"/>
      <c r="G22" s="52"/>
      <c r="H22" s="52"/>
      <c r="I22" s="52"/>
      <c r="J22" s="52"/>
      <c r="K22" s="52"/>
      <c r="L22" s="52"/>
      <c r="M22" s="52"/>
      <c r="N22" s="52"/>
      <c r="O22" s="52"/>
      <c r="P22" s="52"/>
      <c r="Q22" s="52"/>
      <c r="R22" s="28"/>
      <c r="S22" s="28"/>
      <c r="T22" s="28"/>
      <c r="U22" s="28"/>
      <c r="V22" s="28"/>
      <c r="W22" s="28"/>
    </row>
    <row r="23" spans="1:23" ht="12.75">
      <c r="A23" s="26" t="s">
        <v>43</v>
      </c>
      <c r="B23" s="26"/>
      <c r="C23" s="26"/>
      <c r="D23" s="26"/>
      <c r="E23" s="30"/>
      <c r="F23" s="30"/>
      <c r="G23" s="30"/>
      <c r="H23" s="30"/>
      <c r="I23" s="30"/>
      <c r="J23" s="30"/>
      <c r="K23" s="30"/>
      <c r="L23" s="23"/>
      <c r="M23" s="23"/>
      <c r="N23" s="23"/>
      <c r="O23" s="84"/>
      <c r="P23" s="25"/>
      <c r="Q23" s="7"/>
      <c r="R23" s="28"/>
      <c r="S23" s="28"/>
      <c r="T23" s="28"/>
      <c r="U23" s="28"/>
      <c r="V23" s="28"/>
      <c r="W23" s="28"/>
    </row>
    <row r="24" spans="1:33" ht="12.75">
      <c r="A24" s="114" t="s">
        <v>113</v>
      </c>
      <c r="B24" s="65">
        <v>671</v>
      </c>
      <c r="C24" s="65">
        <v>660</v>
      </c>
      <c r="D24" s="65">
        <v>714</v>
      </c>
      <c r="E24" s="30">
        <v>559</v>
      </c>
      <c r="F24" s="30">
        <v>596</v>
      </c>
      <c r="G24" s="30">
        <v>546</v>
      </c>
      <c r="H24" s="30">
        <v>579</v>
      </c>
      <c r="I24" s="30">
        <v>634</v>
      </c>
      <c r="J24" s="30">
        <v>517</v>
      </c>
      <c r="K24" s="30">
        <v>602</v>
      </c>
      <c r="L24" s="50">
        <v>537</v>
      </c>
      <c r="M24" s="50">
        <v>622</v>
      </c>
      <c r="N24" s="50"/>
      <c r="O24" s="51">
        <v>564</v>
      </c>
      <c r="P24" s="28">
        <v>599</v>
      </c>
      <c r="Q24" s="28">
        <v>490</v>
      </c>
      <c r="R24" s="28">
        <v>575</v>
      </c>
      <c r="S24" s="28">
        <v>483</v>
      </c>
      <c r="T24" s="28">
        <v>446</v>
      </c>
      <c r="U24" s="28">
        <v>701</v>
      </c>
      <c r="V24" s="28">
        <v>470</v>
      </c>
      <c r="W24" s="28">
        <v>119</v>
      </c>
      <c r="X24" s="28">
        <v>152</v>
      </c>
      <c r="Y24" s="28">
        <v>251</v>
      </c>
      <c r="Z24" s="28">
        <v>165</v>
      </c>
      <c r="AA24" s="28"/>
      <c r="AB24" s="28">
        <v>197</v>
      </c>
      <c r="AC24" s="28">
        <v>208</v>
      </c>
      <c r="AD24" s="28">
        <v>266</v>
      </c>
      <c r="AE24" s="28">
        <v>173</v>
      </c>
      <c r="AF24" s="28">
        <v>125</v>
      </c>
      <c r="AG24" s="28">
        <v>128</v>
      </c>
    </row>
    <row r="25" spans="1:33" ht="12.75">
      <c r="A25" s="114" t="s">
        <v>114</v>
      </c>
      <c r="B25" s="65">
        <v>708</v>
      </c>
      <c r="C25" s="65">
        <v>846</v>
      </c>
      <c r="D25" s="65">
        <v>691</v>
      </c>
      <c r="E25" s="48">
        <v>1445</v>
      </c>
      <c r="F25" s="48">
        <v>557</v>
      </c>
      <c r="G25" s="48">
        <v>584</v>
      </c>
      <c r="H25" s="48">
        <v>1175</v>
      </c>
      <c r="I25" s="48">
        <v>1193</v>
      </c>
      <c r="J25" s="48">
        <v>645</v>
      </c>
      <c r="K25" s="48">
        <v>766</v>
      </c>
      <c r="L25" s="50">
        <v>1068</v>
      </c>
      <c r="M25" s="50">
        <v>2028</v>
      </c>
      <c r="N25" s="50"/>
      <c r="O25" s="51">
        <v>1349</v>
      </c>
      <c r="P25" s="28">
        <v>1218</v>
      </c>
      <c r="Q25" s="28">
        <v>1251</v>
      </c>
      <c r="R25" s="28">
        <v>1006</v>
      </c>
      <c r="S25" s="28">
        <v>582</v>
      </c>
      <c r="T25" s="28">
        <v>588</v>
      </c>
      <c r="U25" s="28">
        <v>1281</v>
      </c>
      <c r="V25" s="28">
        <v>1112</v>
      </c>
      <c r="W25" s="28">
        <v>47</v>
      </c>
      <c r="X25" s="28">
        <v>390</v>
      </c>
      <c r="Y25" s="28">
        <v>107</v>
      </c>
      <c r="Z25" s="28">
        <v>98</v>
      </c>
      <c r="AA25" s="28"/>
      <c r="AB25" s="28">
        <v>495</v>
      </c>
      <c r="AC25" s="28">
        <v>170</v>
      </c>
      <c r="AD25" s="28">
        <v>101</v>
      </c>
      <c r="AE25" s="28">
        <v>187</v>
      </c>
      <c r="AF25" s="28">
        <v>52</v>
      </c>
      <c r="AG25" s="28">
        <v>34</v>
      </c>
    </row>
    <row r="26" spans="1:33" ht="12.75">
      <c r="A26" s="114" t="s">
        <v>20</v>
      </c>
      <c r="B26" s="47">
        <f>SUM(B24:B25)</f>
        <v>1379</v>
      </c>
      <c r="C26" s="47">
        <f>SUM(C24:C25)</f>
        <v>1506</v>
      </c>
      <c r="D26" s="47">
        <f>SUM(D24:D25)</f>
        <v>1405</v>
      </c>
      <c r="E26" s="47">
        <f>SUM(E24:E25)</f>
        <v>2004</v>
      </c>
      <c r="F26" s="47">
        <f aca="true" t="shared" si="10" ref="F26:W26">SUM(F24:F25)</f>
        <v>1153</v>
      </c>
      <c r="G26" s="47">
        <f t="shared" si="10"/>
        <v>1130</v>
      </c>
      <c r="H26" s="47">
        <f t="shared" si="10"/>
        <v>1754</v>
      </c>
      <c r="I26" s="47">
        <f t="shared" si="10"/>
        <v>1827</v>
      </c>
      <c r="J26" s="47">
        <f t="shared" si="10"/>
        <v>1162</v>
      </c>
      <c r="K26" s="47">
        <f t="shared" si="10"/>
        <v>1368</v>
      </c>
      <c r="L26" s="47">
        <f t="shared" si="10"/>
        <v>1605</v>
      </c>
      <c r="M26" s="47">
        <f t="shared" si="10"/>
        <v>2650</v>
      </c>
      <c r="N26" s="47"/>
      <c r="O26" s="47">
        <f t="shared" si="10"/>
        <v>1913</v>
      </c>
      <c r="P26" s="47">
        <f t="shared" si="10"/>
        <v>1817</v>
      </c>
      <c r="Q26" s="47">
        <f t="shared" si="10"/>
        <v>1741</v>
      </c>
      <c r="R26" s="47">
        <f t="shared" si="10"/>
        <v>1581</v>
      </c>
      <c r="S26" s="47">
        <f t="shared" si="10"/>
        <v>1065</v>
      </c>
      <c r="T26" s="47">
        <f t="shared" si="10"/>
        <v>1034</v>
      </c>
      <c r="U26" s="47">
        <f t="shared" si="10"/>
        <v>1982</v>
      </c>
      <c r="V26" s="47">
        <f t="shared" si="10"/>
        <v>1582</v>
      </c>
      <c r="W26" s="47">
        <f t="shared" si="10"/>
        <v>166</v>
      </c>
      <c r="X26" s="83">
        <f aca="true" t="shared" si="11" ref="X26:AD26">SUM(X24:X25)</f>
        <v>542</v>
      </c>
      <c r="Y26" s="83">
        <f t="shared" si="11"/>
        <v>358</v>
      </c>
      <c r="Z26" s="83">
        <f t="shared" si="11"/>
        <v>263</v>
      </c>
      <c r="AA26" s="83"/>
      <c r="AB26" s="62">
        <f t="shared" si="11"/>
        <v>692</v>
      </c>
      <c r="AC26" s="62">
        <f t="shared" si="11"/>
        <v>378</v>
      </c>
      <c r="AD26" s="62">
        <f t="shared" si="11"/>
        <v>367</v>
      </c>
      <c r="AE26" s="62">
        <f>SUM(AE24:AE25)</f>
        <v>360</v>
      </c>
      <c r="AF26" s="62">
        <f>SUM(AF24:AF25)</f>
        <v>177</v>
      </c>
      <c r="AG26" s="62">
        <f>SUM(AG24:AG25)</f>
        <v>162</v>
      </c>
    </row>
    <row r="27" spans="1:33" ht="12.75">
      <c r="A27" s="114" t="s">
        <v>121</v>
      </c>
      <c r="B27" s="61">
        <v>2547</v>
      </c>
      <c r="C27" s="61">
        <v>2726</v>
      </c>
      <c r="D27" s="61">
        <v>2618</v>
      </c>
      <c r="E27" s="61">
        <v>3121</v>
      </c>
      <c r="F27" s="61">
        <v>2666</v>
      </c>
      <c r="G27" s="61">
        <v>2227</v>
      </c>
      <c r="H27" s="61">
        <v>3481</v>
      </c>
      <c r="I27" s="61">
        <v>4051</v>
      </c>
      <c r="J27" s="61">
        <v>2190</v>
      </c>
      <c r="K27" s="61">
        <v>2753</v>
      </c>
      <c r="L27" s="61">
        <v>3254</v>
      </c>
      <c r="M27" s="61">
        <v>4321</v>
      </c>
      <c r="N27" s="61"/>
      <c r="O27" s="56">
        <v>3384</v>
      </c>
      <c r="P27" s="56">
        <v>3094</v>
      </c>
      <c r="Q27" s="56">
        <v>2749</v>
      </c>
      <c r="R27" s="56">
        <v>2946</v>
      </c>
      <c r="S27" s="56">
        <v>1962</v>
      </c>
      <c r="T27" s="56">
        <v>2126</v>
      </c>
      <c r="U27" s="56">
        <v>3177</v>
      </c>
      <c r="V27" s="56">
        <v>2479</v>
      </c>
      <c r="W27" s="56">
        <v>274</v>
      </c>
      <c r="X27" s="56">
        <v>1262</v>
      </c>
      <c r="Y27" s="56">
        <v>921</v>
      </c>
      <c r="Z27" s="56">
        <v>650</v>
      </c>
      <c r="AA27" s="56"/>
      <c r="AB27" s="56">
        <v>1306</v>
      </c>
      <c r="AC27" s="56">
        <v>773</v>
      </c>
      <c r="AD27" s="56">
        <v>838</v>
      </c>
      <c r="AE27" s="56">
        <v>868</v>
      </c>
      <c r="AF27" s="56">
        <v>468</v>
      </c>
      <c r="AG27" s="56">
        <v>428</v>
      </c>
    </row>
    <row r="28" spans="1:33" ht="12.75">
      <c r="A28" s="55" t="s">
        <v>21</v>
      </c>
      <c r="B28" s="57">
        <f>B27/B26</f>
        <v>1.8469905728788978</v>
      </c>
      <c r="C28" s="57">
        <f aca="true" t="shared" si="12" ref="C28:W28">C27/C26</f>
        <v>1.8100929614873837</v>
      </c>
      <c r="D28" s="57">
        <f t="shared" si="12"/>
        <v>1.8633451957295373</v>
      </c>
      <c r="E28" s="57">
        <f t="shared" si="12"/>
        <v>1.557385229540918</v>
      </c>
      <c r="F28" s="57">
        <f t="shared" si="12"/>
        <v>2.3122289679098005</v>
      </c>
      <c r="G28" s="57">
        <f t="shared" si="12"/>
        <v>1.9707964601769912</v>
      </c>
      <c r="H28" s="57">
        <f t="shared" si="12"/>
        <v>1.98460661345496</v>
      </c>
      <c r="I28" s="57">
        <f t="shared" si="12"/>
        <v>2.217296113847838</v>
      </c>
      <c r="J28" s="57">
        <f t="shared" si="12"/>
        <v>1.8846815834767643</v>
      </c>
      <c r="K28" s="57">
        <f t="shared" si="12"/>
        <v>2.0124269005847952</v>
      </c>
      <c r="L28" s="57">
        <f t="shared" si="12"/>
        <v>2.0274143302180687</v>
      </c>
      <c r="M28" s="57">
        <f t="shared" si="12"/>
        <v>1.630566037735849</v>
      </c>
      <c r="N28" s="57"/>
      <c r="O28" s="57">
        <f t="shared" si="12"/>
        <v>1.7689492943021432</v>
      </c>
      <c r="P28" s="57">
        <f t="shared" si="12"/>
        <v>1.7028068244358834</v>
      </c>
      <c r="Q28" s="57">
        <f t="shared" si="12"/>
        <v>1.578977599080988</v>
      </c>
      <c r="R28" s="57">
        <f t="shared" si="12"/>
        <v>1.8633776091081593</v>
      </c>
      <c r="S28" s="57">
        <f t="shared" si="12"/>
        <v>1.8422535211267606</v>
      </c>
      <c r="T28" s="57">
        <f t="shared" si="12"/>
        <v>2.0560928433268857</v>
      </c>
      <c r="U28" s="57">
        <f t="shared" si="12"/>
        <v>1.6029263370332998</v>
      </c>
      <c r="V28" s="57">
        <f t="shared" si="12"/>
        <v>1.5670037926675096</v>
      </c>
      <c r="W28" s="57">
        <f t="shared" si="12"/>
        <v>1.6506024096385543</v>
      </c>
      <c r="X28" s="57">
        <f aca="true" t="shared" si="13" ref="X28:AD28">X27/X26</f>
        <v>2.3284132841328415</v>
      </c>
      <c r="Y28" s="57">
        <f t="shared" si="13"/>
        <v>2.5726256983240225</v>
      </c>
      <c r="Z28" s="57">
        <f t="shared" si="13"/>
        <v>2.4714828897338403</v>
      </c>
      <c r="AA28" s="57"/>
      <c r="AB28" s="57">
        <f t="shared" si="13"/>
        <v>1.8872832369942196</v>
      </c>
      <c r="AC28" s="57">
        <f t="shared" si="13"/>
        <v>2.044973544973545</v>
      </c>
      <c r="AD28" s="57">
        <f t="shared" si="13"/>
        <v>2.2833787465940056</v>
      </c>
      <c r="AE28" s="57">
        <f>AE27/AE26</f>
        <v>2.411111111111111</v>
      </c>
      <c r="AF28" s="57">
        <f>AF27/AF26</f>
        <v>2.6440677966101696</v>
      </c>
      <c r="AG28" s="57">
        <f>AG27/AG26</f>
        <v>2.6419753086419755</v>
      </c>
    </row>
    <row r="29" spans="1:23" ht="12.75">
      <c r="A29" s="30"/>
      <c r="B29" s="30"/>
      <c r="C29" s="30"/>
      <c r="D29" s="30"/>
      <c r="E29" s="48"/>
      <c r="F29" s="48"/>
      <c r="G29" s="48"/>
      <c r="H29" s="48"/>
      <c r="I29" s="48"/>
      <c r="J29" s="48"/>
      <c r="K29" s="48"/>
      <c r="L29" s="48"/>
      <c r="M29" s="48"/>
      <c r="N29" s="48"/>
      <c r="O29" s="84"/>
      <c r="P29" s="25"/>
      <c r="Q29" s="25"/>
      <c r="R29" s="28"/>
      <c r="S29" s="28"/>
      <c r="T29" s="28"/>
      <c r="U29" s="28"/>
      <c r="V29" s="28"/>
      <c r="W29" s="28"/>
    </row>
    <row r="30" spans="1:23" ht="12.75">
      <c r="A30" s="26" t="s">
        <v>42</v>
      </c>
      <c r="B30" s="26"/>
      <c r="C30" s="26"/>
      <c r="D30" s="26"/>
      <c r="E30" s="30"/>
      <c r="F30" s="30"/>
      <c r="G30" s="30"/>
      <c r="H30" s="30"/>
      <c r="I30" s="30"/>
      <c r="J30" s="30"/>
      <c r="K30" s="30"/>
      <c r="L30" s="23"/>
      <c r="M30" s="23"/>
      <c r="N30" s="23"/>
      <c r="O30" s="84"/>
      <c r="P30" s="25"/>
      <c r="Q30" s="25"/>
      <c r="R30" s="28"/>
      <c r="S30" s="28"/>
      <c r="T30" s="28"/>
      <c r="U30" s="28"/>
      <c r="V30" s="28"/>
      <c r="W30" s="28"/>
    </row>
    <row r="31" spans="1:33" ht="12.75">
      <c r="A31" s="114" t="s">
        <v>113</v>
      </c>
      <c r="B31" s="65">
        <v>478</v>
      </c>
      <c r="C31" s="65">
        <v>528</v>
      </c>
      <c r="D31" s="65">
        <v>522</v>
      </c>
      <c r="E31" s="48">
        <v>486</v>
      </c>
      <c r="F31" s="48">
        <v>531</v>
      </c>
      <c r="G31" s="48">
        <v>488</v>
      </c>
      <c r="H31" s="48">
        <v>575</v>
      </c>
      <c r="I31" s="48">
        <v>462</v>
      </c>
      <c r="J31" s="48">
        <v>448</v>
      </c>
      <c r="K31" s="48">
        <v>541</v>
      </c>
      <c r="L31" s="48">
        <v>495</v>
      </c>
      <c r="M31" s="48">
        <v>468</v>
      </c>
      <c r="N31" s="48"/>
      <c r="O31" s="48">
        <v>464</v>
      </c>
      <c r="P31" s="49">
        <v>542</v>
      </c>
      <c r="Q31" s="49">
        <v>495</v>
      </c>
      <c r="R31" s="28">
        <v>510</v>
      </c>
      <c r="S31" s="28">
        <v>509</v>
      </c>
      <c r="T31" s="28">
        <v>420</v>
      </c>
      <c r="U31" s="28">
        <v>718</v>
      </c>
      <c r="V31" s="28">
        <v>457</v>
      </c>
      <c r="W31" s="28">
        <v>96</v>
      </c>
      <c r="X31" s="28">
        <v>212</v>
      </c>
      <c r="Y31" s="28">
        <v>182</v>
      </c>
      <c r="Z31" s="28">
        <v>196</v>
      </c>
      <c r="AA31" s="28"/>
      <c r="AB31" s="28">
        <v>203</v>
      </c>
      <c r="AC31" s="28">
        <v>187</v>
      </c>
      <c r="AD31" s="28">
        <v>232</v>
      </c>
      <c r="AE31" s="28">
        <v>154</v>
      </c>
      <c r="AF31" s="28">
        <v>105</v>
      </c>
      <c r="AG31" s="28">
        <v>120</v>
      </c>
    </row>
    <row r="32" spans="1:33" ht="12.75">
      <c r="A32" s="114" t="s">
        <v>114</v>
      </c>
      <c r="B32" s="65">
        <v>355</v>
      </c>
      <c r="C32" s="65">
        <v>494</v>
      </c>
      <c r="D32" s="65">
        <v>335</v>
      </c>
      <c r="E32" s="48">
        <v>508</v>
      </c>
      <c r="F32" s="48">
        <v>315</v>
      </c>
      <c r="G32" s="48">
        <v>346</v>
      </c>
      <c r="H32" s="48">
        <v>2524</v>
      </c>
      <c r="I32" s="48">
        <v>2615</v>
      </c>
      <c r="J32" s="48">
        <v>1377</v>
      </c>
      <c r="K32" s="48">
        <v>483</v>
      </c>
      <c r="L32" s="48">
        <v>269</v>
      </c>
      <c r="M32" s="48">
        <v>828</v>
      </c>
      <c r="N32" s="48"/>
      <c r="O32" s="48">
        <v>550</v>
      </c>
      <c r="P32" s="49">
        <v>808</v>
      </c>
      <c r="Q32" s="49">
        <v>445</v>
      </c>
      <c r="R32" s="28">
        <v>1366</v>
      </c>
      <c r="S32" s="28">
        <v>633</v>
      </c>
      <c r="T32" s="28">
        <v>1976</v>
      </c>
      <c r="U32" s="28">
        <v>576</v>
      </c>
      <c r="V32" s="28">
        <v>887</v>
      </c>
      <c r="W32" s="28">
        <v>335</v>
      </c>
      <c r="X32" s="28">
        <v>95</v>
      </c>
      <c r="Y32" s="28">
        <v>71</v>
      </c>
      <c r="Z32" s="28">
        <v>81</v>
      </c>
      <c r="AA32" s="28"/>
      <c r="AB32" s="28">
        <v>61</v>
      </c>
      <c r="AC32" s="28">
        <v>104</v>
      </c>
      <c r="AD32" s="28">
        <v>114</v>
      </c>
      <c r="AE32" s="28">
        <v>238</v>
      </c>
      <c r="AF32" s="28">
        <v>22</v>
      </c>
      <c r="AG32" s="28">
        <v>56</v>
      </c>
    </row>
    <row r="33" spans="1:33" ht="12.75">
      <c r="A33" s="114" t="s">
        <v>20</v>
      </c>
      <c r="B33" s="47">
        <f>SUM(B31:B32)</f>
        <v>833</v>
      </c>
      <c r="C33" s="47">
        <f>SUM(C31:C32)</f>
        <v>1022</v>
      </c>
      <c r="D33" s="47">
        <f>SUM(D31:D32)</f>
        <v>857</v>
      </c>
      <c r="E33" s="47">
        <f>SUM(E31:E32)</f>
        <v>994</v>
      </c>
      <c r="F33" s="47">
        <f aca="true" t="shared" si="14" ref="F33:W33">SUM(F31:F32)</f>
        <v>846</v>
      </c>
      <c r="G33" s="47">
        <f t="shared" si="14"/>
        <v>834</v>
      </c>
      <c r="H33" s="47">
        <f t="shared" si="14"/>
        <v>3099</v>
      </c>
      <c r="I33" s="47">
        <f t="shared" si="14"/>
        <v>3077</v>
      </c>
      <c r="J33" s="47">
        <f t="shared" si="14"/>
        <v>1825</v>
      </c>
      <c r="K33" s="47">
        <f t="shared" si="14"/>
        <v>1024</v>
      </c>
      <c r="L33" s="47">
        <f t="shared" si="14"/>
        <v>764</v>
      </c>
      <c r="M33" s="47">
        <f t="shared" si="14"/>
        <v>1296</v>
      </c>
      <c r="N33" s="47"/>
      <c r="O33" s="47">
        <f t="shared" si="14"/>
        <v>1014</v>
      </c>
      <c r="P33" s="47">
        <f t="shared" si="14"/>
        <v>1350</v>
      </c>
      <c r="Q33" s="47">
        <f t="shared" si="14"/>
        <v>940</v>
      </c>
      <c r="R33" s="47">
        <f t="shared" si="14"/>
        <v>1876</v>
      </c>
      <c r="S33" s="47">
        <f t="shared" si="14"/>
        <v>1142</v>
      </c>
      <c r="T33" s="47">
        <f t="shared" si="14"/>
        <v>2396</v>
      </c>
      <c r="U33" s="47">
        <f t="shared" si="14"/>
        <v>1294</v>
      </c>
      <c r="V33" s="47">
        <f t="shared" si="14"/>
        <v>1344</v>
      </c>
      <c r="W33" s="47">
        <f t="shared" si="14"/>
        <v>431</v>
      </c>
      <c r="X33" s="83">
        <f aca="true" t="shared" si="15" ref="X33:AD33">SUM(X31:X32)</f>
        <v>307</v>
      </c>
      <c r="Y33" s="83">
        <f t="shared" si="15"/>
        <v>253</v>
      </c>
      <c r="Z33" s="83">
        <f t="shared" si="15"/>
        <v>277</v>
      </c>
      <c r="AA33" s="83"/>
      <c r="AB33" s="62">
        <f t="shared" si="15"/>
        <v>264</v>
      </c>
      <c r="AC33" s="62">
        <f t="shared" si="15"/>
        <v>291</v>
      </c>
      <c r="AD33" s="62">
        <f t="shared" si="15"/>
        <v>346</v>
      </c>
      <c r="AE33" s="62">
        <f>SUM(AE31:AE32)</f>
        <v>392</v>
      </c>
      <c r="AF33" s="62">
        <f>SUM(AF31:AF32)</f>
        <v>127</v>
      </c>
      <c r="AG33" s="62">
        <f>SUM(AG31:AG32)</f>
        <v>176</v>
      </c>
    </row>
    <row r="34" spans="1:33" ht="12.75">
      <c r="A34" s="114" t="s">
        <v>121</v>
      </c>
      <c r="B34" s="61">
        <v>1786</v>
      </c>
      <c r="C34" s="61">
        <v>2101</v>
      </c>
      <c r="D34" s="61">
        <v>1898</v>
      </c>
      <c r="E34" s="61">
        <v>2628</v>
      </c>
      <c r="F34" s="61">
        <v>1925</v>
      </c>
      <c r="G34" s="61">
        <v>1701</v>
      </c>
      <c r="H34" s="61">
        <v>4241</v>
      </c>
      <c r="I34" s="61">
        <v>5135</v>
      </c>
      <c r="J34" s="61">
        <v>3047</v>
      </c>
      <c r="K34" s="61">
        <v>2315</v>
      </c>
      <c r="L34" s="61">
        <v>1768</v>
      </c>
      <c r="M34" s="61">
        <v>2845</v>
      </c>
      <c r="N34" s="61"/>
      <c r="O34" s="56">
        <v>2326</v>
      </c>
      <c r="P34" s="56">
        <v>2413</v>
      </c>
      <c r="Q34" s="56">
        <v>2002</v>
      </c>
      <c r="R34" s="56">
        <v>3061</v>
      </c>
      <c r="S34" s="56">
        <v>2333</v>
      </c>
      <c r="T34" s="56">
        <v>3545</v>
      </c>
      <c r="U34" s="56">
        <v>3043</v>
      </c>
      <c r="V34" s="56">
        <v>2463</v>
      </c>
      <c r="W34" s="56">
        <v>561</v>
      </c>
      <c r="X34" s="56">
        <v>711</v>
      </c>
      <c r="Y34" s="56">
        <v>601</v>
      </c>
      <c r="Z34" s="56">
        <v>696</v>
      </c>
      <c r="AA34" s="56"/>
      <c r="AB34" s="56">
        <v>648</v>
      </c>
      <c r="AC34" s="56">
        <v>647</v>
      </c>
      <c r="AD34" s="56">
        <v>911</v>
      </c>
      <c r="AE34" s="56">
        <v>772</v>
      </c>
      <c r="AF34" s="56">
        <v>351</v>
      </c>
      <c r="AG34" s="56">
        <v>436</v>
      </c>
    </row>
    <row r="35" spans="1:33" ht="12.75">
      <c r="A35" s="55" t="s">
        <v>21</v>
      </c>
      <c r="B35" s="57">
        <f>B34/B33</f>
        <v>2.14405762304922</v>
      </c>
      <c r="C35" s="57">
        <f aca="true" t="shared" si="16" ref="C35:W35">C34/C33</f>
        <v>2.0557729941291587</v>
      </c>
      <c r="D35" s="57">
        <f t="shared" si="16"/>
        <v>2.214702450408401</v>
      </c>
      <c r="E35" s="57">
        <f t="shared" si="16"/>
        <v>2.643863179074447</v>
      </c>
      <c r="F35" s="57">
        <f t="shared" si="16"/>
        <v>2.275413711583924</v>
      </c>
      <c r="G35" s="57">
        <f t="shared" si="16"/>
        <v>2.039568345323741</v>
      </c>
      <c r="H35" s="57">
        <f t="shared" si="16"/>
        <v>1.3685059696676347</v>
      </c>
      <c r="I35" s="57">
        <f t="shared" si="16"/>
        <v>1.6688332791680207</v>
      </c>
      <c r="J35" s="57">
        <f t="shared" si="16"/>
        <v>1.6695890410958905</v>
      </c>
      <c r="K35" s="57">
        <f t="shared" si="16"/>
        <v>2.2607421875</v>
      </c>
      <c r="L35" s="57">
        <f t="shared" si="16"/>
        <v>2.3141361256544504</v>
      </c>
      <c r="M35" s="57">
        <f t="shared" si="16"/>
        <v>2.195216049382716</v>
      </c>
      <c r="N35" s="57"/>
      <c r="O35" s="57">
        <f t="shared" si="16"/>
        <v>2.293885601577909</v>
      </c>
      <c r="P35" s="57">
        <f t="shared" si="16"/>
        <v>1.7874074074074073</v>
      </c>
      <c r="Q35" s="57">
        <f t="shared" si="16"/>
        <v>2.129787234042553</v>
      </c>
      <c r="R35" s="57">
        <f t="shared" si="16"/>
        <v>1.6316631130063965</v>
      </c>
      <c r="S35" s="57">
        <f t="shared" si="16"/>
        <v>2.042907180385289</v>
      </c>
      <c r="T35" s="57">
        <f t="shared" si="16"/>
        <v>1.4795492487479132</v>
      </c>
      <c r="U35" s="57">
        <f t="shared" si="16"/>
        <v>2.3516228748068007</v>
      </c>
      <c r="V35" s="57">
        <f t="shared" si="16"/>
        <v>1.8325892857142858</v>
      </c>
      <c r="W35" s="57">
        <f t="shared" si="16"/>
        <v>1.3016241299303943</v>
      </c>
      <c r="X35" s="57">
        <f aca="true" t="shared" si="17" ref="X35:AD35">X34/X33</f>
        <v>2.3159609120521174</v>
      </c>
      <c r="Y35" s="57">
        <f t="shared" si="17"/>
        <v>2.375494071146245</v>
      </c>
      <c r="Z35" s="57">
        <f t="shared" si="17"/>
        <v>2.512635379061372</v>
      </c>
      <c r="AA35" s="57"/>
      <c r="AB35" s="57">
        <f t="shared" si="17"/>
        <v>2.4545454545454546</v>
      </c>
      <c r="AC35" s="57">
        <f t="shared" si="17"/>
        <v>2.223367697594502</v>
      </c>
      <c r="AD35" s="57">
        <f t="shared" si="17"/>
        <v>2.632947976878613</v>
      </c>
      <c r="AE35" s="57">
        <f>AE34/AE33</f>
        <v>1.969387755102041</v>
      </c>
      <c r="AF35" s="57">
        <f>AF34/AF33</f>
        <v>2.763779527559055</v>
      </c>
      <c r="AG35" s="57">
        <f>AG34/AG33</f>
        <v>2.477272727272727</v>
      </c>
    </row>
    <row r="36" spans="1:23" ht="12.75">
      <c r="A36" s="65"/>
      <c r="B36" s="65"/>
      <c r="C36" s="65"/>
      <c r="D36" s="65"/>
      <c r="E36" s="48"/>
      <c r="F36" s="48"/>
      <c r="G36" s="48"/>
      <c r="H36" s="48"/>
      <c r="I36" s="48"/>
      <c r="J36" s="48"/>
      <c r="K36" s="48"/>
      <c r="L36" s="48"/>
      <c r="M36" s="48"/>
      <c r="N36" s="48"/>
      <c r="O36" s="48"/>
      <c r="P36" s="49"/>
      <c r="Q36" s="49"/>
      <c r="R36" s="28"/>
      <c r="S36" s="28"/>
      <c r="T36" s="28"/>
      <c r="U36" s="28"/>
      <c r="V36" s="28"/>
      <c r="W36" s="28"/>
    </row>
    <row r="37" spans="1:24" ht="12.75">
      <c r="A37" s="22" t="s">
        <v>41</v>
      </c>
      <c r="B37" s="22"/>
      <c r="C37" s="22"/>
      <c r="D37" s="22"/>
      <c r="E37" s="22"/>
      <c r="F37" s="22"/>
      <c r="G37" s="22"/>
      <c r="H37" s="29"/>
      <c r="I37" s="29"/>
      <c r="J37" s="29"/>
      <c r="K37" s="29"/>
      <c r="L37" s="23"/>
      <c r="M37" s="23"/>
      <c r="N37" s="23"/>
      <c r="O37" s="84"/>
      <c r="P37" s="84"/>
      <c r="Q37" s="25"/>
      <c r="R37" s="25"/>
      <c r="S37" s="28"/>
      <c r="T37" s="28"/>
      <c r="U37" s="28"/>
      <c r="V37" s="28"/>
      <c r="W37" s="28"/>
      <c r="X37" s="28"/>
    </row>
    <row r="38" spans="1:33" ht="12.75">
      <c r="A38" s="114" t="s">
        <v>113</v>
      </c>
      <c r="B38" s="65">
        <v>388</v>
      </c>
      <c r="C38" s="65">
        <v>386</v>
      </c>
      <c r="D38" s="65">
        <v>422</v>
      </c>
      <c r="E38" s="48">
        <v>352</v>
      </c>
      <c r="F38" s="48">
        <v>419</v>
      </c>
      <c r="G38" s="48">
        <v>398</v>
      </c>
      <c r="H38" s="48">
        <v>413</v>
      </c>
      <c r="I38" s="48">
        <v>369</v>
      </c>
      <c r="J38" s="48">
        <v>296</v>
      </c>
      <c r="K38" s="48">
        <v>386</v>
      </c>
      <c r="L38" s="48">
        <v>410</v>
      </c>
      <c r="M38" s="48">
        <v>333</v>
      </c>
      <c r="N38" s="48"/>
      <c r="O38" s="48">
        <v>346</v>
      </c>
      <c r="P38" s="49">
        <v>318</v>
      </c>
      <c r="Q38" s="49">
        <v>381</v>
      </c>
      <c r="R38" s="28">
        <v>345</v>
      </c>
      <c r="S38" s="28">
        <v>407</v>
      </c>
      <c r="T38" s="28">
        <v>319</v>
      </c>
      <c r="U38" s="28">
        <v>501</v>
      </c>
      <c r="V38" s="28">
        <v>371</v>
      </c>
      <c r="W38" s="28">
        <v>84</v>
      </c>
      <c r="X38" s="28">
        <v>189</v>
      </c>
      <c r="Y38" s="28">
        <v>170</v>
      </c>
      <c r="Z38" s="28">
        <v>106</v>
      </c>
      <c r="AA38" s="28"/>
      <c r="AB38" s="28">
        <v>193</v>
      </c>
      <c r="AC38" s="28">
        <v>171</v>
      </c>
      <c r="AD38" s="28">
        <v>192</v>
      </c>
      <c r="AE38" s="28">
        <v>154</v>
      </c>
      <c r="AF38" s="28">
        <v>86</v>
      </c>
      <c r="AG38" s="28">
        <v>84</v>
      </c>
    </row>
    <row r="39" spans="1:33" ht="12.75">
      <c r="A39" s="114" t="s">
        <v>114</v>
      </c>
      <c r="B39" s="65">
        <v>467</v>
      </c>
      <c r="C39" s="65">
        <v>713</v>
      </c>
      <c r="D39" s="65">
        <v>1180</v>
      </c>
      <c r="E39" s="48">
        <v>659</v>
      </c>
      <c r="F39" s="48">
        <v>922</v>
      </c>
      <c r="G39" s="48">
        <v>401</v>
      </c>
      <c r="H39" s="48">
        <v>463</v>
      </c>
      <c r="I39" s="48">
        <v>1043</v>
      </c>
      <c r="J39" s="48">
        <v>497</v>
      </c>
      <c r="K39" s="48">
        <v>465</v>
      </c>
      <c r="L39" s="48">
        <v>813</v>
      </c>
      <c r="M39" s="48">
        <v>338</v>
      </c>
      <c r="N39" s="48"/>
      <c r="O39" s="48">
        <v>296</v>
      </c>
      <c r="P39" s="49">
        <v>498</v>
      </c>
      <c r="Q39" s="49">
        <v>411</v>
      </c>
      <c r="R39" s="28">
        <v>380</v>
      </c>
      <c r="S39" s="28">
        <v>497</v>
      </c>
      <c r="T39" s="28">
        <v>276</v>
      </c>
      <c r="U39" s="28">
        <v>958</v>
      </c>
      <c r="V39" s="28">
        <v>130</v>
      </c>
      <c r="W39" s="28">
        <v>28</v>
      </c>
      <c r="X39" s="28">
        <v>267</v>
      </c>
      <c r="Y39" s="28">
        <v>142</v>
      </c>
      <c r="Z39" s="28">
        <v>194</v>
      </c>
      <c r="AA39" s="28"/>
      <c r="AB39" s="28">
        <v>107</v>
      </c>
      <c r="AC39" s="28">
        <v>42</v>
      </c>
      <c r="AD39" s="28">
        <v>73</v>
      </c>
      <c r="AE39" s="28">
        <v>333</v>
      </c>
      <c r="AF39" s="28">
        <v>901</v>
      </c>
      <c r="AG39" s="28">
        <v>276</v>
      </c>
    </row>
    <row r="40" spans="1:33" ht="12.75">
      <c r="A40" s="114" t="s">
        <v>20</v>
      </c>
      <c r="B40" s="47">
        <f>SUM(B38:B39)</f>
        <v>855</v>
      </c>
      <c r="C40" s="47">
        <f>SUM(C38:C39)</f>
        <v>1099</v>
      </c>
      <c r="D40" s="47">
        <f>SUM(D38:D39)</f>
        <v>1602</v>
      </c>
      <c r="E40" s="47">
        <f>SUM(E38:E39)</f>
        <v>1011</v>
      </c>
      <c r="F40" s="47">
        <f aca="true" t="shared" si="18" ref="F40:W40">SUM(F38:F39)</f>
        <v>1341</v>
      </c>
      <c r="G40" s="47">
        <f t="shared" si="18"/>
        <v>799</v>
      </c>
      <c r="H40" s="47">
        <f t="shared" si="18"/>
        <v>876</v>
      </c>
      <c r="I40" s="47">
        <f t="shared" si="18"/>
        <v>1412</v>
      </c>
      <c r="J40" s="47">
        <f t="shared" si="18"/>
        <v>793</v>
      </c>
      <c r="K40" s="47">
        <f t="shared" si="18"/>
        <v>851</v>
      </c>
      <c r="L40" s="47">
        <f t="shared" si="18"/>
        <v>1223</v>
      </c>
      <c r="M40" s="47">
        <f t="shared" si="18"/>
        <v>671</v>
      </c>
      <c r="N40" s="47"/>
      <c r="O40" s="47">
        <f t="shared" si="18"/>
        <v>642</v>
      </c>
      <c r="P40" s="47">
        <f t="shared" si="18"/>
        <v>816</v>
      </c>
      <c r="Q40" s="47">
        <f t="shared" si="18"/>
        <v>792</v>
      </c>
      <c r="R40" s="47">
        <f t="shared" si="18"/>
        <v>725</v>
      </c>
      <c r="S40" s="47">
        <f t="shared" si="18"/>
        <v>904</v>
      </c>
      <c r="T40" s="47">
        <f t="shared" si="18"/>
        <v>595</v>
      </c>
      <c r="U40" s="47">
        <f t="shared" si="18"/>
        <v>1459</v>
      </c>
      <c r="V40" s="47">
        <f t="shared" si="18"/>
        <v>501</v>
      </c>
      <c r="W40" s="47">
        <f t="shared" si="18"/>
        <v>112</v>
      </c>
      <c r="X40" s="83">
        <f aca="true" t="shared" si="19" ref="X40:AG40">SUM(X38:X39)</f>
        <v>456</v>
      </c>
      <c r="Y40" s="83">
        <f t="shared" si="19"/>
        <v>312</v>
      </c>
      <c r="Z40" s="83">
        <f t="shared" si="19"/>
        <v>300</v>
      </c>
      <c r="AA40" s="83"/>
      <c r="AB40" s="62">
        <f t="shared" si="19"/>
        <v>300</v>
      </c>
      <c r="AC40" s="62">
        <f t="shared" si="19"/>
        <v>213</v>
      </c>
      <c r="AD40" s="62">
        <f t="shared" si="19"/>
        <v>265</v>
      </c>
      <c r="AE40" s="62">
        <f t="shared" si="19"/>
        <v>487</v>
      </c>
      <c r="AF40" s="62">
        <f t="shared" si="19"/>
        <v>987</v>
      </c>
      <c r="AG40" s="62">
        <f t="shared" si="19"/>
        <v>360</v>
      </c>
    </row>
    <row r="41" spans="1:33" ht="14.25" customHeight="1">
      <c r="A41" s="114" t="s">
        <v>121</v>
      </c>
      <c r="B41" s="82">
        <v>1572</v>
      </c>
      <c r="C41" s="61">
        <v>1781</v>
      </c>
      <c r="D41" s="61">
        <v>2473</v>
      </c>
      <c r="E41" s="61">
        <v>1504</v>
      </c>
      <c r="F41" s="61">
        <v>2644</v>
      </c>
      <c r="G41" s="61">
        <v>1716</v>
      </c>
      <c r="H41" s="61">
        <v>1608</v>
      </c>
      <c r="I41" s="61">
        <v>2349</v>
      </c>
      <c r="J41" s="61">
        <v>1471</v>
      </c>
      <c r="K41" s="61">
        <v>1625</v>
      </c>
      <c r="L41" s="61">
        <v>1794</v>
      </c>
      <c r="M41" s="61">
        <v>1200</v>
      </c>
      <c r="N41" s="61"/>
      <c r="O41" s="56">
        <v>1222</v>
      </c>
      <c r="P41" s="56">
        <v>1443</v>
      </c>
      <c r="Q41" s="56">
        <v>1624</v>
      </c>
      <c r="R41" s="56">
        <v>1448</v>
      </c>
      <c r="S41" s="56">
        <v>1623</v>
      </c>
      <c r="T41" s="56">
        <v>1199</v>
      </c>
      <c r="U41" s="56">
        <v>2240</v>
      </c>
      <c r="V41" s="56">
        <v>1144</v>
      </c>
      <c r="W41" s="56">
        <v>207</v>
      </c>
      <c r="X41" s="56">
        <v>704</v>
      </c>
      <c r="Y41" s="56">
        <v>611</v>
      </c>
      <c r="Z41" s="56">
        <v>505</v>
      </c>
      <c r="AA41" s="56"/>
      <c r="AB41" s="56">
        <v>652</v>
      </c>
      <c r="AC41" s="56">
        <v>497</v>
      </c>
      <c r="AD41" s="56">
        <v>571</v>
      </c>
      <c r="AE41" s="56">
        <v>812</v>
      </c>
      <c r="AF41" s="56">
        <v>1162</v>
      </c>
      <c r="AG41" s="56">
        <v>559</v>
      </c>
    </row>
    <row r="42" spans="1:33" ht="12.75">
      <c r="A42" s="55" t="s">
        <v>21</v>
      </c>
      <c r="B42" s="57">
        <f>B41/B40</f>
        <v>1.8385964912280701</v>
      </c>
      <c r="C42" s="57">
        <f aca="true" t="shared" si="20" ref="C42:W42">C41/C40</f>
        <v>1.6205641492265697</v>
      </c>
      <c r="D42" s="57">
        <f t="shared" si="20"/>
        <v>1.5436953807740326</v>
      </c>
      <c r="E42" s="57">
        <f t="shared" si="20"/>
        <v>1.4876360039564787</v>
      </c>
      <c r="F42" s="57">
        <f t="shared" si="20"/>
        <v>1.9716629381058912</v>
      </c>
      <c r="G42" s="57">
        <f t="shared" si="20"/>
        <v>2.1476846057571963</v>
      </c>
      <c r="H42" s="57">
        <f t="shared" si="20"/>
        <v>1.8356164383561644</v>
      </c>
      <c r="I42" s="57">
        <f t="shared" si="20"/>
        <v>1.6635977337110481</v>
      </c>
      <c r="J42" s="57">
        <f t="shared" si="20"/>
        <v>1.8549810844892811</v>
      </c>
      <c r="K42" s="57">
        <f t="shared" si="20"/>
        <v>1.90951821386604</v>
      </c>
      <c r="L42" s="57">
        <f t="shared" si="20"/>
        <v>1.4668847097301716</v>
      </c>
      <c r="M42" s="57">
        <f t="shared" si="20"/>
        <v>1.7883755588673622</v>
      </c>
      <c r="N42" s="57"/>
      <c r="O42" s="57">
        <f t="shared" si="20"/>
        <v>1.9034267912772587</v>
      </c>
      <c r="P42" s="57">
        <f t="shared" si="20"/>
        <v>1.7683823529411764</v>
      </c>
      <c r="Q42" s="57">
        <f t="shared" si="20"/>
        <v>2.0505050505050506</v>
      </c>
      <c r="R42" s="57">
        <f t="shared" si="20"/>
        <v>1.9972413793103447</v>
      </c>
      <c r="S42" s="57">
        <f t="shared" si="20"/>
        <v>1.795353982300885</v>
      </c>
      <c r="T42" s="57">
        <f t="shared" si="20"/>
        <v>2.015126050420168</v>
      </c>
      <c r="U42" s="57">
        <f t="shared" si="20"/>
        <v>1.5352981494174092</v>
      </c>
      <c r="V42" s="57">
        <f t="shared" si="20"/>
        <v>2.283433133732535</v>
      </c>
      <c r="W42" s="57">
        <f t="shared" si="20"/>
        <v>1.8482142857142858</v>
      </c>
      <c r="X42" s="57">
        <f aca="true" t="shared" si="21" ref="X42:AG42">X41/X40</f>
        <v>1.543859649122807</v>
      </c>
      <c r="Y42" s="57">
        <f t="shared" si="21"/>
        <v>1.9583333333333333</v>
      </c>
      <c r="Z42" s="57">
        <f t="shared" si="21"/>
        <v>1.6833333333333333</v>
      </c>
      <c r="AA42" s="57"/>
      <c r="AB42" s="57">
        <f t="shared" si="21"/>
        <v>2.1733333333333333</v>
      </c>
      <c r="AC42" s="57">
        <f t="shared" si="21"/>
        <v>2.3333333333333335</v>
      </c>
      <c r="AD42" s="57">
        <f t="shared" si="21"/>
        <v>2.1547169811320757</v>
      </c>
      <c r="AE42" s="57">
        <f t="shared" si="21"/>
        <v>1.6673511293634498</v>
      </c>
      <c r="AF42" s="57">
        <f t="shared" si="21"/>
        <v>1.177304964539007</v>
      </c>
      <c r="AG42" s="57">
        <f t="shared" si="21"/>
        <v>1.5527777777777778</v>
      </c>
    </row>
    <row r="43" spans="1:23" ht="12.75">
      <c r="A43" s="55"/>
      <c r="B43" s="55"/>
      <c r="C43" s="55"/>
      <c r="D43" s="55"/>
      <c r="E43" s="30"/>
      <c r="F43" s="30"/>
      <c r="G43" s="30"/>
      <c r="H43" s="30"/>
      <c r="I43" s="30"/>
      <c r="J43" s="30"/>
      <c r="K43" s="30"/>
      <c r="L43" s="23"/>
      <c r="M43" s="23"/>
      <c r="N43" s="23"/>
      <c r="O43" s="84"/>
      <c r="P43" s="25"/>
      <c r="Q43" s="25"/>
      <c r="R43" s="28"/>
      <c r="S43" s="28"/>
      <c r="T43" s="28"/>
      <c r="U43" s="28"/>
      <c r="V43" s="28"/>
      <c r="W43" s="28"/>
    </row>
    <row r="44" spans="1:23" ht="12.75">
      <c r="A44" s="26" t="s">
        <v>46</v>
      </c>
      <c r="B44" s="26"/>
      <c r="C44" s="26"/>
      <c r="D44" s="26"/>
      <c r="E44" s="30"/>
      <c r="F44" s="30"/>
      <c r="G44" s="30"/>
      <c r="H44" s="30"/>
      <c r="I44" s="30"/>
      <c r="J44" s="30"/>
      <c r="K44" s="30"/>
      <c r="L44" s="23"/>
      <c r="M44" s="23"/>
      <c r="N44" s="23"/>
      <c r="O44" s="84"/>
      <c r="P44" s="25"/>
      <c r="Q44" s="25"/>
      <c r="R44" s="28"/>
      <c r="S44" s="28"/>
      <c r="T44" s="28"/>
      <c r="U44" s="28"/>
      <c r="V44" s="28"/>
      <c r="W44" s="28"/>
    </row>
    <row r="45" spans="1:33" ht="12.75">
      <c r="A45" s="114" t="s">
        <v>113</v>
      </c>
      <c r="B45" s="65">
        <v>785</v>
      </c>
      <c r="C45" s="65">
        <v>817</v>
      </c>
      <c r="D45" s="65">
        <v>821</v>
      </c>
      <c r="E45" s="48">
        <v>726</v>
      </c>
      <c r="F45" s="48">
        <v>738</v>
      </c>
      <c r="G45" s="48">
        <v>579</v>
      </c>
      <c r="H45" s="48">
        <v>705</v>
      </c>
      <c r="I45" s="48">
        <v>682</v>
      </c>
      <c r="J45" s="48">
        <v>627</v>
      </c>
      <c r="K45" s="48">
        <v>797</v>
      </c>
      <c r="L45" s="48">
        <v>669</v>
      </c>
      <c r="M45" s="48">
        <v>701</v>
      </c>
      <c r="N45" s="48"/>
      <c r="O45" s="48">
        <v>711</v>
      </c>
      <c r="P45" s="49">
        <v>655</v>
      </c>
      <c r="Q45" s="49">
        <v>684</v>
      </c>
      <c r="R45" s="28">
        <v>646</v>
      </c>
      <c r="S45" s="28">
        <v>644</v>
      </c>
      <c r="T45" s="28">
        <v>612</v>
      </c>
      <c r="U45" s="28">
        <v>1182</v>
      </c>
      <c r="V45" s="28">
        <v>216</v>
      </c>
      <c r="W45" s="28">
        <v>190</v>
      </c>
      <c r="X45" s="28">
        <v>269</v>
      </c>
      <c r="Y45" s="28">
        <v>247</v>
      </c>
      <c r="Z45" s="28">
        <v>240</v>
      </c>
      <c r="AA45" s="28"/>
      <c r="AB45" s="28">
        <v>277</v>
      </c>
      <c r="AC45" s="28">
        <v>260</v>
      </c>
      <c r="AD45" s="28">
        <v>320</v>
      </c>
      <c r="AE45" s="28">
        <v>226</v>
      </c>
      <c r="AF45" s="28">
        <v>147</v>
      </c>
      <c r="AG45" s="28">
        <v>196</v>
      </c>
    </row>
    <row r="46" spans="1:33" ht="12.75">
      <c r="A46" s="114" t="s">
        <v>114</v>
      </c>
      <c r="B46" s="65">
        <v>235</v>
      </c>
      <c r="C46" s="65">
        <v>742</v>
      </c>
      <c r="D46" s="65">
        <v>251</v>
      </c>
      <c r="E46" s="48">
        <v>352</v>
      </c>
      <c r="F46" s="48">
        <v>249</v>
      </c>
      <c r="G46" s="48">
        <v>299</v>
      </c>
      <c r="H46" s="48">
        <v>589</v>
      </c>
      <c r="I46" s="48">
        <v>421</v>
      </c>
      <c r="J46" s="48">
        <v>243</v>
      </c>
      <c r="K46" s="48">
        <v>1006</v>
      </c>
      <c r="L46" s="48">
        <v>506</v>
      </c>
      <c r="M46" s="48">
        <v>364</v>
      </c>
      <c r="N46" s="48"/>
      <c r="O46" s="48">
        <v>417</v>
      </c>
      <c r="P46" s="49">
        <v>229</v>
      </c>
      <c r="Q46" s="49">
        <v>631</v>
      </c>
      <c r="R46" s="28">
        <v>260</v>
      </c>
      <c r="S46" s="28">
        <v>467</v>
      </c>
      <c r="T46" s="28">
        <v>493</v>
      </c>
      <c r="U46" s="28">
        <v>638</v>
      </c>
      <c r="V46" s="28">
        <v>109</v>
      </c>
      <c r="W46" s="28">
        <v>32</v>
      </c>
      <c r="X46" s="28">
        <v>396</v>
      </c>
      <c r="Y46" s="28">
        <v>43</v>
      </c>
      <c r="Z46" s="28">
        <v>78</v>
      </c>
      <c r="AA46" s="28"/>
      <c r="AB46" s="28">
        <v>335</v>
      </c>
      <c r="AC46" s="28">
        <v>294</v>
      </c>
      <c r="AD46" s="28">
        <v>135</v>
      </c>
      <c r="AE46" s="28">
        <v>257</v>
      </c>
      <c r="AF46" s="28">
        <v>311</v>
      </c>
      <c r="AG46" s="28">
        <v>52</v>
      </c>
    </row>
    <row r="47" spans="1:33" ht="12.75">
      <c r="A47" s="114" t="s">
        <v>20</v>
      </c>
      <c r="B47" s="47">
        <f>SUM(B45:B46)</f>
        <v>1020</v>
      </c>
      <c r="C47" s="47">
        <f>SUM(C45:C46)</f>
        <v>1559</v>
      </c>
      <c r="D47" s="47">
        <f>SUM(D45:D46)</f>
        <v>1072</v>
      </c>
      <c r="E47" s="47">
        <f>SUM(E45:E46)</f>
        <v>1078</v>
      </c>
      <c r="F47" s="47">
        <f aca="true" t="shared" si="22" ref="F47:M47">SUM(F45:F46)</f>
        <v>987</v>
      </c>
      <c r="G47" s="47">
        <f t="shared" si="22"/>
        <v>878</v>
      </c>
      <c r="H47" s="47">
        <f t="shared" si="22"/>
        <v>1294</v>
      </c>
      <c r="I47" s="47">
        <f t="shared" si="22"/>
        <v>1103</v>
      </c>
      <c r="J47" s="47">
        <f t="shared" si="22"/>
        <v>870</v>
      </c>
      <c r="K47" s="47">
        <f t="shared" si="22"/>
        <v>1803</v>
      </c>
      <c r="L47" s="47">
        <f t="shared" si="22"/>
        <v>1175</v>
      </c>
      <c r="M47" s="47">
        <f t="shared" si="22"/>
        <v>1065</v>
      </c>
      <c r="N47" s="47"/>
      <c r="O47" s="47">
        <f aca="true" t="shared" si="23" ref="O47:W47">SUM(O45:O46)</f>
        <v>1128</v>
      </c>
      <c r="P47" s="47">
        <f t="shared" si="23"/>
        <v>884</v>
      </c>
      <c r="Q47" s="47">
        <f t="shared" si="23"/>
        <v>1315</v>
      </c>
      <c r="R47" s="47">
        <f t="shared" si="23"/>
        <v>906</v>
      </c>
      <c r="S47" s="47">
        <f t="shared" si="23"/>
        <v>1111</v>
      </c>
      <c r="T47" s="47">
        <f t="shared" si="23"/>
        <v>1105</v>
      </c>
      <c r="U47" s="47">
        <f t="shared" si="23"/>
        <v>1820</v>
      </c>
      <c r="V47" s="47">
        <f t="shared" si="23"/>
        <v>325</v>
      </c>
      <c r="W47" s="47">
        <f t="shared" si="23"/>
        <v>222</v>
      </c>
      <c r="X47" s="83">
        <f aca="true" t="shared" si="24" ref="X47:AD47">SUM(X45:X46)</f>
        <v>665</v>
      </c>
      <c r="Y47" s="83">
        <f t="shared" si="24"/>
        <v>290</v>
      </c>
      <c r="Z47" s="83">
        <f t="shared" si="24"/>
        <v>318</v>
      </c>
      <c r="AA47" s="83"/>
      <c r="AB47" s="62">
        <f t="shared" si="24"/>
        <v>612</v>
      </c>
      <c r="AC47" s="62">
        <f t="shared" si="24"/>
        <v>554</v>
      </c>
      <c r="AD47" s="62">
        <f t="shared" si="24"/>
        <v>455</v>
      </c>
      <c r="AE47" s="62">
        <f>SUM(AE45:AE46)</f>
        <v>483</v>
      </c>
      <c r="AF47" s="62">
        <f>SUM(AF45:AF46)</f>
        <v>458</v>
      </c>
      <c r="AG47" s="62">
        <f>SUM(AG45:AG46)</f>
        <v>248</v>
      </c>
    </row>
    <row r="48" spans="1:33" ht="12.75">
      <c r="A48" s="114" t="s">
        <v>121</v>
      </c>
      <c r="B48" s="61">
        <v>2061</v>
      </c>
      <c r="C48" s="61">
        <v>3055</v>
      </c>
      <c r="D48" s="61">
        <v>2168</v>
      </c>
      <c r="E48" s="61">
        <v>2232</v>
      </c>
      <c r="F48" s="61">
        <v>2326</v>
      </c>
      <c r="G48" s="61">
        <v>1953</v>
      </c>
      <c r="H48" s="61">
        <v>3328</v>
      </c>
      <c r="I48" s="61">
        <v>2482</v>
      </c>
      <c r="J48" s="61">
        <v>1819</v>
      </c>
      <c r="K48" s="61">
        <v>3307</v>
      </c>
      <c r="L48" s="61">
        <v>2717</v>
      </c>
      <c r="M48" s="61">
        <v>2389</v>
      </c>
      <c r="N48" s="61"/>
      <c r="O48" s="56">
        <v>2333</v>
      </c>
      <c r="P48" s="56">
        <v>2054</v>
      </c>
      <c r="Q48" s="56">
        <v>3694</v>
      </c>
      <c r="R48" s="56">
        <v>2138</v>
      </c>
      <c r="S48" s="56">
        <v>2441</v>
      </c>
      <c r="T48" s="56">
        <v>2511</v>
      </c>
      <c r="U48" s="56">
        <v>3940</v>
      </c>
      <c r="V48" s="56">
        <v>710</v>
      </c>
      <c r="W48" s="56">
        <v>485</v>
      </c>
      <c r="X48" s="56">
        <v>1599</v>
      </c>
      <c r="Y48" s="56">
        <v>1484</v>
      </c>
      <c r="Z48" s="56">
        <v>768</v>
      </c>
      <c r="AA48" s="56"/>
      <c r="AB48" s="56">
        <v>1492</v>
      </c>
      <c r="AC48" s="56">
        <v>1280</v>
      </c>
      <c r="AD48" s="56">
        <v>1037</v>
      </c>
      <c r="AE48" s="56">
        <v>1148</v>
      </c>
      <c r="AF48" s="56">
        <v>1068</v>
      </c>
      <c r="AG48" s="56">
        <v>627</v>
      </c>
    </row>
    <row r="49" spans="1:33" ht="12.75">
      <c r="A49" s="55" t="s">
        <v>21</v>
      </c>
      <c r="B49" s="57">
        <f>B48/B47</f>
        <v>2.0205882352941176</v>
      </c>
      <c r="C49" s="57">
        <f aca="true" t="shared" si="25" ref="C49:W49">C48/C47</f>
        <v>1.959589480436177</v>
      </c>
      <c r="D49" s="57">
        <f t="shared" si="25"/>
        <v>2.0223880597014925</v>
      </c>
      <c r="E49" s="57">
        <f t="shared" si="25"/>
        <v>2.070500927643785</v>
      </c>
      <c r="F49" s="57">
        <f t="shared" si="25"/>
        <v>2.3566362715298887</v>
      </c>
      <c r="G49" s="57">
        <f t="shared" si="25"/>
        <v>2.224373576309795</v>
      </c>
      <c r="H49" s="57">
        <f t="shared" si="25"/>
        <v>2.571870170015456</v>
      </c>
      <c r="I49" s="57">
        <f t="shared" si="25"/>
        <v>2.2502266545784226</v>
      </c>
      <c r="J49" s="57">
        <f t="shared" si="25"/>
        <v>2.0908045977011493</v>
      </c>
      <c r="K49" s="57">
        <f t="shared" si="25"/>
        <v>1.834165280088741</v>
      </c>
      <c r="L49" s="57">
        <f t="shared" si="25"/>
        <v>2.312340425531915</v>
      </c>
      <c r="M49" s="57">
        <f t="shared" si="25"/>
        <v>2.2431924882629106</v>
      </c>
      <c r="N49" s="57"/>
      <c r="O49" s="57">
        <f t="shared" si="25"/>
        <v>2.0682624113475176</v>
      </c>
      <c r="P49" s="57">
        <f t="shared" si="25"/>
        <v>2.323529411764706</v>
      </c>
      <c r="Q49" s="57">
        <f t="shared" si="25"/>
        <v>2.809125475285171</v>
      </c>
      <c r="R49" s="57">
        <f t="shared" si="25"/>
        <v>2.3598233995584987</v>
      </c>
      <c r="S49" s="57">
        <f t="shared" si="25"/>
        <v>2.197119711971197</v>
      </c>
      <c r="T49" s="57">
        <f t="shared" si="25"/>
        <v>2.272398190045249</v>
      </c>
      <c r="U49" s="57">
        <f t="shared" si="25"/>
        <v>2.1648351648351647</v>
      </c>
      <c r="V49" s="57">
        <f t="shared" si="25"/>
        <v>2.1846153846153844</v>
      </c>
      <c r="W49" s="57">
        <f t="shared" si="25"/>
        <v>2.184684684684685</v>
      </c>
      <c r="X49" s="57">
        <f aca="true" t="shared" si="26" ref="X49:AD49">X48/X47</f>
        <v>2.4045112781954887</v>
      </c>
      <c r="Y49" s="57">
        <f t="shared" si="26"/>
        <v>5.117241379310345</v>
      </c>
      <c r="Z49" s="57">
        <f t="shared" si="26"/>
        <v>2.4150943396226414</v>
      </c>
      <c r="AA49" s="57"/>
      <c r="AB49" s="57">
        <f t="shared" si="26"/>
        <v>2.4379084967320264</v>
      </c>
      <c r="AC49" s="57">
        <f t="shared" si="26"/>
        <v>2.3104693140794224</v>
      </c>
      <c r="AD49" s="57">
        <f t="shared" si="26"/>
        <v>2.279120879120879</v>
      </c>
      <c r="AE49" s="57">
        <f>AE48/AE47</f>
        <v>2.3768115942028984</v>
      </c>
      <c r="AF49" s="57">
        <f>AF48/AF47</f>
        <v>2.331877729257642</v>
      </c>
      <c r="AG49" s="57">
        <f>AG48/AG47</f>
        <v>2.528225806451613</v>
      </c>
    </row>
    <row r="50" spans="1:23" ht="12.75">
      <c r="A50" s="26"/>
      <c r="B50" s="26"/>
      <c r="C50" s="26"/>
      <c r="D50" s="26"/>
      <c r="E50" s="30"/>
      <c r="F50" s="30"/>
      <c r="G50" s="30"/>
      <c r="H50" s="30"/>
      <c r="I50" s="30"/>
      <c r="J50" s="30"/>
      <c r="K50" s="30"/>
      <c r="L50" s="23"/>
      <c r="M50" s="23"/>
      <c r="N50" s="23"/>
      <c r="O50" s="84"/>
      <c r="P50" s="25"/>
      <c r="Q50" s="25"/>
      <c r="R50" s="28"/>
      <c r="S50" s="28"/>
      <c r="T50" s="28"/>
      <c r="U50" s="28"/>
      <c r="V50" s="28"/>
      <c r="W50" s="28"/>
    </row>
    <row r="51" spans="1:23" ht="12.75">
      <c r="A51" s="26" t="s">
        <v>47</v>
      </c>
      <c r="B51" s="26"/>
      <c r="C51" s="26"/>
      <c r="D51" s="26"/>
      <c r="E51" s="30"/>
      <c r="F51" s="30"/>
      <c r="G51" s="30"/>
      <c r="H51" s="30"/>
      <c r="I51" s="30"/>
      <c r="J51" s="30"/>
      <c r="K51" s="30"/>
      <c r="L51" s="23"/>
      <c r="M51" s="23"/>
      <c r="N51" s="23"/>
      <c r="O51" s="84"/>
      <c r="P51" s="25"/>
      <c r="Q51" s="25"/>
      <c r="R51" s="28"/>
      <c r="S51" s="28"/>
      <c r="T51" s="28"/>
      <c r="U51" s="28"/>
      <c r="V51" s="28"/>
      <c r="W51" s="28"/>
    </row>
    <row r="52" spans="1:33" ht="12.75">
      <c r="A52" s="114" t="s">
        <v>113</v>
      </c>
      <c r="B52" s="65">
        <v>524</v>
      </c>
      <c r="C52" s="65">
        <v>498</v>
      </c>
      <c r="D52" s="65">
        <v>482</v>
      </c>
      <c r="E52" s="30">
        <v>439</v>
      </c>
      <c r="F52" s="30">
        <v>441</v>
      </c>
      <c r="G52" s="30">
        <v>416</v>
      </c>
      <c r="H52" s="30">
        <v>471</v>
      </c>
      <c r="I52" s="30">
        <v>456</v>
      </c>
      <c r="J52" s="30">
        <v>372</v>
      </c>
      <c r="K52" s="30">
        <v>477</v>
      </c>
      <c r="L52" s="50">
        <v>453</v>
      </c>
      <c r="M52" s="50">
        <v>415</v>
      </c>
      <c r="N52" s="50"/>
      <c r="O52" s="51">
        <v>445</v>
      </c>
      <c r="P52" s="28">
        <v>402</v>
      </c>
      <c r="Q52" s="28">
        <v>451</v>
      </c>
      <c r="R52" s="28">
        <v>442</v>
      </c>
      <c r="S52" s="28">
        <v>417</v>
      </c>
      <c r="T52" s="28">
        <v>409</v>
      </c>
      <c r="U52" s="28">
        <v>633</v>
      </c>
      <c r="V52" s="28">
        <v>308</v>
      </c>
      <c r="W52" s="28">
        <v>83</v>
      </c>
      <c r="X52" s="28">
        <v>153</v>
      </c>
      <c r="Y52" s="28">
        <v>189</v>
      </c>
      <c r="Z52" s="28">
        <v>137</v>
      </c>
      <c r="AA52" s="28"/>
      <c r="AB52" s="28">
        <v>173</v>
      </c>
      <c r="AC52" s="28">
        <v>166</v>
      </c>
      <c r="AD52" s="28">
        <v>179</v>
      </c>
      <c r="AE52" s="28">
        <v>138</v>
      </c>
      <c r="AF52" s="28">
        <v>107</v>
      </c>
      <c r="AG52" s="28">
        <v>105</v>
      </c>
    </row>
    <row r="53" spans="1:33" ht="12.75">
      <c r="A53" s="114" t="s">
        <v>114</v>
      </c>
      <c r="B53" s="65">
        <v>241</v>
      </c>
      <c r="C53" s="65">
        <v>233</v>
      </c>
      <c r="D53" s="65">
        <v>239</v>
      </c>
      <c r="E53" s="30">
        <v>187</v>
      </c>
      <c r="F53" s="30">
        <v>234</v>
      </c>
      <c r="G53" s="30">
        <v>135</v>
      </c>
      <c r="H53" s="30">
        <v>166</v>
      </c>
      <c r="I53" s="30">
        <v>174</v>
      </c>
      <c r="J53" s="30">
        <v>172</v>
      </c>
      <c r="K53" s="30">
        <v>139</v>
      </c>
      <c r="L53" s="50">
        <v>223</v>
      </c>
      <c r="M53" s="50">
        <v>112</v>
      </c>
      <c r="N53" s="50"/>
      <c r="O53" s="51">
        <v>148</v>
      </c>
      <c r="P53" s="28">
        <v>129</v>
      </c>
      <c r="Q53" s="28">
        <v>224</v>
      </c>
      <c r="R53" s="28">
        <v>109</v>
      </c>
      <c r="S53" s="28">
        <v>226</v>
      </c>
      <c r="T53" s="28">
        <v>97</v>
      </c>
      <c r="U53" s="28">
        <v>234</v>
      </c>
      <c r="V53" s="28">
        <v>47</v>
      </c>
      <c r="W53" s="28">
        <v>49</v>
      </c>
      <c r="X53" s="28">
        <v>51</v>
      </c>
      <c r="Y53" s="28">
        <v>38</v>
      </c>
      <c r="Z53" s="28">
        <v>23</v>
      </c>
      <c r="AA53" s="28"/>
      <c r="AB53" s="28">
        <v>44</v>
      </c>
      <c r="AC53" s="28">
        <v>147</v>
      </c>
      <c r="AD53" s="28">
        <v>61</v>
      </c>
      <c r="AE53" s="28">
        <v>195</v>
      </c>
      <c r="AF53" s="28">
        <v>21</v>
      </c>
      <c r="AG53" s="28">
        <v>15</v>
      </c>
    </row>
    <row r="54" spans="1:33" ht="12.75">
      <c r="A54" s="114" t="s">
        <v>20</v>
      </c>
      <c r="B54" s="47">
        <f>SUM(B52:B53)</f>
        <v>765</v>
      </c>
      <c r="C54" s="47">
        <f>SUM(C52:C53)</f>
        <v>731</v>
      </c>
      <c r="D54" s="47">
        <f>SUM(D52:D53)</f>
        <v>721</v>
      </c>
      <c r="E54" s="47">
        <f>SUM(E52:E53)</f>
        <v>626</v>
      </c>
      <c r="F54" s="47">
        <f aca="true" t="shared" si="27" ref="F54:M54">SUM(F52:F53)</f>
        <v>675</v>
      </c>
      <c r="G54" s="47">
        <f t="shared" si="27"/>
        <v>551</v>
      </c>
      <c r="H54" s="47">
        <f t="shared" si="27"/>
        <v>637</v>
      </c>
      <c r="I54" s="47">
        <f t="shared" si="27"/>
        <v>630</v>
      </c>
      <c r="J54" s="47">
        <f t="shared" si="27"/>
        <v>544</v>
      </c>
      <c r="K54" s="47">
        <f t="shared" si="27"/>
        <v>616</v>
      </c>
      <c r="L54" s="47">
        <f t="shared" si="27"/>
        <v>676</v>
      </c>
      <c r="M54" s="47">
        <f t="shared" si="27"/>
        <v>527</v>
      </c>
      <c r="N54" s="47"/>
      <c r="O54" s="47">
        <f aca="true" t="shared" si="28" ref="O54:W54">SUM(O52:O53)</f>
        <v>593</v>
      </c>
      <c r="P54" s="47">
        <f t="shared" si="28"/>
        <v>531</v>
      </c>
      <c r="Q54" s="47">
        <f t="shared" si="28"/>
        <v>675</v>
      </c>
      <c r="R54" s="47">
        <f t="shared" si="28"/>
        <v>551</v>
      </c>
      <c r="S54" s="47">
        <f t="shared" si="28"/>
        <v>643</v>
      </c>
      <c r="T54" s="47">
        <f t="shared" si="28"/>
        <v>506</v>
      </c>
      <c r="U54" s="47">
        <f t="shared" si="28"/>
        <v>867</v>
      </c>
      <c r="V54" s="47">
        <f t="shared" si="28"/>
        <v>355</v>
      </c>
      <c r="W54" s="47">
        <f t="shared" si="28"/>
        <v>132</v>
      </c>
      <c r="X54" s="83">
        <f aca="true" t="shared" si="29" ref="X54:AD54">SUM(X52:X53)</f>
        <v>204</v>
      </c>
      <c r="Y54" s="83">
        <f t="shared" si="29"/>
        <v>227</v>
      </c>
      <c r="Z54" s="83">
        <f t="shared" si="29"/>
        <v>160</v>
      </c>
      <c r="AA54" s="83"/>
      <c r="AB54" s="62">
        <f t="shared" si="29"/>
        <v>217</v>
      </c>
      <c r="AC54" s="62">
        <f t="shared" si="29"/>
        <v>313</v>
      </c>
      <c r="AD54" s="62">
        <f t="shared" si="29"/>
        <v>240</v>
      </c>
      <c r="AE54" s="62">
        <f>SUM(AE52:AE53)</f>
        <v>333</v>
      </c>
      <c r="AF54" s="62">
        <f>SUM(AF52:AF53)</f>
        <v>128</v>
      </c>
      <c r="AG54" s="62">
        <f>SUM(AG52:AG53)</f>
        <v>120</v>
      </c>
    </row>
    <row r="55" spans="1:33" ht="12.75">
      <c r="A55" s="114" t="s">
        <v>121</v>
      </c>
      <c r="B55" s="61">
        <v>1526</v>
      </c>
      <c r="C55" s="61">
        <v>1880</v>
      </c>
      <c r="D55" s="61">
        <v>1789</v>
      </c>
      <c r="E55" s="61">
        <v>1430</v>
      </c>
      <c r="F55" s="61">
        <v>1425</v>
      </c>
      <c r="G55" s="61">
        <v>1154</v>
      </c>
      <c r="H55" s="61">
        <v>1382</v>
      </c>
      <c r="I55" s="61">
        <v>1493</v>
      </c>
      <c r="J55" s="61">
        <v>1222</v>
      </c>
      <c r="K55" s="61">
        <v>1294</v>
      </c>
      <c r="L55" s="61">
        <v>1476</v>
      </c>
      <c r="M55" s="61">
        <v>1179</v>
      </c>
      <c r="N55" s="61"/>
      <c r="O55" s="56">
        <v>1433</v>
      </c>
      <c r="P55" s="56">
        <v>1248</v>
      </c>
      <c r="Q55" s="56">
        <v>1541</v>
      </c>
      <c r="R55" s="56">
        <v>1263</v>
      </c>
      <c r="S55" s="56">
        <v>1983</v>
      </c>
      <c r="T55" s="56">
        <v>1069</v>
      </c>
      <c r="U55" s="56">
        <v>1907</v>
      </c>
      <c r="V55" s="56">
        <v>854</v>
      </c>
      <c r="W55" s="56">
        <v>272</v>
      </c>
      <c r="X55" s="56">
        <v>466</v>
      </c>
      <c r="Y55" s="56">
        <v>898</v>
      </c>
      <c r="Z55" s="56">
        <v>408</v>
      </c>
      <c r="AA55" s="56"/>
      <c r="AB55" s="56">
        <v>562</v>
      </c>
      <c r="AC55" s="56">
        <v>608</v>
      </c>
      <c r="AD55" s="56">
        <v>577</v>
      </c>
      <c r="AE55" s="56">
        <v>798</v>
      </c>
      <c r="AF55" s="56">
        <v>348</v>
      </c>
      <c r="AG55" s="56">
        <v>310</v>
      </c>
    </row>
    <row r="56" spans="1:33" ht="12.75">
      <c r="A56" s="55" t="s">
        <v>21</v>
      </c>
      <c r="B56" s="57">
        <f>B55/B54</f>
        <v>1.9947712418300654</v>
      </c>
      <c r="C56" s="57">
        <f aca="true" t="shared" si="30" ref="C56:W56">C55/C54</f>
        <v>2.5718194254445965</v>
      </c>
      <c r="D56" s="57">
        <f t="shared" si="30"/>
        <v>2.48127600554785</v>
      </c>
      <c r="E56" s="57">
        <f t="shared" si="30"/>
        <v>2.2843450479233227</v>
      </c>
      <c r="F56" s="57">
        <f t="shared" si="30"/>
        <v>2.111111111111111</v>
      </c>
      <c r="G56" s="57">
        <f t="shared" si="30"/>
        <v>2.0943738656987296</v>
      </c>
      <c r="H56" s="57">
        <f t="shared" si="30"/>
        <v>2.169544740973312</v>
      </c>
      <c r="I56" s="57">
        <f t="shared" si="30"/>
        <v>2.36984126984127</v>
      </c>
      <c r="J56" s="57">
        <f t="shared" si="30"/>
        <v>2.2463235294117645</v>
      </c>
      <c r="K56" s="57">
        <f t="shared" si="30"/>
        <v>2.1006493506493507</v>
      </c>
      <c r="L56" s="57">
        <f t="shared" si="30"/>
        <v>2.1834319526627217</v>
      </c>
      <c r="M56" s="57">
        <f t="shared" si="30"/>
        <v>2.23719165085389</v>
      </c>
      <c r="N56" s="57"/>
      <c r="O56" s="57">
        <f t="shared" si="30"/>
        <v>2.4165261382799326</v>
      </c>
      <c r="P56" s="57">
        <f t="shared" si="30"/>
        <v>2.3502824858757063</v>
      </c>
      <c r="Q56" s="57">
        <f t="shared" si="30"/>
        <v>2.282962962962963</v>
      </c>
      <c r="R56" s="57">
        <f t="shared" si="30"/>
        <v>2.292196007259528</v>
      </c>
      <c r="S56" s="57">
        <f t="shared" si="30"/>
        <v>3.08398133748056</v>
      </c>
      <c r="T56" s="57">
        <f t="shared" si="30"/>
        <v>2.1126482213438735</v>
      </c>
      <c r="U56" s="57">
        <f t="shared" si="30"/>
        <v>2.199538638985006</v>
      </c>
      <c r="V56" s="57">
        <f t="shared" si="30"/>
        <v>2.4056338028169013</v>
      </c>
      <c r="W56" s="57">
        <f t="shared" si="30"/>
        <v>2.0606060606060606</v>
      </c>
      <c r="X56" s="57">
        <f aca="true" t="shared" si="31" ref="X56:AD56">X55/X54</f>
        <v>2.284313725490196</v>
      </c>
      <c r="Y56" s="57">
        <f t="shared" si="31"/>
        <v>3.9559471365638768</v>
      </c>
      <c r="Z56" s="57">
        <f t="shared" si="31"/>
        <v>2.55</v>
      </c>
      <c r="AA56" s="57"/>
      <c r="AB56" s="57">
        <f t="shared" si="31"/>
        <v>2.589861751152074</v>
      </c>
      <c r="AC56" s="57">
        <f t="shared" si="31"/>
        <v>1.9424920127795526</v>
      </c>
      <c r="AD56" s="57">
        <f t="shared" si="31"/>
        <v>2.404166666666667</v>
      </c>
      <c r="AE56" s="57">
        <f>AE55/AE54</f>
        <v>2.3963963963963963</v>
      </c>
      <c r="AF56" s="57">
        <f>AF55/AF54</f>
        <v>2.71875</v>
      </c>
      <c r="AG56" s="57">
        <f>AG55/AG54</f>
        <v>2.5833333333333335</v>
      </c>
    </row>
    <row r="57" spans="1:23" ht="12.75">
      <c r="A57" s="65"/>
      <c r="B57" s="65"/>
      <c r="C57" s="65"/>
      <c r="D57" s="65"/>
      <c r="E57" s="30"/>
      <c r="F57" s="30"/>
      <c r="G57" s="30"/>
      <c r="H57" s="30"/>
      <c r="I57" s="30"/>
      <c r="J57" s="30"/>
      <c r="K57" s="30"/>
      <c r="L57" s="23"/>
      <c r="M57" s="23"/>
      <c r="N57" s="23"/>
      <c r="O57" s="84"/>
      <c r="P57" s="25"/>
      <c r="Q57" s="25"/>
      <c r="R57" s="28"/>
      <c r="S57" s="28"/>
      <c r="T57" s="28"/>
      <c r="U57" s="28"/>
      <c r="V57" s="28"/>
      <c r="W57" s="28"/>
    </row>
    <row r="58" spans="1:23" ht="12.75">
      <c r="A58" s="26" t="s">
        <v>48</v>
      </c>
      <c r="B58" s="26"/>
      <c r="C58" s="26"/>
      <c r="D58" s="26"/>
      <c r="E58" s="30"/>
      <c r="F58" s="30"/>
      <c r="G58" s="30"/>
      <c r="H58" s="30"/>
      <c r="I58" s="30"/>
      <c r="J58" s="30"/>
      <c r="K58" s="30"/>
      <c r="L58" s="23"/>
      <c r="M58" s="23"/>
      <c r="N58" s="23"/>
      <c r="O58" s="84"/>
      <c r="P58" s="25"/>
      <c r="Q58" s="25"/>
      <c r="R58" s="28"/>
      <c r="S58" s="28"/>
      <c r="T58" s="28"/>
      <c r="U58" s="28"/>
      <c r="V58" s="28"/>
      <c r="W58" s="28"/>
    </row>
    <row r="59" spans="1:33" ht="12.75">
      <c r="A59" s="114" t="s">
        <v>113</v>
      </c>
      <c r="B59" s="65">
        <v>223</v>
      </c>
      <c r="C59" s="65">
        <v>244</v>
      </c>
      <c r="D59" s="65">
        <v>212</v>
      </c>
      <c r="E59" s="30">
        <v>152</v>
      </c>
      <c r="F59" s="30">
        <v>211</v>
      </c>
      <c r="G59" s="30">
        <v>200</v>
      </c>
      <c r="H59" s="30">
        <v>223</v>
      </c>
      <c r="I59" s="30">
        <v>205</v>
      </c>
      <c r="J59" s="30">
        <v>192</v>
      </c>
      <c r="K59" s="30">
        <v>206</v>
      </c>
      <c r="L59" s="50">
        <v>183</v>
      </c>
      <c r="M59" s="50">
        <v>206</v>
      </c>
      <c r="N59" s="50"/>
      <c r="O59" s="51">
        <v>195</v>
      </c>
      <c r="P59" s="28">
        <v>199</v>
      </c>
      <c r="Q59" s="28">
        <v>195</v>
      </c>
      <c r="R59" s="28">
        <v>192</v>
      </c>
      <c r="S59" s="28">
        <v>171</v>
      </c>
      <c r="T59" s="28">
        <v>182</v>
      </c>
      <c r="U59" s="28">
        <v>435</v>
      </c>
      <c r="V59" s="28">
        <v>42</v>
      </c>
      <c r="W59" s="28">
        <v>29</v>
      </c>
      <c r="X59" s="28">
        <v>46</v>
      </c>
      <c r="Y59" s="28">
        <v>92</v>
      </c>
      <c r="Z59" s="28">
        <v>65</v>
      </c>
      <c r="AA59" s="28"/>
      <c r="AB59" s="28">
        <v>80</v>
      </c>
      <c r="AC59" s="28">
        <v>57</v>
      </c>
      <c r="AD59" s="28">
        <v>88</v>
      </c>
      <c r="AE59" s="28">
        <v>55</v>
      </c>
      <c r="AF59" s="28">
        <v>39</v>
      </c>
      <c r="AG59" s="28">
        <v>54</v>
      </c>
    </row>
    <row r="60" spans="1:33" ht="12.75">
      <c r="A60" s="114" t="s">
        <v>114</v>
      </c>
      <c r="B60" s="65">
        <v>188</v>
      </c>
      <c r="C60" s="65">
        <v>132</v>
      </c>
      <c r="D60" s="65">
        <v>163</v>
      </c>
      <c r="E60" s="30">
        <v>89</v>
      </c>
      <c r="F60" s="30">
        <v>151</v>
      </c>
      <c r="G60" s="30">
        <v>93</v>
      </c>
      <c r="H60" s="30">
        <v>523</v>
      </c>
      <c r="I60" s="30">
        <v>283</v>
      </c>
      <c r="J60" s="30">
        <v>73</v>
      </c>
      <c r="K60" s="30">
        <v>306</v>
      </c>
      <c r="L60" s="50">
        <v>201</v>
      </c>
      <c r="M60" s="50">
        <v>93</v>
      </c>
      <c r="N60" s="50"/>
      <c r="O60" s="51">
        <v>134</v>
      </c>
      <c r="P60" s="28">
        <v>105</v>
      </c>
      <c r="Q60" s="28">
        <v>93</v>
      </c>
      <c r="R60" s="28">
        <v>103</v>
      </c>
      <c r="S60" s="28">
        <v>583</v>
      </c>
      <c r="T60" s="28">
        <v>369</v>
      </c>
      <c r="U60" s="28">
        <v>543</v>
      </c>
      <c r="V60" s="28">
        <v>247</v>
      </c>
      <c r="W60" s="28">
        <v>7</v>
      </c>
      <c r="X60" s="28">
        <v>18</v>
      </c>
      <c r="Y60" s="28">
        <v>13</v>
      </c>
      <c r="Z60" s="28">
        <v>21</v>
      </c>
      <c r="AA60" s="28"/>
      <c r="AB60" s="28">
        <v>12</v>
      </c>
      <c r="AC60" s="28">
        <v>40</v>
      </c>
      <c r="AD60" s="28">
        <v>171</v>
      </c>
      <c r="AE60" s="28">
        <v>632</v>
      </c>
      <c r="AF60" s="28">
        <v>10</v>
      </c>
      <c r="AG60" s="28">
        <v>1</v>
      </c>
    </row>
    <row r="61" spans="1:33" ht="12.75">
      <c r="A61" s="114" t="s">
        <v>20</v>
      </c>
      <c r="B61" s="47">
        <f>SUM(B59:B60)</f>
        <v>411</v>
      </c>
      <c r="C61" s="47">
        <f>SUM(C59:C60)</f>
        <v>376</v>
      </c>
      <c r="D61" s="47">
        <f>SUM(D59:D60)</f>
        <v>375</v>
      </c>
      <c r="E61" s="47">
        <f>SUM(E59:E60)</f>
        <v>241</v>
      </c>
      <c r="F61" s="47">
        <f aca="true" t="shared" si="32" ref="F61:M61">SUM(F59:F60)</f>
        <v>362</v>
      </c>
      <c r="G61" s="47">
        <f t="shared" si="32"/>
        <v>293</v>
      </c>
      <c r="H61" s="47">
        <f t="shared" si="32"/>
        <v>746</v>
      </c>
      <c r="I61" s="47">
        <f t="shared" si="32"/>
        <v>488</v>
      </c>
      <c r="J61" s="47">
        <f t="shared" si="32"/>
        <v>265</v>
      </c>
      <c r="K61" s="47">
        <f t="shared" si="32"/>
        <v>512</v>
      </c>
      <c r="L61" s="47">
        <f t="shared" si="32"/>
        <v>384</v>
      </c>
      <c r="M61" s="47">
        <f t="shared" si="32"/>
        <v>299</v>
      </c>
      <c r="N61" s="47"/>
      <c r="O61" s="47">
        <f aca="true" t="shared" si="33" ref="O61:W61">SUM(O59:O60)</f>
        <v>329</v>
      </c>
      <c r="P61" s="47">
        <f t="shared" si="33"/>
        <v>304</v>
      </c>
      <c r="Q61" s="47">
        <f t="shared" si="33"/>
        <v>288</v>
      </c>
      <c r="R61" s="47">
        <f t="shared" si="33"/>
        <v>295</v>
      </c>
      <c r="S61" s="47">
        <f t="shared" si="33"/>
        <v>754</v>
      </c>
      <c r="T61" s="47">
        <f t="shared" si="33"/>
        <v>551</v>
      </c>
      <c r="U61" s="47">
        <f t="shared" si="33"/>
        <v>978</v>
      </c>
      <c r="V61" s="47">
        <f t="shared" si="33"/>
        <v>289</v>
      </c>
      <c r="W61" s="47">
        <f t="shared" si="33"/>
        <v>36</v>
      </c>
      <c r="X61" s="83">
        <f aca="true" t="shared" si="34" ref="X61:AD61">SUM(X59:X60)</f>
        <v>64</v>
      </c>
      <c r="Y61" s="83">
        <f t="shared" si="34"/>
        <v>105</v>
      </c>
      <c r="Z61" s="83">
        <f t="shared" si="34"/>
        <v>86</v>
      </c>
      <c r="AA61" s="83"/>
      <c r="AB61" s="62">
        <f t="shared" si="34"/>
        <v>92</v>
      </c>
      <c r="AC61" s="62">
        <f t="shared" si="34"/>
        <v>97</v>
      </c>
      <c r="AD61" s="62">
        <f t="shared" si="34"/>
        <v>259</v>
      </c>
      <c r="AE61" s="62">
        <f>SUM(AE59:AE60)</f>
        <v>687</v>
      </c>
      <c r="AF61" s="62">
        <f>SUM(AF59:AF60)</f>
        <v>49</v>
      </c>
      <c r="AG61" s="62">
        <f>SUM(AG59:AG60)</f>
        <v>55</v>
      </c>
    </row>
    <row r="62" spans="1:33" ht="12.75">
      <c r="A62" s="114" t="s">
        <v>121</v>
      </c>
      <c r="B62" s="61">
        <v>941</v>
      </c>
      <c r="C62" s="61">
        <v>766</v>
      </c>
      <c r="D62" s="61">
        <v>780</v>
      </c>
      <c r="E62" s="61">
        <v>533</v>
      </c>
      <c r="F62" s="61">
        <v>716</v>
      </c>
      <c r="G62" s="61">
        <v>535</v>
      </c>
      <c r="H62" s="61">
        <v>1579</v>
      </c>
      <c r="I62" s="61">
        <v>781</v>
      </c>
      <c r="J62" s="61">
        <v>540</v>
      </c>
      <c r="K62" s="61">
        <v>865</v>
      </c>
      <c r="L62" s="61">
        <v>642</v>
      </c>
      <c r="M62" s="61">
        <v>594</v>
      </c>
      <c r="N62" s="61"/>
      <c r="O62" s="56">
        <v>622</v>
      </c>
      <c r="P62" s="56">
        <v>567</v>
      </c>
      <c r="Q62" s="56">
        <v>644</v>
      </c>
      <c r="R62" s="56">
        <v>621</v>
      </c>
      <c r="S62" s="56">
        <v>1117</v>
      </c>
      <c r="T62" s="56">
        <v>812</v>
      </c>
      <c r="U62" s="56">
        <v>1743</v>
      </c>
      <c r="V62" s="56">
        <v>341</v>
      </c>
      <c r="W62" s="56">
        <v>67</v>
      </c>
      <c r="X62" s="56">
        <v>158</v>
      </c>
      <c r="Y62" s="56">
        <v>229</v>
      </c>
      <c r="Z62" s="56">
        <v>182</v>
      </c>
      <c r="AA62" s="56"/>
      <c r="AB62" s="56">
        <v>218</v>
      </c>
      <c r="AC62" s="56">
        <v>264</v>
      </c>
      <c r="AD62" s="56">
        <v>416</v>
      </c>
      <c r="AE62" s="56">
        <v>849</v>
      </c>
      <c r="AF62" s="56">
        <v>125</v>
      </c>
      <c r="AG62" s="56">
        <v>146</v>
      </c>
    </row>
    <row r="63" spans="1:33" ht="12.75">
      <c r="A63" s="55" t="s">
        <v>21</v>
      </c>
      <c r="B63" s="57">
        <f>B62/B61</f>
        <v>2.289537712895377</v>
      </c>
      <c r="C63" s="57">
        <f aca="true" t="shared" si="35" ref="C63:W63">C62/C61</f>
        <v>2.0372340425531914</v>
      </c>
      <c r="D63" s="57">
        <f t="shared" si="35"/>
        <v>2.08</v>
      </c>
      <c r="E63" s="57">
        <f t="shared" si="35"/>
        <v>2.211618257261411</v>
      </c>
      <c r="F63" s="57">
        <f t="shared" si="35"/>
        <v>1.977900552486188</v>
      </c>
      <c r="G63" s="57">
        <f t="shared" si="35"/>
        <v>1.825938566552901</v>
      </c>
      <c r="H63" s="57">
        <f t="shared" si="35"/>
        <v>2.116621983914209</v>
      </c>
      <c r="I63" s="57">
        <f t="shared" si="35"/>
        <v>1.6004098360655739</v>
      </c>
      <c r="J63" s="57">
        <f t="shared" si="35"/>
        <v>2.0377358490566038</v>
      </c>
      <c r="K63" s="57">
        <f t="shared" si="35"/>
        <v>1.689453125</v>
      </c>
      <c r="L63" s="57">
        <f t="shared" si="35"/>
        <v>1.671875</v>
      </c>
      <c r="M63" s="57">
        <f t="shared" si="35"/>
        <v>1.9866220735785953</v>
      </c>
      <c r="N63" s="57"/>
      <c r="O63" s="57">
        <f t="shared" si="35"/>
        <v>1.8905775075987843</v>
      </c>
      <c r="P63" s="57">
        <f t="shared" si="35"/>
        <v>1.8651315789473684</v>
      </c>
      <c r="Q63" s="57">
        <f t="shared" si="35"/>
        <v>2.236111111111111</v>
      </c>
      <c r="R63" s="57">
        <f t="shared" si="35"/>
        <v>2.1050847457627118</v>
      </c>
      <c r="S63" s="57">
        <f t="shared" si="35"/>
        <v>1.4814323607427056</v>
      </c>
      <c r="T63" s="57">
        <f t="shared" si="35"/>
        <v>1.4736842105263157</v>
      </c>
      <c r="U63" s="57">
        <f t="shared" si="35"/>
        <v>1.7822085889570551</v>
      </c>
      <c r="V63" s="57">
        <f t="shared" si="35"/>
        <v>1.179930795847751</v>
      </c>
      <c r="W63" s="57">
        <f t="shared" si="35"/>
        <v>1.8611111111111112</v>
      </c>
      <c r="X63" s="57">
        <f aca="true" t="shared" si="36" ref="X63:AD63">X62/X61</f>
        <v>2.46875</v>
      </c>
      <c r="Y63" s="57">
        <f t="shared" si="36"/>
        <v>2.1809523809523808</v>
      </c>
      <c r="Z63" s="57">
        <f t="shared" si="36"/>
        <v>2.116279069767442</v>
      </c>
      <c r="AA63" s="57"/>
      <c r="AB63" s="57">
        <f t="shared" si="36"/>
        <v>2.369565217391304</v>
      </c>
      <c r="AC63" s="57">
        <f t="shared" si="36"/>
        <v>2.7216494845360826</v>
      </c>
      <c r="AD63" s="57">
        <f t="shared" si="36"/>
        <v>1.606177606177606</v>
      </c>
      <c r="AE63" s="57">
        <f>AE62/AE61</f>
        <v>1.2358078602620088</v>
      </c>
      <c r="AF63" s="57">
        <f>AF62/AF61</f>
        <v>2.5510204081632653</v>
      </c>
      <c r="AG63" s="57">
        <f>AG62/AG61</f>
        <v>2.6545454545454548</v>
      </c>
    </row>
    <row r="64" spans="1:23" ht="12.75">
      <c r="A64" s="30"/>
      <c r="B64" s="30"/>
      <c r="C64" s="30"/>
      <c r="D64" s="30"/>
      <c r="E64" s="30"/>
      <c r="F64" s="30"/>
      <c r="G64" s="30"/>
      <c r="H64" s="30"/>
      <c r="I64" s="30"/>
      <c r="J64" s="30"/>
      <c r="K64" s="30"/>
      <c r="L64" s="23"/>
      <c r="M64" s="23"/>
      <c r="N64" s="23"/>
      <c r="O64" s="84"/>
      <c r="P64" s="25"/>
      <c r="Q64" s="25"/>
      <c r="R64" s="28"/>
      <c r="S64" s="28"/>
      <c r="T64" s="28"/>
      <c r="U64" s="28"/>
      <c r="V64" s="28"/>
      <c r="W64" s="28"/>
    </row>
    <row r="65" spans="1:23" ht="12.75">
      <c r="A65" s="26" t="s">
        <v>20</v>
      </c>
      <c r="B65" s="26"/>
      <c r="C65" s="26"/>
      <c r="D65" s="26"/>
      <c r="E65" s="30"/>
      <c r="F65" s="30"/>
      <c r="G65" s="30"/>
      <c r="H65" s="30"/>
      <c r="I65" s="30"/>
      <c r="J65" s="30"/>
      <c r="K65" s="30"/>
      <c r="L65" s="23"/>
      <c r="M65" s="23"/>
      <c r="N65" s="23"/>
      <c r="O65" s="84"/>
      <c r="P65" s="25"/>
      <c r="Q65" s="25"/>
      <c r="R65" s="28"/>
      <c r="S65" s="28"/>
      <c r="T65" s="28"/>
      <c r="U65" s="28"/>
      <c r="V65" s="28"/>
      <c r="W65" s="28"/>
    </row>
    <row r="66" spans="1:33" ht="12.75">
      <c r="A66" s="114" t="s">
        <v>113</v>
      </c>
      <c r="B66" s="48">
        <f aca="true" t="shared" si="37" ref="B66:M66">B59+B52+B45+B10+B17+B31+B24+B38</f>
        <v>4643</v>
      </c>
      <c r="C66" s="48">
        <f t="shared" si="37"/>
        <v>4827</v>
      </c>
      <c r="D66" s="48">
        <f t="shared" si="37"/>
        <v>4910</v>
      </c>
      <c r="E66" s="48">
        <f t="shared" si="37"/>
        <v>4347</v>
      </c>
      <c r="F66" s="48">
        <f t="shared" si="37"/>
        <v>4981</v>
      </c>
      <c r="G66" s="48">
        <f t="shared" si="37"/>
        <v>4248</v>
      </c>
      <c r="H66" s="48">
        <f t="shared" si="37"/>
        <v>4822</v>
      </c>
      <c r="I66" s="48">
        <f t="shared" si="37"/>
        <v>4564</v>
      </c>
      <c r="J66" s="48">
        <f t="shared" si="37"/>
        <v>4021</v>
      </c>
      <c r="K66" s="48">
        <f t="shared" si="37"/>
        <v>4975</v>
      </c>
      <c r="L66" s="48">
        <f t="shared" si="37"/>
        <v>4626</v>
      </c>
      <c r="M66" s="48">
        <f t="shared" si="37"/>
        <v>4261</v>
      </c>
      <c r="N66" s="48"/>
      <c r="O66" s="48">
        <f aca="true" t="shared" si="38" ref="O66:Q69">O59+O52+O45+O10+O17+O31+O24+O38</f>
        <v>4635</v>
      </c>
      <c r="P66" s="48">
        <f t="shared" si="38"/>
        <v>4444</v>
      </c>
      <c r="Q66" s="48">
        <f t="shared" si="38"/>
        <v>4412</v>
      </c>
      <c r="R66" s="48">
        <v>4513</v>
      </c>
      <c r="S66" s="48">
        <v>4227</v>
      </c>
      <c r="T66" s="48">
        <v>3987</v>
      </c>
      <c r="U66" s="48">
        <v>6624</v>
      </c>
      <c r="V66" s="48">
        <v>3187</v>
      </c>
      <c r="W66" s="48">
        <v>1093</v>
      </c>
      <c r="X66" s="48">
        <v>1623</v>
      </c>
      <c r="Y66" s="48">
        <v>1852</v>
      </c>
      <c r="Z66" s="48">
        <v>1494</v>
      </c>
      <c r="AA66" s="48"/>
      <c r="AB66" s="48">
        <v>1790</v>
      </c>
      <c r="AC66" s="48">
        <v>1756</v>
      </c>
      <c r="AD66" s="48">
        <v>2073</v>
      </c>
      <c r="AE66" s="28">
        <f aca="true" t="shared" si="39" ref="AE66:AG67">AE10+AE17+AE24+AE31+AE38+AE45+AE52+AE59</f>
        <v>1572</v>
      </c>
      <c r="AF66" s="28">
        <f t="shared" si="39"/>
        <v>1077</v>
      </c>
      <c r="AG66" s="28">
        <f t="shared" si="39"/>
        <v>1143</v>
      </c>
    </row>
    <row r="67" spans="1:33" ht="12.75">
      <c r="A67" s="114" t="s">
        <v>114</v>
      </c>
      <c r="B67" s="48">
        <f aca="true" t="shared" si="40" ref="B67:M67">B60+B53+B46+B11+B18+B32+B25+B39</f>
        <v>4132</v>
      </c>
      <c r="C67" s="48">
        <f t="shared" si="40"/>
        <v>20699</v>
      </c>
      <c r="D67" s="48">
        <f t="shared" si="40"/>
        <v>4488</v>
      </c>
      <c r="E67" s="48">
        <f t="shared" si="40"/>
        <v>14865</v>
      </c>
      <c r="F67" s="48">
        <f t="shared" si="40"/>
        <v>17624</v>
      </c>
      <c r="G67" s="48">
        <f t="shared" si="40"/>
        <v>5398</v>
      </c>
      <c r="H67" s="48">
        <f t="shared" si="40"/>
        <v>12140</v>
      </c>
      <c r="I67" s="48">
        <f t="shared" si="40"/>
        <v>17570</v>
      </c>
      <c r="J67" s="48">
        <f t="shared" si="40"/>
        <v>4497</v>
      </c>
      <c r="K67" s="48">
        <f t="shared" si="40"/>
        <v>19275</v>
      </c>
      <c r="L67" s="48">
        <f t="shared" si="40"/>
        <v>4692</v>
      </c>
      <c r="M67" s="48">
        <f t="shared" si="40"/>
        <v>7411</v>
      </c>
      <c r="N67" s="48"/>
      <c r="O67" s="48">
        <f t="shared" si="38"/>
        <v>18915</v>
      </c>
      <c r="P67" s="48">
        <f t="shared" si="38"/>
        <v>10721</v>
      </c>
      <c r="Q67" s="48">
        <f t="shared" si="38"/>
        <v>20588</v>
      </c>
      <c r="R67" s="48">
        <v>5104</v>
      </c>
      <c r="S67" s="48">
        <v>5706</v>
      </c>
      <c r="T67" s="48">
        <v>20797</v>
      </c>
      <c r="U67" s="48">
        <v>10943</v>
      </c>
      <c r="V67" s="48">
        <v>4322</v>
      </c>
      <c r="W67" s="48">
        <v>13491</v>
      </c>
      <c r="X67" s="48">
        <v>3488</v>
      </c>
      <c r="Y67" s="48">
        <v>853</v>
      </c>
      <c r="Z67" s="48">
        <v>1532</v>
      </c>
      <c r="AA67" s="48"/>
      <c r="AB67" s="48">
        <v>1674</v>
      </c>
      <c r="AC67" s="48">
        <v>1646</v>
      </c>
      <c r="AD67" s="48">
        <v>2028</v>
      </c>
      <c r="AE67" s="28">
        <f t="shared" si="39"/>
        <v>2144</v>
      </c>
      <c r="AF67" s="28">
        <f t="shared" si="39"/>
        <v>1751</v>
      </c>
      <c r="AG67" s="28">
        <f t="shared" si="39"/>
        <v>853</v>
      </c>
    </row>
    <row r="68" spans="1:33" ht="12.75">
      <c r="A68" s="114" t="s">
        <v>20</v>
      </c>
      <c r="B68" s="48">
        <f aca="true" t="shared" si="41" ref="B68:M68">B61+B54+B47+B12+B19+B33+B26+B40</f>
        <v>8775</v>
      </c>
      <c r="C68" s="48">
        <f t="shared" si="41"/>
        <v>25526</v>
      </c>
      <c r="D68" s="48">
        <f t="shared" si="41"/>
        <v>9398</v>
      </c>
      <c r="E68" s="48">
        <f t="shared" si="41"/>
        <v>19212</v>
      </c>
      <c r="F68" s="48">
        <f t="shared" si="41"/>
        <v>22605</v>
      </c>
      <c r="G68" s="48">
        <f t="shared" si="41"/>
        <v>9646</v>
      </c>
      <c r="H68" s="48">
        <f t="shared" si="41"/>
        <v>16962</v>
      </c>
      <c r="I68" s="48">
        <f t="shared" si="41"/>
        <v>22134</v>
      </c>
      <c r="J68" s="48">
        <f t="shared" si="41"/>
        <v>8518</v>
      </c>
      <c r="K68" s="48">
        <f t="shared" si="41"/>
        <v>24250</v>
      </c>
      <c r="L68" s="48">
        <f t="shared" si="41"/>
        <v>9318</v>
      </c>
      <c r="M68" s="48">
        <f t="shared" si="41"/>
        <v>11672</v>
      </c>
      <c r="N68" s="48"/>
      <c r="O68" s="48">
        <f t="shared" si="38"/>
        <v>23550</v>
      </c>
      <c r="P68" s="48">
        <f t="shared" si="38"/>
        <v>15165</v>
      </c>
      <c r="Q68" s="48">
        <f t="shared" si="38"/>
        <v>25000</v>
      </c>
      <c r="R68" s="48">
        <f>SUM(R66:R67)</f>
        <v>9617</v>
      </c>
      <c r="S68" s="48">
        <f aca="true" t="shared" si="42" ref="S68:Z69">S61+S54+S47+S12+S19+S33+S26+S40</f>
        <v>9933</v>
      </c>
      <c r="T68" s="48">
        <f t="shared" si="42"/>
        <v>24784</v>
      </c>
      <c r="U68" s="48">
        <f t="shared" si="42"/>
        <v>17567</v>
      </c>
      <c r="V68" s="48">
        <f t="shared" si="42"/>
        <v>7509</v>
      </c>
      <c r="W68" s="48">
        <f t="shared" si="42"/>
        <v>14584</v>
      </c>
      <c r="X68" s="48">
        <f t="shared" si="42"/>
        <v>5111</v>
      </c>
      <c r="Y68" s="48">
        <f t="shared" si="42"/>
        <v>2705</v>
      </c>
      <c r="Z68" s="48">
        <f t="shared" si="42"/>
        <v>3026</v>
      </c>
      <c r="AA68" s="48"/>
      <c r="AB68" s="48">
        <f aca="true" t="shared" si="43" ref="AB68:AD69">AB61+AB54+AB47+AB12+AB19+AB33+AB26+AB40</f>
        <v>3464</v>
      </c>
      <c r="AC68" s="48">
        <f t="shared" si="43"/>
        <v>3402</v>
      </c>
      <c r="AD68" s="48">
        <f t="shared" si="43"/>
        <v>4101</v>
      </c>
      <c r="AE68" s="62">
        <f>SUM(AE66:AE67)</f>
        <v>3716</v>
      </c>
      <c r="AF68" s="62">
        <f>SUM(AF66:AF67)</f>
        <v>2828</v>
      </c>
      <c r="AG68" s="62">
        <f>SUM(AG66:AG67)</f>
        <v>1996</v>
      </c>
    </row>
    <row r="69" spans="1:33" ht="12.75">
      <c r="A69" s="114" t="s">
        <v>121</v>
      </c>
      <c r="B69" s="48">
        <f aca="true" t="shared" si="44" ref="B69:M69">B62+B55+B48+B13+B20+B34+B27+B41</f>
        <v>18750</v>
      </c>
      <c r="C69" s="48">
        <f t="shared" si="44"/>
        <v>37476</v>
      </c>
      <c r="D69" s="48">
        <f t="shared" si="44"/>
        <v>18876</v>
      </c>
      <c r="E69" s="48">
        <f t="shared" si="44"/>
        <v>29391</v>
      </c>
      <c r="F69" s="48">
        <f t="shared" si="44"/>
        <v>36804</v>
      </c>
      <c r="G69" s="48">
        <f t="shared" si="44"/>
        <v>21698</v>
      </c>
      <c r="H69" s="48">
        <f t="shared" si="44"/>
        <v>31321</v>
      </c>
      <c r="I69" s="48">
        <f t="shared" si="44"/>
        <v>34096</v>
      </c>
      <c r="J69" s="48">
        <f t="shared" si="44"/>
        <v>17142</v>
      </c>
      <c r="K69" s="48">
        <f t="shared" si="44"/>
        <v>38052</v>
      </c>
      <c r="L69" s="48">
        <f t="shared" si="44"/>
        <v>20300</v>
      </c>
      <c r="M69" s="48">
        <f t="shared" si="44"/>
        <v>22214</v>
      </c>
      <c r="N69" s="48"/>
      <c r="O69" s="48">
        <f t="shared" si="38"/>
        <v>37634</v>
      </c>
      <c r="P69" s="48">
        <f t="shared" si="38"/>
        <v>43015</v>
      </c>
      <c r="Q69" s="48">
        <f t="shared" si="38"/>
        <v>40570</v>
      </c>
      <c r="R69" s="48">
        <f>R62+R55+R48+R13+R20+R34+R27+R41</f>
        <v>19572</v>
      </c>
      <c r="S69" s="48">
        <f t="shared" si="42"/>
        <v>20135</v>
      </c>
      <c r="T69" s="48">
        <f t="shared" si="42"/>
        <v>36769</v>
      </c>
      <c r="U69" s="48">
        <f t="shared" si="42"/>
        <v>35552</v>
      </c>
      <c r="V69" s="48">
        <f t="shared" si="42"/>
        <v>14597</v>
      </c>
      <c r="W69" s="48">
        <f t="shared" si="42"/>
        <v>19060</v>
      </c>
      <c r="X69" s="48">
        <f t="shared" si="42"/>
        <v>9078</v>
      </c>
      <c r="Y69" s="48">
        <f t="shared" si="42"/>
        <v>8833</v>
      </c>
      <c r="Z69" s="48">
        <f t="shared" si="42"/>
        <v>6520</v>
      </c>
      <c r="AA69" s="48"/>
      <c r="AB69" s="48">
        <f t="shared" si="43"/>
        <v>7445</v>
      </c>
      <c r="AC69" s="48">
        <f t="shared" si="43"/>
        <v>7264</v>
      </c>
      <c r="AD69" s="48">
        <f t="shared" si="43"/>
        <v>9143</v>
      </c>
      <c r="AE69" s="28">
        <f>AE13+AE20+AE27+AE34+AE41+AE48+AE55+AE62</f>
        <v>7564</v>
      </c>
      <c r="AF69" s="28">
        <f>AF13+AF20+AF27+AF34+AF41+AF48+AF55+AF62</f>
        <v>5964</v>
      </c>
      <c r="AG69" s="28">
        <f>AG13+AG20+AG27+AG34+AG41+AG48+AG55+AG62</f>
        <v>4578</v>
      </c>
    </row>
    <row r="70" spans="1:33" ht="12.75">
      <c r="A70" s="87" t="s">
        <v>21</v>
      </c>
      <c r="B70" s="58">
        <f>B69/B68</f>
        <v>2.1367521367521367</v>
      </c>
      <c r="C70" s="58">
        <f aca="true" t="shared" si="45" ref="C70:M70">C69/C68</f>
        <v>1.4681501214448014</v>
      </c>
      <c r="D70" s="58">
        <f t="shared" si="45"/>
        <v>2.0085124494573314</v>
      </c>
      <c r="E70" s="58">
        <f t="shared" si="45"/>
        <v>1.5298251093066833</v>
      </c>
      <c r="F70" s="58">
        <f t="shared" si="45"/>
        <v>1.6281353682813537</v>
      </c>
      <c r="G70" s="58">
        <f t="shared" si="45"/>
        <v>2.2494298154675514</v>
      </c>
      <c r="H70" s="58">
        <f t="shared" si="45"/>
        <v>1.8465393231930196</v>
      </c>
      <c r="I70" s="58">
        <f t="shared" si="45"/>
        <v>1.5404355290503298</v>
      </c>
      <c r="J70" s="58">
        <f t="shared" si="45"/>
        <v>2.0124442357360883</v>
      </c>
      <c r="K70" s="58">
        <f t="shared" si="45"/>
        <v>1.5691546391752578</v>
      </c>
      <c r="L70" s="58">
        <f t="shared" si="45"/>
        <v>2.1785790942262286</v>
      </c>
      <c r="M70" s="58">
        <f t="shared" si="45"/>
        <v>1.9031871144619603</v>
      </c>
      <c r="N70" s="57"/>
      <c r="O70" s="58">
        <f>O69/O68</f>
        <v>1.5980467091295116</v>
      </c>
      <c r="P70" s="58">
        <f aca="true" t="shared" si="46" ref="P70:W70">P69/P68</f>
        <v>2.8364655456643586</v>
      </c>
      <c r="Q70" s="58">
        <f t="shared" si="46"/>
        <v>1.6228</v>
      </c>
      <c r="R70" s="58">
        <f t="shared" si="46"/>
        <v>2.0351460954559633</v>
      </c>
      <c r="S70" s="58">
        <f t="shared" si="46"/>
        <v>2.027081445686097</v>
      </c>
      <c r="T70" s="58">
        <f t="shared" si="46"/>
        <v>1.483578114912847</v>
      </c>
      <c r="U70" s="58">
        <f t="shared" si="46"/>
        <v>2.023794614902943</v>
      </c>
      <c r="V70" s="58">
        <f t="shared" si="46"/>
        <v>1.9439339459315488</v>
      </c>
      <c r="W70" s="58">
        <f t="shared" si="46"/>
        <v>1.3069116840373012</v>
      </c>
      <c r="X70" s="58">
        <f aca="true" t="shared" si="47" ref="X70:AD70">X69/X68</f>
        <v>1.776169047153199</v>
      </c>
      <c r="Y70" s="58">
        <f t="shared" si="47"/>
        <v>3.26543438077634</v>
      </c>
      <c r="Z70" s="58">
        <f t="shared" si="47"/>
        <v>2.154659616655651</v>
      </c>
      <c r="AA70" s="57"/>
      <c r="AB70" s="58">
        <f t="shared" si="47"/>
        <v>2.1492494226327943</v>
      </c>
      <c r="AC70" s="58">
        <f t="shared" si="47"/>
        <v>2.1352145796590243</v>
      </c>
      <c r="AD70" s="58">
        <f t="shared" si="47"/>
        <v>2.229456230187759</v>
      </c>
      <c r="AE70" s="58">
        <f>AE69/AE68</f>
        <v>2.0355220667384284</v>
      </c>
      <c r="AF70" s="58">
        <f>AF69/AF68</f>
        <v>2.108910891089109</v>
      </c>
      <c r="AG70" s="58">
        <f>AG69/AG68</f>
        <v>2.2935871743486973</v>
      </c>
    </row>
    <row r="71" spans="1:23" ht="12.75">
      <c r="A71" s="85" t="s">
        <v>4</v>
      </c>
      <c r="B71" s="86"/>
      <c r="C71" s="86"/>
      <c r="D71" s="86"/>
      <c r="E71" s="86"/>
      <c r="F71" s="86"/>
      <c r="G71" s="86"/>
      <c r="H71" s="86"/>
      <c r="I71" s="86"/>
      <c r="J71" s="86"/>
      <c r="K71" s="86"/>
      <c r="L71" s="86"/>
      <c r="M71" s="86"/>
      <c r="N71" s="86"/>
      <c r="O71" s="86"/>
      <c r="P71" s="86"/>
      <c r="Q71" s="86"/>
      <c r="R71" s="86"/>
      <c r="S71" s="86"/>
      <c r="T71" s="86"/>
      <c r="U71" s="86"/>
      <c r="V71" s="86"/>
      <c r="W71" s="86"/>
    </row>
    <row r="72" spans="1:20" ht="12.75">
      <c r="A72" s="144" t="s">
        <v>52</v>
      </c>
      <c r="B72" s="144"/>
      <c r="C72" s="144"/>
      <c r="D72" s="144"/>
      <c r="E72" s="144"/>
      <c r="F72" s="144"/>
      <c r="G72" s="144"/>
      <c r="H72" s="144"/>
      <c r="I72" s="144"/>
      <c r="J72" s="144"/>
      <c r="K72" s="144"/>
      <c r="L72" s="144"/>
      <c r="M72" s="34"/>
      <c r="N72" s="35"/>
      <c r="O72" s="35"/>
      <c r="P72" s="35"/>
      <c r="Q72" s="36"/>
      <c r="R72" s="36"/>
      <c r="S72" s="20"/>
      <c r="T72" s="20"/>
    </row>
    <row r="73" spans="1:20" ht="12.75">
      <c r="A73" s="10"/>
      <c r="B73" s="10"/>
      <c r="C73" s="10"/>
      <c r="D73" s="10"/>
      <c r="E73" s="10"/>
      <c r="F73" s="10"/>
      <c r="G73" s="10"/>
      <c r="H73" s="10"/>
      <c r="I73" s="10"/>
      <c r="J73" s="10"/>
      <c r="K73" s="10"/>
      <c r="L73" s="11"/>
      <c r="M73" s="34"/>
      <c r="N73" s="35"/>
      <c r="O73" s="35"/>
      <c r="P73" s="35"/>
      <c r="Q73" s="36"/>
      <c r="R73" s="36"/>
      <c r="S73" s="20"/>
      <c r="T73" s="20"/>
    </row>
    <row r="74" spans="1:20" ht="12.75">
      <c r="A74" s="13" t="s">
        <v>5</v>
      </c>
      <c r="B74" s="13"/>
      <c r="C74" s="13"/>
      <c r="D74" s="13"/>
      <c r="E74" s="13"/>
      <c r="F74" s="13"/>
      <c r="G74" s="13"/>
      <c r="H74" s="13"/>
      <c r="I74" s="10"/>
      <c r="J74" s="10"/>
      <c r="K74" s="10"/>
      <c r="L74" s="11"/>
      <c r="M74" s="34"/>
      <c r="N74" s="35"/>
      <c r="O74" s="35"/>
      <c r="P74" s="35"/>
      <c r="Q74" s="36"/>
      <c r="R74" s="36"/>
      <c r="S74" s="20"/>
      <c r="T74" s="20"/>
    </row>
    <row r="75" spans="1:20" ht="12.75">
      <c r="A75" s="113" t="s">
        <v>120</v>
      </c>
      <c r="B75" s="12"/>
      <c r="C75" s="12"/>
      <c r="D75" s="12"/>
      <c r="E75" s="12"/>
      <c r="F75" s="12"/>
      <c r="G75" s="12"/>
      <c r="H75" s="12"/>
      <c r="I75" s="37"/>
      <c r="J75" s="37"/>
      <c r="K75" s="34"/>
      <c r="L75" s="34"/>
      <c r="M75" s="34"/>
      <c r="N75" s="35"/>
      <c r="O75" s="34"/>
      <c r="P75" s="34"/>
      <c r="Q75" s="38"/>
      <c r="R75" s="38"/>
      <c r="S75" s="17"/>
      <c r="T75" s="17"/>
    </row>
    <row r="76" spans="1:20" ht="12.75">
      <c r="A76" s="54" t="s">
        <v>59</v>
      </c>
      <c r="B76" s="54"/>
      <c r="C76" s="54"/>
      <c r="D76" s="54"/>
      <c r="E76" s="40"/>
      <c r="F76" s="40"/>
      <c r="G76" s="40"/>
      <c r="H76" s="40"/>
      <c r="I76" s="12"/>
      <c r="J76" s="12"/>
      <c r="K76" s="12"/>
      <c r="L76" s="34"/>
      <c r="M76" s="34"/>
      <c r="N76" s="35"/>
      <c r="O76" s="34"/>
      <c r="P76" s="34"/>
      <c r="Q76" s="38"/>
      <c r="R76" s="38"/>
      <c r="S76" s="17"/>
      <c r="T76" s="17"/>
    </row>
    <row r="77" spans="1:20" ht="12.75">
      <c r="A77" s="146" t="s">
        <v>6</v>
      </c>
      <c r="B77" s="146"/>
      <c r="C77" s="146"/>
      <c r="D77" s="146"/>
      <c r="E77" s="146"/>
      <c r="F77" s="146"/>
      <c r="G77" s="146"/>
      <c r="H77" s="146"/>
      <c r="I77" s="147"/>
      <c r="J77" s="147"/>
      <c r="K77" s="147"/>
      <c r="L77" s="147"/>
      <c r="M77" s="147"/>
      <c r="N77" s="147"/>
      <c r="O77" s="147"/>
      <c r="P77" s="147"/>
      <c r="Q77" s="41"/>
      <c r="R77" s="41"/>
      <c r="S77" s="17"/>
      <c r="T77" s="17"/>
    </row>
    <row r="78" spans="1:18" ht="12.75">
      <c r="A78" s="42"/>
      <c r="B78" s="42"/>
      <c r="C78" s="42"/>
      <c r="D78" s="42"/>
      <c r="E78" s="42"/>
      <c r="F78" s="42"/>
      <c r="G78" s="42"/>
      <c r="H78" s="42"/>
      <c r="I78" s="12"/>
      <c r="J78" s="12"/>
      <c r="K78" s="42"/>
      <c r="L78" s="42"/>
      <c r="M78" s="42"/>
      <c r="N78" s="135"/>
      <c r="O78" s="42"/>
      <c r="P78" s="42"/>
      <c r="Q78" s="44"/>
      <c r="R78" s="44"/>
    </row>
    <row r="79" spans="1:4" ht="12.75">
      <c r="A79" s="42" t="s">
        <v>53</v>
      </c>
      <c r="B79" s="42"/>
      <c r="C79" s="42"/>
      <c r="D79" s="42"/>
    </row>
  </sheetData>
  <sheetProtection/>
  <protectedRanges>
    <protectedRange sqref="S72:T74" name="Range1_2"/>
    <protectedRange sqref="L73:L74" name="Range1_1"/>
    <protectedRange sqref="L5" name="Range1_3"/>
  </protectedRanges>
  <mergeCells count="7">
    <mergeCell ref="AB5:AG5"/>
    <mergeCell ref="X5:Z5"/>
    <mergeCell ref="A77:P77"/>
    <mergeCell ref="A72:L72"/>
    <mergeCell ref="A5:A6"/>
    <mergeCell ref="O5:W5"/>
    <mergeCell ref="B5:M5"/>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1"/>
  <headerFooter alignWithMargins="0">
    <oddHeader>&amp;CAnnex C: Employment Tribunal Statistics
2012-2013</oddHeader>
    <oddFooter>&amp;C&amp;P</oddFooter>
  </headerFooter>
  <rowBreaks count="1" manualBreakCount="1">
    <brk id="42" max="255" man="1"/>
  </rowBreaks>
  <colBreaks count="1" manualBreakCount="1">
    <brk id="10" max="65535" man="1"/>
  </colBreaks>
  <ignoredErrors>
    <ignoredError sqref="R6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778"/>
  <sheetViews>
    <sheetView zoomScale="85" zoomScaleNormal="85" zoomScalePageLayoutView="0" workbookViewId="0" topLeftCell="A1">
      <selection activeCell="A3" sqref="A3"/>
    </sheetView>
  </sheetViews>
  <sheetFormatPr defaultColWidth="9.140625" defaultRowHeight="12.75"/>
  <cols>
    <col min="1" max="1" width="49.28125" style="0" customWidth="1"/>
    <col min="3" max="3" width="9.28125" style="0" bestFit="1" customWidth="1"/>
    <col min="4" max="4" width="10.28125" style="0" bestFit="1" customWidth="1"/>
    <col min="5" max="5" width="11.00390625" style="0" bestFit="1" customWidth="1"/>
    <col min="6" max="6" width="9.140625" style="43" customWidth="1"/>
    <col min="7" max="7" width="10.7109375" style="0" bestFit="1" customWidth="1"/>
    <col min="8" max="8" width="11.421875" style="0" bestFit="1" customWidth="1"/>
    <col min="9" max="9" width="6.7109375" style="0" bestFit="1" customWidth="1"/>
    <col min="10" max="10" width="1.421875" style="43" customWidth="1"/>
    <col min="11" max="11" width="8.421875" style="43" bestFit="1" customWidth="1"/>
    <col min="12" max="12" width="8.8515625" style="0" bestFit="1" customWidth="1"/>
    <col min="13" max="13" width="7.57421875" style="126" bestFit="1" customWidth="1"/>
    <col min="14" max="14" width="11.00390625" style="126" bestFit="1" customWidth="1"/>
  </cols>
  <sheetData>
    <row r="1" spans="1:11" ht="12.75">
      <c r="A1" s="15" t="s">
        <v>107</v>
      </c>
      <c r="B1" s="16"/>
      <c r="C1" s="17"/>
      <c r="D1" s="17"/>
      <c r="E1" s="17"/>
      <c r="F1" s="17"/>
      <c r="G1" s="17"/>
      <c r="H1" s="17"/>
      <c r="I1" s="17"/>
      <c r="J1" s="17"/>
      <c r="K1" s="17"/>
    </row>
    <row r="2" spans="1:11" ht="12.75">
      <c r="A2" s="104" t="s">
        <v>137</v>
      </c>
      <c r="B2" s="16"/>
      <c r="C2" s="17"/>
      <c r="D2" s="17"/>
      <c r="E2" s="17"/>
      <c r="F2" s="17"/>
      <c r="G2" s="17"/>
      <c r="H2" s="17"/>
      <c r="I2" s="17"/>
      <c r="J2" s="17"/>
      <c r="K2" s="17"/>
    </row>
    <row r="3" spans="1:11" ht="12.75">
      <c r="A3" s="6" t="s">
        <v>2</v>
      </c>
      <c r="B3" s="16"/>
      <c r="C3" s="17"/>
      <c r="D3" s="17"/>
      <c r="E3" s="17"/>
      <c r="F3" s="17"/>
      <c r="G3" s="17"/>
      <c r="H3" s="17"/>
      <c r="I3" s="17"/>
      <c r="J3" s="17"/>
      <c r="K3" s="17"/>
    </row>
    <row r="4" spans="1:11" ht="12.75">
      <c r="A4" s="6"/>
      <c r="B4" s="16"/>
      <c r="C4" s="17"/>
      <c r="D4" s="17"/>
      <c r="E4" s="17"/>
      <c r="F4" s="17"/>
      <c r="G4" s="17"/>
      <c r="H4" s="17"/>
      <c r="I4" s="17"/>
      <c r="J4" s="17"/>
      <c r="K4" s="17"/>
    </row>
    <row r="5" spans="1:11" ht="12.75">
      <c r="A5" s="88" t="s">
        <v>64</v>
      </c>
      <c r="B5" s="138" t="s">
        <v>40</v>
      </c>
      <c r="C5" s="138"/>
      <c r="D5" s="138"/>
      <c r="E5" s="138"/>
      <c r="F5" s="138"/>
      <c r="G5" s="138"/>
      <c r="H5" s="138"/>
      <c r="I5" s="138"/>
      <c r="J5" s="89"/>
      <c r="K5" s="89"/>
    </row>
    <row r="6" spans="1:11" ht="12.75">
      <c r="A6" s="4" t="s">
        <v>65</v>
      </c>
      <c r="B6" s="89" t="s">
        <v>45</v>
      </c>
      <c r="C6" s="89" t="s">
        <v>44</v>
      </c>
      <c r="D6" s="89" t="s">
        <v>43</v>
      </c>
      <c r="E6" s="89" t="s">
        <v>42</v>
      </c>
      <c r="F6" s="89" t="s">
        <v>41</v>
      </c>
      <c r="G6" s="89" t="s">
        <v>46</v>
      </c>
      <c r="H6" s="89" t="s">
        <v>47</v>
      </c>
      <c r="I6" s="89" t="s">
        <v>48</v>
      </c>
      <c r="J6" s="89"/>
      <c r="K6" s="89" t="s">
        <v>66</v>
      </c>
    </row>
    <row r="7" spans="1:14" s="21" customFormat="1" ht="12.75">
      <c r="A7" s="2" t="s">
        <v>18</v>
      </c>
      <c r="B7" s="80">
        <v>47</v>
      </c>
      <c r="C7" s="80">
        <v>77</v>
      </c>
      <c r="D7" s="80">
        <v>19</v>
      </c>
      <c r="E7" s="80">
        <v>15</v>
      </c>
      <c r="F7" s="80">
        <v>15</v>
      </c>
      <c r="G7" s="80">
        <v>33</v>
      </c>
      <c r="H7" s="80">
        <v>22</v>
      </c>
      <c r="I7" s="80">
        <v>7</v>
      </c>
      <c r="J7" s="80"/>
      <c r="K7" s="80">
        <v>235</v>
      </c>
      <c r="M7" s="127"/>
      <c r="N7" s="127"/>
    </row>
    <row r="8" spans="1:14" ht="12.75">
      <c r="A8" s="2" t="s">
        <v>9</v>
      </c>
      <c r="B8" s="80">
        <v>427</v>
      </c>
      <c r="C8" s="80">
        <v>407</v>
      </c>
      <c r="D8" s="80">
        <v>352</v>
      </c>
      <c r="E8" s="80">
        <v>228</v>
      </c>
      <c r="F8" s="80">
        <v>215</v>
      </c>
      <c r="G8" s="80">
        <v>338</v>
      </c>
      <c r="H8" s="80">
        <v>214</v>
      </c>
      <c r="I8" s="80">
        <v>159</v>
      </c>
      <c r="J8" s="80"/>
      <c r="K8" s="80">
        <v>2340</v>
      </c>
      <c r="M8" s="127"/>
      <c r="N8" s="127"/>
    </row>
    <row r="9" spans="1:14" ht="12.75">
      <c r="A9" s="2" t="s">
        <v>11</v>
      </c>
      <c r="B9" s="80">
        <v>128</v>
      </c>
      <c r="C9" s="80">
        <v>93</v>
      </c>
      <c r="D9" s="80">
        <v>75</v>
      </c>
      <c r="E9" s="80">
        <v>59</v>
      </c>
      <c r="F9" s="80">
        <v>39</v>
      </c>
      <c r="G9" s="80">
        <v>92</v>
      </c>
      <c r="H9" s="80">
        <v>80</v>
      </c>
      <c r="I9" s="80">
        <v>26</v>
      </c>
      <c r="J9" s="80"/>
      <c r="K9" s="80">
        <v>592</v>
      </c>
      <c r="M9" s="127"/>
      <c r="N9" s="127"/>
    </row>
    <row r="10" spans="1:14" ht="12.75">
      <c r="A10" s="120" t="s">
        <v>12</v>
      </c>
      <c r="B10" s="119">
        <v>7</v>
      </c>
      <c r="C10" s="119">
        <v>706</v>
      </c>
      <c r="D10" s="119">
        <v>441</v>
      </c>
      <c r="E10" s="119">
        <v>41</v>
      </c>
      <c r="F10" s="119">
        <v>246</v>
      </c>
      <c r="G10" s="119">
        <v>5</v>
      </c>
      <c r="H10" s="119">
        <v>14</v>
      </c>
      <c r="I10" s="119">
        <v>76</v>
      </c>
      <c r="J10" s="119"/>
      <c r="K10" s="119">
        <v>1536</v>
      </c>
      <c r="M10" s="127"/>
      <c r="N10" s="127"/>
    </row>
    <row r="11" spans="1:14" ht="12.75">
      <c r="A11" s="120" t="s">
        <v>17</v>
      </c>
      <c r="B11" s="119">
        <v>8</v>
      </c>
      <c r="C11" s="119">
        <v>6</v>
      </c>
      <c r="D11" s="119">
        <v>5</v>
      </c>
      <c r="E11" s="119">
        <v>6</v>
      </c>
      <c r="F11" s="119">
        <v>4</v>
      </c>
      <c r="G11" s="119">
        <v>4</v>
      </c>
      <c r="H11" s="119">
        <v>4</v>
      </c>
      <c r="I11" s="119">
        <v>5</v>
      </c>
      <c r="J11" s="119"/>
      <c r="K11" s="119">
        <v>42</v>
      </c>
      <c r="M11" s="127"/>
      <c r="N11" s="127"/>
    </row>
    <row r="12" spans="1:14" ht="12.75">
      <c r="A12" s="120" t="s">
        <v>67</v>
      </c>
      <c r="B12" s="119">
        <v>71</v>
      </c>
      <c r="C12" s="119">
        <v>3</v>
      </c>
      <c r="D12" s="119">
        <v>1</v>
      </c>
      <c r="E12" s="119">
        <v>3</v>
      </c>
      <c r="F12" s="119">
        <v>3</v>
      </c>
      <c r="G12" s="119">
        <v>10</v>
      </c>
      <c r="H12" s="119">
        <v>3</v>
      </c>
      <c r="I12" s="119">
        <v>3</v>
      </c>
      <c r="J12" s="119"/>
      <c r="K12" s="119">
        <v>97</v>
      </c>
      <c r="M12" s="127"/>
      <c r="N12" s="127"/>
    </row>
    <row r="13" spans="1:14" ht="12.75">
      <c r="A13" s="120" t="s">
        <v>68</v>
      </c>
      <c r="B13" s="119">
        <v>138</v>
      </c>
      <c r="C13" s="119">
        <v>48</v>
      </c>
      <c r="D13" s="119">
        <v>26</v>
      </c>
      <c r="E13" s="119">
        <v>25</v>
      </c>
      <c r="F13" s="119">
        <v>20</v>
      </c>
      <c r="G13" s="119">
        <v>84</v>
      </c>
      <c r="H13" s="119">
        <v>24</v>
      </c>
      <c r="I13" s="119">
        <v>7</v>
      </c>
      <c r="J13" s="119"/>
      <c r="K13" s="119">
        <v>372</v>
      </c>
      <c r="M13" s="127"/>
      <c r="N13" s="127"/>
    </row>
    <row r="14" spans="1:14" ht="12.75">
      <c r="A14" s="120" t="s">
        <v>69</v>
      </c>
      <c r="B14" s="119">
        <v>56</v>
      </c>
      <c r="C14" s="119">
        <v>115</v>
      </c>
      <c r="D14" s="119">
        <v>51</v>
      </c>
      <c r="E14" s="119">
        <v>161</v>
      </c>
      <c r="F14" s="119">
        <v>87</v>
      </c>
      <c r="G14" s="119">
        <v>27</v>
      </c>
      <c r="H14" s="119">
        <v>135</v>
      </c>
      <c r="I14" s="119">
        <v>76</v>
      </c>
      <c r="J14" s="119"/>
      <c r="K14" s="119">
        <v>708</v>
      </c>
      <c r="M14" s="127"/>
      <c r="N14" s="127"/>
    </row>
    <row r="15" spans="1:14" ht="12.75">
      <c r="A15" s="120" t="s">
        <v>10</v>
      </c>
      <c r="B15" s="119">
        <v>208</v>
      </c>
      <c r="C15" s="119">
        <v>176</v>
      </c>
      <c r="D15" s="119">
        <v>129</v>
      </c>
      <c r="E15" s="119">
        <v>105</v>
      </c>
      <c r="F15" s="119">
        <v>146</v>
      </c>
      <c r="G15" s="119">
        <v>148</v>
      </c>
      <c r="H15" s="119">
        <v>97</v>
      </c>
      <c r="I15" s="119">
        <v>56</v>
      </c>
      <c r="J15" s="119"/>
      <c r="K15" s="119">
        <v>1065</v>
      </c>
      <c r="M15" s="127"/>
      <c r="N15" s="127"/>
    </row>
    <row r="16" spans="1:14" ht="12.75">
      <c r="A16" s="120" t="s">
        <v>122</v>
      </c>
      <c r="B16" s="119">
        <v>21</v>
      </c>
      <c r="C16" s="119">
        <v>6</v>
      </c>
      <c r="D16" s="119">
        <v>9</v>
      </c>
      <c r="E16" s="119">
        <v>10</v>
      </c>
      <c r="F16" s="119">
        <v>6</v>
      </c>
      <c r="G16" s="119">
        <v>9</v>
      </c>
      <c r="H16" s="119">
        <v>4</v>
      </c>
      <c r="I16" s="119">
        <v>2</v>
      </c>
      <c r="J16" s="119"/>
      <c r="K16" s="119">
        <v>67</v>
      </c>
      <c r="M16" s="127"/>
      <c r="N16" s="127"/>
    </row>
    <row r="17" spans="1:14" ht="12.75">
      <c r="A17" s="2" t="s">
        <v>129</v>
      </c>
      <c r="B17" s="119">
        <v>100</v>
      </c>
      <c r="C17" s="119">
        <v>589</v>
      </c>
      <c r="D17" s="119">
        <v>50</v>
      </c>
      <c r="E17" s="119">
        <v>52</v>
      </c>
      <c r="F17" s="119">
        <v>48</v>
      </c>
      <c r="G17" s="119">
        <v>69</v>
      </c>
      <c r="H17" s="119">
        <v>50</v>
      </c>
      <c r="I17" s="119">
        <v>14</v>
      </c>
      <c r="J17" s="119"/>
      <c r="K17" s="119">
        <v>972</v>
      </c>
      <c r="M17" s="127"/>
      <c r="N17" s="127"/>
    </row>
    <row r="18" spans="1:14" ht="12.75">
      <c r="A18" s="120" t="s">
        <v>123</v>
      </c>
      <c r="B18" s="119">
        <v>8</v>
      </c>
      <c r="C18" s="119">
        <v>7</v>
      </c>
      <c r="D18" s="119">
        <v>7</v>
      </c>
      <c r="E18" s="119">
        <v>7</v>
      </c>
      <c r="F18" s="119">
        <v>5</v>
      </c>
      <c r="G18" s="119">
        <v>8</v>
      </c>
      <c r="H18" s="119">
        <v>3</v>
      </c>
      <c r="I18" s="119">
        <v>1</v>
      </c>
      <c r="J18" s="119"/>
      <c r="K18" s="119">
        <v>46</v>
      </c>
      <c r="M18" s="127"/>
      <c r="N18" s="127"/>
    </row>
    <row r="19" spans="1:14" ht="12.75">
      <c r="A19" s="2" t="s">
        <v>71</v>
      </c>
      <c r="B19" s="80">
        <v>33</v>
      </c>
      <c r="C19" s="80">
        <v>16</v>
      </c>
      <c r="D19" s="80">
        <v>13</v>
      </c>
      <c r="E19" s="80">
        <v>16</v>
      </c>
      <c r="F19" s="80">
        <v>8</v>
      </c>
      <c r="G19" s="80">
        <v>12</v>
      </c>
      <c r="H19" s="80">
        <v>8</v>
      </c>
      <c r="I19" s="80">
        <v>8</v>
      </c>
      <c r="J19" s="80"/>
      <c r="K19" s="80">
        <v>114</v>
      </c>
      <c r="M19" s="127"/>
      <c r="N19" s="127"/>
    </row>
    <row r="20" spans="1:14" ht="12.75">
      <c r="A20" s="2" t="s">
        <v>72</v>
      </c>
      <c r="B20" s="80">
        <v>20</v>
      </c>
      <c r="C20" s="80">
        <v>46</v>
      </c>
      <c r="D20" s="80">
        <v>41</v>
      </c>
      <c r="E20" s="80">
        <v>3</v>
      </c>
      <c r="F20" s="80">
        <v>6</v>
      </c>
      <c r="G20" s="80">
        <v>4</v>
      </c>
      <c r="H20" s="80">
        <v>9</v>
      </c>
      <c r="I20" s="80">
        <v>11</v>
      </c>
      <c r="J20" s="80"/>
      <c r="K20" s="80">
        <v>140</v>
      </c>
      <c r="M20" s="127"/>
      <c r="N20" s="127"/>
    </row>
    <row r="21" spans="1:14" ht="12.75">
      <c r="A21" s="2" t="s">
        <v>73</v>
      </c>
      <c r="B21" s="80">
        <v>461</v>
      </c>
      <c r="C21" s="80">
        <v>1466</v>
      </c>
      <c r="D21" s="80">
        <v>369</v>
      </c>
      <c r="E21" s="80">
        <v>247</v>
      </c>
      <c r="F21" s="80">
        <v>208</v>
      </c>
      <c r="G21" s="80">
        <v>319</v>
      </c>
      <c r="H21" s="80">
        <v>230</v>
      </c>
      <c r="I21" s="80">
        <v>183</v>
      </c>
      <c r="J21" s="80"/>
      <c r="K21" s="80">
        <v>3483</v>
      </c>
      <c r="M21" s="127"/>
      <c r="N21" s="127"/>
    </row>
    <row r="22" spans="1:14" ht="12.75">
      <c r="A22" s="2" t="s">
        <v>74</v>
      </c>
      <c r="B22" s="80">
        <v>725</v>
      </c>
      <c r="C22" s="80">
        <v>545</v>
      </c>
      <c r="D22" s="80">
        <v>497</v>
      </c>
      <c r="E22" s="80">
        <v>490</v>
      </c>
      <c r="F22" s="80">
        <v>236</v>
      </c>
      <c r="G22" s="80">
        <v>507</v>
      </c>
      <c r="H22" s="80">
        <v>345</v>
      </c>
      <c r="I22" s="80">
        <v>158</v>
      </c>
      <c r="J22" s="80"/>
      <c r="K22" s="80">
        <v>3503</v>
      </c>
      <c r="M22" s="127"/>
      <c r="N22" s="127"/>
    </row>
    <row r="23" spans="1:14" ht="12.75">
      <c r="A23" s="2" t="s">
        <v>75</v>
      </c>
      <c r="B23" s="80">
        <v>328</v>
      </c>
      <c r="C23" s="80">
        <v>909</v>
      </c>
      <c r="D23" s="80">
        <v>311</v>
      </c>
      <c r="E23" s="80">
        <v>204</v>
      </c>
      <c r="F23" s="80">
        <v>198</v>
      </c>
      <c r="G23" s="80">
        <v>279</v>
      </c>
      <c r="H23" s="80">
        <v>200</v>
      </c>
      <c r="I23" s="80">
        <v>80</v>
      </c>
      <c r="J23" s="80"/>
      <c r="K23" s="80">
        <v>2509</v>
      </c>
      <c r="M23" s="127"/>
      <c r="N23" s="127"/>
    </row>
    <row r="24" spans="1:14" ht="12.75">
      <c r="A24" s="2" t="s">
        <v>15</v>
      </c>
      <c r="B24" s="80">
        <v>21</v>
      </c>
      <c r="C24" s="80">
        <v>19</v>
      </c>
      <c r="D24" s="80">
        <v>23</v>
      </c>
      <c r="E24" s="80">
        <v>16</v>
      </c>
      <c r="F24" s="80">
        <v>16</v>
      </c>
      <c r="G24" s="80">
        <v>16</v>
      </c>
      <c r="H24" s="80">
        <v>7</v>
      </c>
      <c r="I24" s="80">
        <v>11</v>
      </c>
      <c r="J24" s="80"/>
      <c r="K24" s="80">
        <v>129</v>
      </c>
      <c r="M24" s="127"/>
      <c r="N24" s="127"/>
    </row>
    <row r="25" spans="1:14" ht="12.75">
      <c r="A25" s="2" t="s">
        <v>14</v>
      </c>
      <c r="B25" s="80">
        <v>20</v>
      </c>
      <c r="C25" s="80">
        <v>10</v>
      </c>
      <c r="D25" s="80">
        <v>14</v>
      </c>
      <c r="E25" s="80">
        <v>5</v>
      </c>
      <c r="F25" s="80">
        <v>6</v>
      </c>
      <c r="G25" s="80">
        <v>8</v>
      </c>
      <c r="H25" s="80">
        <v>4</v>
      </c>
      <c r="I25" s="80">
        <v>13</v>
      </c>
      <c r="J25" s="80"/>
      <c r="K25" s="80">
        <v>80</v>
      </c>
      <c r="M25" s="127"/>
      <c r="N25" s="127"/>
    </row>
    <row r="26" spans="1:14" ht="12.75">
      <c r="A26" s="2" t="s">
        <v>76</v>
      </c>
      <c r="B26" s="80">
        <v>40</v>
      </c>
      <c r="C26" s="80">
        <v>35</v>
      </c>
      <c r="D26" s="80">
        <v>40</v>
      </c>
      <c r="E26" s="80">
        <v>36</v>
      </c>
      <c r="F26" s="80">
        <v>25</v>
      </c>
      <c r="G26" s="80">
        <v>25</v>
      </c>
      <c r="H26" s="80">
        <v>27</v>
      </c>
      <c r="I26" s="80">
        <v>16</v>
      </c>
      <c r="J26" s="80"/>
      <c r="K26" s="80">
        <v>244</v>
      </c>
      <c r="M26" s="127"/>
      <c r="N26" s="127"/>
    </row>
    <row r="27" spans="1:14" ht="12.75">
      <c r="A27" s="2" t="s">
        <v>77</v>
      </c>
      <c r="B27" s="80">
        <v>135</v>
      </c>
      <c r="C27" s="80">
        <v>36</v>
      </c>
      <c r="D27" s="80">
        <v>74</v>
      </c>
      <c r="E27" s="80">
        <v>57</v>
      </c>
      <c r="F27" s="80">
        <v>35</v>
      </c>
      <c r="G27" s="80">
        <v>64</v>
      </c>
      <c r="H27" s="80">
        <v>46</v>
      </c>
      <c r="I27" s="80">
        <v>29</v>
      </c>
      <c r="J27" s="80"/>
      <c r="K27" s="80">
        <v>476</v>
      </c>
      <c r="M27" s="127"/>
      <c r="N27" s="127"/>
    </row>
    <row r="28" spans="1:14" ht="12.75">
      <c r="A28" s="4" t="s">
        <v>20</v>
      </c>
      <c r="B28" s="89">
        <v>3002</v>
      </c>
      <c r="C28" s="89">
        <v>5315</v>
      </c>
      <c r="D28" s="89">
        <v>2547</v>
      </c>
      <c r="E28" s="89">
        <v>1786</v>
      </c>
      <c r="F28" s="89">
        <v>1572</v>
      </c>
      <c r="G28" s="89">
        <v>2061</v>
      </c>
      <c r="H28" s="89">
        <v>1526</v>
      </c>
      <c r="I28" s="89">
        <v>941</v>
      </c>
      <c r="J28" s="80"/>
      <c r="K28" s="89">
        <v>18750</v>
      </c>
      <c r="M28" s="127"/>
      <c r="N28" s="127"/>
    </row>
    <row r="29" spans="1:14" ht="12.75">
      <c r="A29" s="2"/>
      <c r="B29" s="80"/>
      <c r="C29" s="80"/>
      <c r="D29" s="80"/>
      <c r="E29" s="80"/>
      <c r="F29" s="80"/>
      <c r="G29" s="80"/>
      <c r="H29" s="80"/>
      <c r="I29" s="80"/>
      <c r="J29" s="80"/>
      <c r="K29" s="80"/>
      <c r="M29" s="127"/>
      <c r="N29" s="127"/>
    </row>
    <row r="30" spans="1:14" ht="12.75">
      <c r="A30" s="88" t="s">
        <v>78</v>
      </c>
      <c r="B30" s="138" t="s">
        <v>40</v>
      </c>
      <c r="C30" s="138"/>
      <c r="D30" s="138"/>
      <c r="E30" s="138"/>
      <c r="F30" s="138"/>
      <c r="G30" s="138"/>
      <c r="H30" s="138"/>
      <c r="I30" s="138"/>
      <c r="J30" s="89"/>
      <c r="K30" s="89"/>
      <c r="M30" s="127"/>
      <c r="N30" s="127"/>
    </row>
    <row r="31" spans="1:14" ht="12.75">
      <c r="A31" s="4" t="s">
        <v>65</v>
      </c>
      <c r="B31" s="89" t="s">
        <v>45</v>
      </c>
      <c r="C31" s="89" t="s">
        <v>44</v>
      </c>
      <c r="D31" s="89" t="s">
        <v>43</v>
      </c>
      <c r="E31" s="89" t="s">
        <v>42</v>
      </c>
      <c r="F31" s="89" t="s">
        <v>41</v>
      </c>
      <c r="G31" s="89" t="s">
        <v>46</v>
      </c>
      <c r="H31" s="89" t="s">
        <v>47</v>
      </c>
      <c r="I31" s="89" t="s">
        <v>48</v>
      </c>
      <c r="J31" s="89"/>
      <c r="K31" s="89" t="s">
        <v>66</v>
      </c>
      <c r="M31" s="127"/>
      <c r="N31" s="127"/>
    </row>
    <row r="32" spans="1:14" s="33" customFormat="1" ht="12.75">
      <c r="A32" s="2" t="s">
        <v>18</v>
      </c>
      <c r="B32" s="80">
        <v>65</v>
      </c>
      <c r="C32" s="80">
        <v>31</v>
      </c>
      <c r="D32" s="80">
        <v>32</v>
      </c>
      <c r="E32" s="80">
        <v>16</v>
      </c>
      <c r="F32" s="80">
        <v>18</v>
      </c>
      <c r="G32" s="80">
        <v>29</v>
      </c>
      <c r="H32" s="80">
        <v>22</v>
      </c>
      <c r="I32" s="80">
        <v>4</v>
      </c>
      <c r="J32" s="80"/>
      <c r="K32" s="80">
        <v>217</v>
      </c>
      <c r="M32" s="127"/>
      <c r="N32" s="127"/>
    </row>
    <row r="33" spans="1:14" ht="12.75">
      <c r="A33" s="2" t="s">
        <v>9</v>
      </c>
      <c r="B33" s="80">
        <v>535</v>
      </c>
      <c r="C33" s="80">
        <v>530</v>
      </c>
      <c r="D33" s="80">
        <v>389</v>
      </c>
      <c r="E33" s="80">
        <v>264</v>
      </c>
      <c r="F33" s="80">
        <v>194</v>
      </c>
      <c r="G33" s="80">
        <v>397</v>
      </c>
      <c r="H33" s="80">
        <v>316</v>
      </c>
      <c r="I33" s="80">
        <v>147</v>
      </c>
      <c r="J33" s="80"/>
      <c r="K33" s="80">
        <v>2772</v>
      </c>
      <c r="M33" s="127"/>
      <c r="N33" s="127"/>
    </row>
    <row r="34" spans="1:14" ht="12.75">
      <c r="A34" s="2" t="s">
        <v>11</v>
      </c>
      <c r="B34" s="80">
        <v>132</v>
      </c>
      <c r="C34" s="80">
        <v>88</v>
      </c>
      <c r="D34" s="80">
        <v>99</v>
      </c>
      <c r="E34" s="80">
        <v>79</v>
      </c>
      <c r="F34" s="80">
        <v>44</v>
      </c>
      <c r="G34" s="80">
        <v>103</v>
      </c>
      <c r="H34" s="80">
        <v>84</v>
      </c>
      <c r="I34" s="80">
        <v>30</v>
      </c>
      <c r="J34" s="80"/>
      <c r="K34" s="80">
        <v>659</v>
      </c>
      <c r="M34" s="127"/>
      <c r="N34" s="127"/>
    </row>
    <row r="35" spans="1:14" ht="12.75">
      <c r="A35" s="120" t="s">
        <v>12</v>
      </c>
      <c r="B35" s="119">
        <v>40</v>
      </c>
      <c r="C35" s="119">
        <v>423</v>
      </c>
      <c r="D35" s="119">
        <v>583</v>
      </c>
      <c r="E35" s="119">
        <v>82</v>
      </c>
      <c r="F35" s="119">
        <v>513</v>
      </c>
      <c r="G35" s="119">
        <v>3</v>
      </c>
      <c r="H35" s="119">
        <v>5</v>
      </c>
      <c r="I35" s="119">
        <v>48</v>
      </c>
      <c r="J35" s="119"/>
      <c r="K35" s="119">
        <v>1697</v>
      </c>
      <c r="M35" s="127"/>
      <c r="N35" s="127"/>
    </row>
    <row r="36" spans="1:14" ht="12.75">
      <c r="A36" s="120" t="s">
        <v>17</v>
      </c>
      <c r="B36" s="119">
        <v>13</v>
      </c>
      <c r="C36" s="119">
        <v>4</v>
      </c>
      <c r="D36" s="119">
        <v>4</v>
      </c>
      <c r="E36" s="119">
        <v>7</v>
      </c>
      <c r="F36" s="119">
        <v>4</v>
      </c>
      <c r="G36" s="119">
        <v>2</v>
      </c>
      <c r="H36" s="119">
        <v>4</v>
      </c>
      <c r="I36" s="119">
        <v>1</v>
      </c>
      <c r="J36" s="119"/>
      <c r="K36" s="119">
        <v>39</v>
      </c>
      <c r="M36" s="127"/>
      <c r="N36" s="127"/>
    </row>
    <row r="37" spans="1:14" ht="12.75">
      <c r="A37" s="120" t="s">
        <v>67</v>
      </c>
      <c r="B37" s="119">
        <v>30</v>
      </c>
      <c r="C37" s="119">
        <v>5</v>
      </c>
      <c r="D37" s="119">
        <v>1</v>
      </c>
      <c r="E37" s="119">
        <v>8</v>
      </c>
      <c r="F37" s="119">
        <v>0</v>
      </c>
      <c r="G37" s="119">
        <v>2</v>
      </c>
      <c r="H37" s="119">
        <v>4</v>
      </c>
      <c r="I37" s="119">
        <v>2</v>
      </c>
      <c r="J37" s="119"/>
      <c r="K37" s="119">
        <v>52</v>
      </c>
      <c r="M37" s="127"/>
      <c r="N37" s="127"/>
    </row>
    <row r="38" spans="1:14" ht="12.75">
      <c r="A38" s="120" t="s">
        <v>68</v>
      </c>
      <c r="B38" s="119">
        <v>147</v>
      </c>
      <c r="C38" s="119">
        <v>65</v>
      </c>
      <c r="D38" s="119">
        <v>35</v>
      </c>
      <c r="E38" s="119">
        <v>25</v>
      </c>
      <c r="F38" s="119">
        <v>10</v>
      </c>
      <c r="G38" s="119">
        <v>70</v>
      </c>
      <c r="H38" s="119">
        <v>27</v>
      </c>
      <c r="I38" s="119">
        <v>11</v>
      </c>
      <c r="J38" s="119"/>
      <c r="K38" s="119">
        <v>390</v>
      </c>
      <c r="M38" s="127"/>
      <c r="N38" s="127"/>
    </row>
    <row r="39" spans="1:14" ht="12.75">
      <c r="A39" s="120" t="s">
        <v>69</v>
      </c>
      <c r="B39" s="119">
        <v>66</v>
      </c>
      <c r="C39" s="119">
        <v>90</v>
      </c>
      <c r="D39" s="119">
        <v>51</v>
      </c>
      <c r="E39" s="119">
        <v>140</v>
      </c>
      <c r="F39" s="119">
        <v>115</v>
      </c>
      <c r="G39" s="119">
        <v>142</v>
      </c>
      <c r="H39" s="119">
        <v>8</v>
      </c>
      <c r="I39" s="119">
        <v>19</v>
      </c>
      <c r="J39" s="119"/>
      <c r="K39" s="119">
        <v>631</v>
      </c>
      <c r="M39" s="127"/>
      <c r="N39" s="127"/>
    </row>
    <row r="40" spans="1:14" ht="12.75">
      <c r="A40" s="120" t="s">
        <v>10</v>
      </c>
      <c r="B40" s="119">
        <v>244</v>
      </c>
      <c r="C40" s="119">
        <v>172</v>
      </c>
      <c r="D40" s="119">
        <v>156</v>
      </c>
      <c r="E40" s="119">
        <v>136</v>
      </c>
      <c r="F40" s="119">
        <v>87</v>
      </c>
      <c r="G40" s="119">
        <v>141</v>
      </c>
      <c r="H40" s="119">
        <v>189</v>
      </c>
      <c r="I40" s="119">
        <v>62</v>
      </c>
      <c r="J40" s="119"/>
      <c r="K40" s="119">
        <v>1187</v>
      </c>
      <c r="M40" s="127"/>
      <c r="N40" s="127"/>
    </row>
    <row r="41" spans="1:14" ht="12.75">
      <c r="A41" s="120" t="s">
        <v>122</v>
      </c>
      <c r="B41" s="119">
        <v>30</v>
      </c>
      <c r="C41" s="119">
        <v>14</v>
      </c>
      <c r="D41" s="119">
        <v>10</v>
      </c>
      <c r="E41" s="119">
        <v>4</v>
      </c>
      <c r="F41" s="119">
        <v>5</v>
      </c>
      <c r="G41" s="119">
        <v>16</v>
      </c>
      <c r="H41" s="119">
        <v>2</v>
      </c>
      <c r="I41" s="119">
        <v>2</v>
      </c>
      <c r="J41" s="119"/>
      <c r="K41" s="119">
        <v>83</v>
      </c>
      <c r="M41" s="127"/>
      <c r="N41" s="127"/>
    </row>
    <row r="42" spans="1:14" ht="12.75">
      <c r="A42" s="2" t="s">
        <v>129</v>
      </c>
      <c r="B42" s="119">
        <v>108</v>
      </c>
      <c r="C42" s="119">
        <v>245</v>
      </c>
      <c r="D42" s="119">
        <v>59</v>
      </c>
      <c r="E42" s="119">
        <v>63</v>
      </c>
      <c r="F42" s="119">
        <v>30</v>
      </c>
      <c r="G42" s="119">
        <v>74</v>
      </c>
      <c r="H42" s="119">
        <v>57</v>
      </c>
      <c r="I42" s="119">
        <v>26</v>
      </c>
      <c r="J42" s="119"/>
      <c r="K42" s="119">
        <v>662</v>
      </c>
      <c r="M42" s="127"/>
      <c r="N42" s="127"/>
    </row>
    <row r="43" spans="1:14" ht="12.75">
      <c r="A43" s="120" t="s">
        <v>123</v>
      </c>
      <c r="B43" s="119">
        <v>13</v>
      </c>
      <c r="C43" s="119">
        <v>10</v>
      </c>
      <c r="D43" s="119">
        <v>12</v>
      </c>
      <c r="E43" s="119">
        <v>4</v>
      </c>
      <c r="F43" s="119">
        <v>2</v>
      </c>
      <c r="G43" s="119">
        <v>9</v>
      </c>
      <c r="H43" s="119">
        <v>3</v>
      </c>
      <c r="I43" s="119">
        <v>3</v>
      </c>
      <c r="J43" s="119"/>
      <c r="K43" s="119">
        <v>56</v>
      </c>
      <c r="M43" s="127"/>
      <c r="N43" s="127"/>
    </row>
    <row r="44" spans="1:14" ht="12.75">
      <c r="A44" s="2" t="s">
        <v>71</v>
      </c>
      <c r="B44" s="80">
        <v>34</v>
      </c>
      <c r="C44" s="80">
        <v>22</v>
      </c>
      <c r="D44" s="80">
        <v>17</v>
      </c>
      <c r="E44" s="80">
        <v>21</v>
      </c>
      <c r="F44" s="80">
        <v>12</v>
      </c>
      <c r="G44" s="80">
        <v>20</v>
      </c>
      <c r="H44" s="80">
        <v>12</v>
      </c>
      <c r="I44" s="80">
        <v>6</v>
      </c>
      <c r="J44" s="80"/>
      <c r="K44" s="80">
        <v>144</v>
      </c>
      <c r="M44" s="127"/>
      <c r="N44" s="127"/>
    </row>
    <row r="45" spans="1:14" ht="12.75">
      <c r="A45" s="2" t="s">
        <v>72</v>
      </c>
      <c r="B45" s="80">
        <v>137</v>
      </c>
      <c r="C45" s="80">
        <v>17</v>
      </c>
      <c r="D45" s="80">
        <v>18</v>
      </c>
      <c r="E45" s="80">
        <v>20</v>
      </c>
      <c r="F45" s="80">
        <v>26</v>
      </c>
      <c r="G45" s="80">
        <v>8</v>
      </c>
      <c r="H45" s="80">
        <v>112</v>
      </c>
      <c r="I45" s="80">
        <v>0</v>
      </c>
      <c r="J45" s="80"/>
      <c r="K45" s="80">
        <v>338</v>
      </c>
      <c r="M45" s="127"/>
      <c r="N45" s="127"/>
    </row>
    <row r="46" spans="1:14" ht="12.75">
      <c r="A46" s="2" t="s">
        <v>73</v>
      </c>
      <c r="B46" s="80">
        <v>3089</v>
      </c>
      <c r="C46" s="80">
        <v>653</v>
      </c>
      <c r="D46" s="80">
        <v>369</v>
      </c>
      <c r="E46" s="80">
        <v>358</v>
      </c>
      <c r="F46" s="80">
        <v>185</v>
      </c>
      <c r="G46" s="80">
        <v>762</v>
      </c>
      <c r="H46" s="80">
        <v>214</v>
      </c>
      <c r="I46" s="80">
        <v>172</v>
      </c>
      <c r="J46" s="80"/>
      <c r="K46" s="80">
        <v>5802</v>
      </c>
      <c r="M46" s="127"/>
      <c r="N46" s="127"/>
    </row>
    <row r="47" spans="1:14" ht="12.75">
      <c r="A47" s="2" t="s">
        <v>74</v>
      </c>
      <c r="B47" s="80">
        <v>749</v>
      </c>
      <c r="C47" s="80">
        <v>612</v>
      </c>
      <c r="D47" s="80">
        <v>464</v>
      </c>
      <c r="E47" s="80">
        <v>405</v>
      </c>
      <c r="F47" s="80">
        <v>279</v>
      </c>
      <c r="G47" s="80">
        <v>572</v>
      </c>
      <c r="H47" s="80">
        <v>462</v>
      </c>
      <c r="I47" s="80">
        <v>157</v>
      </c>
      <c r="J47" s="80"/>
      <c r="K47" s="80">
        <v>3700</v>
      </c>
      <c r="M47" s="127"/>
      <c r="N47" s="127"/>
    </row>
    <row r="48" spans="1:14" ht="12.75">
      <c r="A48" s="2" t="s">
        <v>75</v>
      </c>
      <c r="B48" s="80">
        <v>16101</v>
      </c>
      <c r="C48" s="80">
        <v>348</v>
      </c>
      <c r="D48" s="80">
        <v>313</v>
      </c>
      <c r="E48" s="80">
        <v>246</v>
      </c>
      <c r="F48" s="80">
        <v>172</v>
      </c>
      <c r="G48" s="80">
        <v>557</v>
      </c>
      <c r="H48" s="80">
        <v>180</v>
      </c>
      <c r="I48" s="80">
        <v>29</v>
      </c>
      <c r="J48" s="80"/>
      <c r="K48" s="80">
        <v>17946</v>
      </c>
      <c r="M48" s="127"/>
      <c r="N48" s="127"/>
    </row>
    <row r="49" spans="1:14" ht="12.75">
      <c r="A49" s="2" t="s">
        <v>15</v>
      </c>
      <c r="B49" s="80">
        <v>20</v>
      </c>
      <c r="C49" s="80">
        <v>11</v>
      </c>
      <c r="D49" s="80">
        <v>13</v>
      </c>
      <c r="E49" s="80">
        <v>18</v>
      </c>
      <c r="F49" s="80">
        <v>6</v>
      </c>
      <c r="G49" s="80">
        <v>22</v>
      </c>
      <c r="H49" s="80">
        <v>9</v>
      </c>
      <c r="I49" s="80">
        <v>5</v>
      </c>
      <c r="J49" s="80"/>
      <c r="K49" s="80">
        <v>104</v>
      </c>
      <c r="M49" s="127"/>
      <c r="N49" s="127"/>
    </row>
    <row r="50" spans="1:14" ht="12.75">
      <c r="A50" s="2" t="s">
        <v>14</v>
      </c>
      <c r="B50" s="80">
        <v>18</v>
      </c>
      <c r="C50" s="80">
        <v>8</v>
      </c>
      <c r="D50" s="80">
        <v>7</v>
      </c>
      <c r="E50" s="80">
        <v>19</v>
      </c>
      <c r="F50" s="80">
        <v>8</v>
      </c>
      <c r="G50" s="80">
        <v>20</v>
      </c>
      <c r="H50" s="80">
        <v>1</v>
      </c>
      <c r="I50" s="80">
        <v>2</v>
      </c>
      <c r="J50" s="80"/>
      <c r="K50" s="80">
        <v>83</v>
      </c>
      <c r="M50" s="127"/>
      <c r="N50" s="127"/>
    </row>
    <row r="51" spans="1:14" ht="12.75">
      <c r="A51" s="2" t="s">
        <v>76</v>
      </c>
      <c r="B51" s="80">
        <v>45</v>
      </c>
      <c r="C51" s="80">
        <v>37</v>
      </c>
      <c r="D51" s="80">
        <v>50</v>
      </c>
      <c r="E51" s="80">
        <v>40</v>
      </c>
      <c r="F51" s="80">
        <v>24</v>
      </c>
      <c r="G51" s="80">
        <v>41</v>
      </c>
      <c r="H51" s="80">
        <v>140</v>
      </c>
      <c r="I51" s="80">
        <v>11</v>
      </c>
      <c r="J51" s="80"/>
      <c r="K51" s="80">
        <v>388</v>
      </c>
      <c r="M51" s="127"/>
      <c r="N51" s="127"/>
    </row>
    <row r="52" spans="1:14" ht="12.75">
      <c r="A52" s="2" t="s">
        <v>77</v>
      </c>
      <c r="B52" s="80">
        <v>114</v>
      </c>
      <c r="C52" s="80">
        <v>52</v>
      </c>
      <c r="D52" s="80">
        <v>44</v>
      </c>
      <c r="E52" s="80">
        <v>146</v>
      </c>
      <c r="F52" s="80">
        <v>47</v>
      </c>
      <c r="G52" s="80">
        <v>65</v>
      </c>
      <c r="H52" s="80">
        <v>29</v>
      </c>
      <c r="I52" s="80">
        <v>29</v>
      </c>
      <c r="J52" s="80"/>
      <c r="K52" s="80">
        <v>526</v>
      </c>
      <c r="M52" s="127"/>
      <c r="N52" s="127"/>
    </row>
    <row r="53" spans="1:14" ht="12.75">
      <c r="A53" s="4" t="s">
        <v>79</v>
      </c>
      <c r="B53" s="89">
        <v>21730</v>
      </c>
      <c r="C53" s="89">
        <v>3437</v>
      </c>
      <c r="D53" s="89">
        <v>2726</v>
      </c>
      <c r="E53" s="89">
        <v>2101</v>
      </c>
      <c r="F53" s="89">
        <v>1781</v>
      </c>
      <c r="G53" s="89">
        <v>3055</v>
      </c>
      <c r="H53" s="89">
        <v>1880</v>
      </c>
      <c r="I53" s="89">
        <v>766</v>
      </c>
      <c r="J53" s="80"/>
      <c r="K53" s="89">
        <v>37476</v>
      </c>
      <c r="M53" s="127"/>
      <c r="N53" s="127"/>
    </row>
    <row r="54" spans="1:14" ht="12.75">
      <c r="A54" s="2"/>
      <c r="B54" s="80"/>
      <c r="C54" s="80"/>
      <c r="D54" s="80"/>
      <c r="E54" s="80"/>
      <c r="F54" s="80"/>
      <c r="G54" s="80"/>
      <c r="H54" s="80"/>
      <c r="I54" s="80"/>
      <c r="J54" s="80"/>
      <c r="K54" s="80"/>
      <c r="M54" s="127"/>
      <c r="N54" s="127"/>
    </row>
    <row r="55" spans="1:14" ht="12.75">
      <c r="A55" s="88" t="s">
        <v>80</v>
      </c>
      <c r="B55" s="138" t="s">
        <v>40</v>
      </c>
      <c r="C55" s="138"/>
      <c r="D55" s="138"/>
      <c r="E55" s="138"/>
      <c r="F55" s="138"/>
      <c r="G55" s="138"/>
      <c r="H55" s="138"/>
      <c r="I55" s="138"/>
      <c r="J55" s="89"/>
      <c r="K55" s="89"/>
      <c r="M55" s="127"/>
      <c r="N55" s="127"/>
    </row>
    <row r="56" spans="1:14" ht="12.75">
      <c r="A56" s="4" t="s">
        <v>65</v>
      </c>
      <c r="B56" s="89" t="s">
        <v>45</v>
      </c>
      <c r="C56" s="89" t="s">
        <v>44</v>
      </c>
      <c r="D56" s="89" t="s">
        <v>43</v>
      </c>
      <c r="E56" s="89" t="s">
        <v>42</v>
      </c>
      <c r="F56" s="89" t="s">
        <v>41</v>
      </c>
      <c r="G56" s="89" t="s">
        <v>46</v>
      </c>
      <c r="H56" s="89" t="s">
        <v>47</v>
      </c>
      <c r="I56" s="89" t="s">
        <v>48</v>
      </c>
      <c r="J56" s="89"/>
      <c r="K56" s="89" t="s">
        <v>66</v>
      </c>
      <c r="M56" s="127"/>
      <c r="N56" s="127"/>
    </row>
    <row r="57" spans="1:14" ht="12.75">
      <c r="A57" s="2" t="s">
        <v>18</v>
      </c>
      <c r="B57" s="80">
        <v>59</v>
      </c>
      <c r="C57" s="80">
        <v>32</v>
      </c>
      <c r="D57" s="80">
        <v>28</v>
      </c>
      <c r="E57" s="80">
        <v>27</v>
      </c>
      <c r="F57" s="80">
        <v>15</v>
      </c>
      <c r="G57" s="80">
        <v>41</v>
      </c>
      <c r="H57" s="80">
        <v>23</v>
      </c>
      <c r="I57" s="80">
        <v>8</v>
      </c>
      <c r="J57" s="80"/>
      <c r="K57" s="80">
        <v>233</v>
      </c>
      <c r="M57" s="127"/>
      <c r="N57" s="127"/>
    </row>
    <row r="58" spans="1:14" ht="12.75">
      <c r="A58" s="2" t="s">
        <v>9</v>
      </c>
      <c r="B58" s="80">
        <v>522</v>
      </c>
      <c r="C58" s="80">
        <v>348</v>
      </c>
      <c r="D58" s="80">
        <v>344</v>
      </c>
      <c r="E58" s="80">
        <v>279</v>
      </c>
      <c r="F58" s="80">
        <v>261</v>
      </c>
      <c r="G58" s="80">
        <v>306</v>
      </c>
      <c r="H58" s="80">
        <v>277</v>
      </c>
      <c r="I58" s="80">
        <v>118</v>
      </c>
      <c r="J58" s="80"/>
      <c r="K58" s="80">
        <v>2455</v>
      </c>
      <c r="M58" s="127"/>
      <c r="N58" s="127"/>
    </row>
    <row r="59" spans="1:14" ht="12.75">
      <c r="A59" s="2" t="s">
        <v>11</v>
      </c>
      <c r="B59" s="80">
        <v>146</v>
      </c>
      <c r="C59" s="80">
        <v>100</v>
      </c>
      <c r="D59" s="80">
        <v>106</v>
      </c>
      <c r="E59" s="80">
        <v>62</v>
      </c>
      <c r="F59" s="80">
        <v>50</v>
      </c>
      <c r="G59" s="80">
        <v>93</v>
      </c>
      <c r="H59" s="80">
        <v>54</v>
      </c>
      <c r="I59" s="80">
        <v>24</v>
      </c>
      <c r="J59" s="80"/>
      <c r="K59" s="80">
        <v>635</v>
      </c>
      <c r="M59" s="127"/>
      <c r="N59" s="127"/>
    </row>
    <row r="60" spans="1:14" ht="12.75">
      <c r="A60" s="120" t="s">
        <v>12</v>
      </c>
      <c r="B60" s="119">
        <v>12</v>
      </c>
      <c r="C60" s="119">
        <v>389</v>
      </c>
      <c r="D60" s="119">
        <v>322</v>
      </c>
      <c r="E60" s="119">
        <v>78</v>
      </c>
      <c r="F60" s="119">
        <v>1010</v>
      </c>
      <c r="G60" s="119">
        <v>5</v>
      </c>
      <c r="H60" s="119">
        <v>25</v>
      </c>
      <c r="I60" s="119">
        <v>95</v>
      </c>
      <c r="J60" s="119"/>
      <c r="K60" s="119">
        <v>1936</v>
      </c>
      <c r="M60" s="127"/>
      <c r="N60" s="127"/>
    </row>
    <row r="61" spans="1:14" ht="12.75">
      <c r="A61" s="120" t="s">
        <v>17</v>
      </c>
      <c r="B61" s="119">
        <v>17</v>
      </c>
      <c r="C61" s="119">
        <v>5</v>
      </c>
      <c r="D61" s="119">
        <v>5</v>
      </c>
      <c r="E61" s="119">
        <v>4</v>
      </c>
      <c r="F61" s="119">
        <v>7</v>
      </c>
      <c r="G61" s="119">
        <v>9</v>
      </c>
      <c r="H61" s="119">
        <v>5</v>
      </c>
      <c r="I61" s="119">
        <v>3</v>
      </c>
      <c r="J61" s="119"/>
      <c r="K61" s="119">
        <v>55</v>
      </c>
      <c r="M61" s="127"/>
      <c r="N61" s="127"/>
    </row>
    <row r="62" spans="1:14" ht="12.75">
      <c r="A62" s="120" t="s">
        <v>67</v>
      </c>
      <c r="B62" s="119">
        <v>78</v>
      </c>
      <c r="C62" s="119">
        <v>4</v>
      </c>
      <c r="D62" s="119">
        <v>3</v>
      </c>
      <c r="E62" s="119">
        <v>5</v>
      </c>
      <c r="F62" s="119">
        <v>1</v>
      </c>
      <c r="G62" s="119">
        <v>4</v>
      </c>
      <c r="H62" s="119">
        <v>1</v>
      </c>
      <c r="I62" s="119">
        <v>1</v>
      </c>
      <c r="J62" s="119"/>
      <c r="K62" s="119">
        <v>97</v>
      </c>
      <c r="M62" s="127"/>
      <c r="N62" s="127"/>
    </row>
    <row r="63" spans="1:14" ht="12.75">
      <c r="A63" s="120" t="s">
        <v>68</v>
      </c>
      <c r="B63" s="119">
        <v>152</v>
      </c>
      <c r="C63" s="119">
        <v>58</v>
      </c>
      <c r="D63" s="119">
        <v>33</v>
      </c>
      <c r="E63" s="119">
        <v>42</v>
      </c>
      <c r="F63" s="119">
        <v>15</v>
      </c>
      <c r="G63" s="119">
        <v>99</v>
      </c>
      <c r="H63" s="119">
        <v>77</v>
      </c>
      <c r="I63" s="119">
        <v>5</v>
      </c>
      <c r="J63" s="119"/>
      <c r="K63" s="119">
        <v>481</v>
      </c>
      <c r="M63" s="127"/>
      <c r="N63" s="127"/>
    </row>
    <row r="64" spans="1:14" ht="12.75">
      <c r="A64" s="120" t="s">
        <v>69</v>
      </c>
      <c r="B64" s="119">
        <v>54</v>
      </c>
      <c r="C64" s="119">
        <v>101</v>
      </c>
      <c r="D64" s="119">
        <v>125</v>
      </c>
      <c r="E64" s="119">
        <v>31</v>
      </c>
      <c r="F64" s="119">
        <v>92</v>
      </c>
      <c r="G64" s="119">
        <v>16</v>
      </c>
      <c r="H64" s="119">
        <v>20</v>
      </c>
      <c r="I64" s="119">
        <v>12</v>
      </c>
      <c r="J64" s="119"/>
      <c r="K64" s="119">
        <v>451</v>
      </c>
      <c r="M64" s="127"/>
      <c r="N64" s="127"/>
    </row>
    <row r="65" spans="1:14" ht="12.75">
      <c r="A65" s="120" t="s">
        <v>10</v>
      </c>
      <c r="B65" s="119">
        <v>207</v>
      </c>
      <c r="C65" s="119">
        <v>135</v>
      </c>
      <c r="D65" s="119">
        <v>138</v>
      </c>
      <c r="E65" s="119">
        <v>151</v>
      </c>
      <c r="F65" s="119">
        <v>111</v>
      </c>
      <c r="G65" s="119">
        <v>107</v>
      </c>
      <c r="H65" s="119">
        <v>142</v>
      </c>
      <c r="I65" s="119">
        <v>73</v>
      </c>
      <c r="J65" s="119"/>
      <c r="K65" s="119">
        <v>1064</v>
      </c>
      <c r="M65" s="127"/>
      <c r="N65" s="127"/>
    </row>
    <row r="66" spans="1:14" ht="12.75">
      <c r="A66" s="120" t="s">
        <v>122</v>
      </c>
      <c r="B66" s="119">
        <v>23</v>
      </c>
      <c r="C66" s="119">
        <v>11</v>
      </c>
      <c r="D66" s="119">
        <v>10</v>
      </c>
      <c r="E66" s="119">
        <v>8</v>
      </c>
      <c r="F66" s="119">
        <v>1</v>
      </c>
      <c r="G66" s="119">
        <v>24</v>
      </c>
      <c r="H66" s="119">
        <v>21</v>
      </c>
      <c r="I66" s="119">
        <v>4</v>
      </c>
      <c r="J66" s="119"/>
      <c r="K66" s="119">
        <v>102</v>
      </c>
      <c r="M66" s="127"/>
      <c r="N66" s="127"/>
    </row>
    <row r="67" spans="1:14" ht="12.75">
      <c r="A67" s="2" t="s">
        <v>129</v>
      </c>
      <c r="B67" s="119">
        <v>110</v>
      </c>
      <c r="C67" s="119">
        <v>448</v>
      </c>
      <c r="D67" s="119">
        <v>67</v>
      </c>
      <c r="E67" s="119">
        <v>60</v>
      </c>
      <c r="F67" s="119">
        <v>38</v>
      </c>
      <c r="G67" s="119">
        <v>81</v>
      </c>
      <c r="H67" s="119">
        <v>70</v>
      </c>
      <c r="I67" s="119">
        <v>33</v>
      </c>
      <c r="J67" s="119"/>
      <c r="K67" s="119">
        <v>907</v>
      </c>
      <c r="M67" s="127"/>
      <c r="N67" s="127"/>
    </row>
    <row r="68" spans="1:14" ht="12.75">
      <c r="A68" s="120" t="s">
        <v>123</v>
      </c>
      <c r="B68" s="119">
        <v>8</v>
      </c>
      <c r="C68" s="119">
        <v>1</v>
      </c>
      <c r="D68" s="119">
        <v>9</v>
      </c>
      <c r="E68" s="119">
        <v>6</v>
      </c>
      <c r="F68" s="119">
        <v>2</v>
      </c>
      <c r="G68" s="119">
        <v>15</v>
      </c>
      <c r="H68" s="119">
        <v>5</v>
      </c>
      <c r="I68" s="119">
        <v>0</v>
      </c>
      <c r="J68" s="119"/>
      <c r="K68" s="119">
        <v>46</v>
      </c>
      <c r="M68" s="127"/>
      <c r="N68" s="127"/>
    </row>
    <row r="69" spans="1:14" ht="12.75">
      <c r="A69" s="2" t="s">
        <v>71</v>
      </c>
      <c r="B69" s="80">
        <v>37</v>
      </c>
      <c r="C69" s="80">
        <v>23</v>
      </c>
      <c r="D69" s="80">
        <v>14</v>
      </c>
      <c r="E69" s="80">
        <v>23</v>
      </c>
      <c r="F69" s="80">
        <v>11</v>
      </c>
      <c r="G69" s="80">
        <v>23</v>
      </c>
      <c r="H69" s="80">
        <v>15</v>
      </c>
      <c r="I69" s="80">
        <v>9</v>
      </c>
      <c r="J69" s="80"/>
      <c r="K69" s="80">
        <v>155</v>
      </c>
      <c r="M69" s="127"/>
      <c r="N69" s="127"/>
    </row>
    <row r="70" spans="1:14" ht="12.75">
      <c r="A70" s="2" t="s">
        <v>72</v>
      </c>
      <c r="B70" s="80">
        <v>20</v>
      </c>
      <c r="C70" s="80">
        <v>12</v>
      </c>
      <c r="D70" s="80">
        <v>36</v>
      </c>
      <c r="E70" s="80">
        <v>16</v>
      </c>
      <c r="F70" s="80">
        <v>4</v>
      </c>
      <c r="G70" s="80">
        <v>8</v>
      </c>
      <c r="H70" s="80">
        <v>18</v>
      </c>
      <c r="I70" s="80">
        <v>3</v>
      </c>
      <c r="J70" s="80"/>
      <c r="K70" s="80">
        <v>117</v>
      </c>
      <c r="M70" s="127"/>
      <c r="N70" s="127"/>
    </row>
    <row r="71" spans="1:14" ht="12.75">
      <c r="A71" s="2" t="s">
        <v>73</v>
      </c>
      <c r="B71" s="80">
        <v>540</v>
      </c>
      <c r="C71" s="80">
        <v>468</v>
      </c>
      <c r="D71" s="80">
        <v>382</v>
      </c>
      <c r="E71" s="80">
        <v>311</v>
      </c>
      <c r="F71" s="80">
        <v>230</v>
      </c>
      <c r="G71" s="80">
        <v>362</v>
      </c>
      <c r="H71" s="80">
        <v>298</v>
      </c>
      <c r="I71" s="80">
        <v>140</v>
      </c>
      <c r="J71" s="80"/>
      <c r="K71" s="80">
        <v>2731</v>
      </c>
      <c r="M71" s="127"/>
      <c r="N71" s="127"/>
    </row>
    <row r="72" spans="1:14" ht="12.75">
      <c r="A72" s="2" t="s">
        <v>74</v>
      </c>
      <c r="B72" s="80">
        <v>806</v>
      </c>
      <c r="C72" s="80">
        <v>585</v>
      </c>
      <c r="D72" s="80">
        <v>518</v>
      </c>
      <c r="E72" s="80">
        <v>434</v>
      </c>
      <c r="F72" s="80">
        <v>308</v>
      </c>
      <c r="G72" s="80">
        <v>538</v>
      </c>
      <c r="H72" s="80">
        <v>337</v>
      </c>
      <c r="I72" s="80">
        <v>159</v>
      </c>
      <c r="J72" s="80"/>
      <c r="K72" s="80">
        <v>3685</v>
      </c>
      <c r="M72" s="127"/>
      <c r="N72" s="127"/>
    </row>
    <row r="73" spans="1:14" ht="12.75">
      <c r="A73" s="2" t="s">
        <v>75</v>
      </c>
      <c r="B73" s="80">
        <v>966</v>
      </c>
      <c r="C73" s="80">
        <v>311</v>
      </c>
      <c r="D73" s="80">
        <v>315</v>
      </c>
      <c r="E73" s="80">
        <v>244</v>
      </c>
      <c r="F73" s="80">
        <v>198</v>
      </c>
      <c r="G73" s="80">
        <v>352</v>
      </c>
      <c r="H73" s="80">
        <v>282</v>
      </c>
      <c r="I73" s="80">
        <v>40</v>
      </c>
      <c r="J73" s="80"/>
      <c r="K73" s="80">
        <v>2708</v>
      </c>
      <c r="M73" s="127"/>
      <c r="N73" s="127"/>
    </row>
    <row r="74" spans="1:14" ht="12.75">
      <c r="A74" s="2" t="s">
        <v>15</v>
      </c>
      <c r="B74" s="80">
        <v>29</v>
      </c>
      <c r="C74" s="80">
        <v>14</v>
      </c>
      <c r="D74" s="80">
        <v>22</v>
      </c>
      <c r="E74" s="80">
        <v>11</v>
      </c>
      <c r="F74" s="80">
        <v>17</v>
      </c>
      <c r="G74" s="80">
        <v>9</v>
      </c>
      <c r="H74" s="80">
        <v>10</v>
      </c>
      <c r="I74" s="80">
        <v>5</v>
      </c>
      <c r="J74" s="80"/>
      <c r="K74" s="80">
        <v>117</v>
      </c>
      <c r="M74" s="127"/>
      <c r="N74" s="127"/>
    </row>
    <row r="75" spans="1:14" ht="12.75">
      <c r="A75" s="2" t="s">
        <v>14</v>
      </c>
      <c r="B75" s="80">
        <v>28</v>
      </c>
      <c r="C75" s="80">
        <v>2</v>
      </c>
      <c r="D75" s="80">
        <v>7</v>
      </c>
      <c r="E75" s="80">
        <v>16</v>
      </c>
      <c r="F75" s="80">
        <v>6</v>
      </c>
      <c r="G75" s="80">
        <v>5</v>
      </c>
      <c r="H75" s="80">
        <v>5</v>
      </c>
      <c r="I75" s="80">
        <v>11</v>
      </c>
      <c r="J75" s="80"/>
      <c r="K75" s="80">
        <v>80</v>
      </c>
      <c r="M75" s="127"/>
      <c r="N75" s="127"/>
    </row>
    <row r="76" spans="1:14" ht="12.75">
      <c r="A76" s="2" t="s">
        <v>76</v>
      </c>
      <c r="B76" s="80">
        <v>50</v>
      </c>
      <c r="C76" s="80">
        <v>40</v>
      </c>
      <c r="D76" s="80">
        <v>57</v>
      </c>
      <c r="E76" s="80">
        <v>31</v>
      </c>
      <c r="F76" s="80">
        <v>44</v>
      </c>
      <c r="G76" s="80">
        <v>14</v>
      </c>
      <c r="H76" s="80">
        <v>34</v>
      </c>
      <c r="I76" s="80">
        <v>16</v>
      </c>
      <c r="J76" s="80"/>
      <c r="K76" s="80">
        <v>286</v>
      </c>
      <c r="M76" s="127"/>
      <c r="N76" s="127"/>
    </row>
    <row r="77" spans="1:14" ht="12.75">
      <c r="A77" s="2" t="s">
        <v>77</v>
      </c>
      <c r="B77" s="80">
        <v>150</v>
      </c>
      <c r="C77" s="80">
        <v>49</v>
      </c>
      <c r="D77" s="80">
        <v>77</v>
      </c>
      <c r="E77" s="80">
        <v>59</v>
      </c>
      <c r="F77" s="80">
        <v>52</v>
      </c>
      <c r="G77" s="80">
        <v>57</v>
      </c>
      <c r="H77" s="80">
        <v>70</v>
      </c>
      <c r="I77" s="80">
        <v>21</v>
      </c>
      <c r="J77" s="80"/>
      <c r="K77" s="80">
        <v>535</v>
      </c>
      <c r="M77" s="127"/>
      <c r="N77" s="127"/>
    </row>
    <row r="78" spans="1:14" ht="12.75">
      <c r="A78" s="4" t="s">
        <v>79</v>
      </c>
      <c r="B78" s="89">
        <v>4014</v>
      </c>
      <c r="C78" s="89">
        <v>3136</v>
      </c>
      <c r="D78" s="89">
        <v>2618</v>
      </c>
      <c r="E78" s="89">
        <v>1898</v>
      </c>
      <c r="F78" s="89">
        <v>2473</v>
      </c>
      <c r="G78" s="89">
        <v>2168</v>
      </c>
      <c r="H78" s="89">
        <v>1789</v>
      </c>
      <c r="I78" s="89">
        <v>780</v>
      </c>
      <c r="J78" s="80"/>
      <c r="K78" s="89">
        <v>18876</v>
      </c>
      <c r="M78" s="127"/>
      <c r="N78" s="127"/>
    </row>
    <row r="79" spans="1:14" ht="12.75">
      <c r="A79" s="2"/>
      <c r="B79" s="80"/>
      <c r="C79" s="80"/>
      <c r="D79" s="80"/>
      <c r="E79" s="80"/>
      <c r="F79" s="80"/>
      <c r="G79" s="80"/>
      <c r="H79" s="80"/>
      <c r="I79" s="80"/>
      <c r="J79" s="80"/>
      <c r="K79" s="80"/>
      <c r="M79" s="127"/>
      <c r="N79" s="127"/>
    </row>
    <row r="80" spans="1:14" ht="12.75">
      <c r="A80" s="88" t="s">
        <v>81</v>
      </c>
      <c r="B80" s="138" t="s">
        <v>40</v>
      </c>
      <c r="C80" s="138"/>
      <c r="D80" s="138"/>
      <c r="E80" s="138"/>
      <c r="F80" s="138"/>
      <c r="G80" s="138"/>
      <c r="H80" s="138"/>
      <c r="I80" s="138"/>
      <c r="J80" s="89"/>
      <c r="K80" s="89"/>
      <c r="M80" s="127"/>
      <c r="N80" s="127"/>
    </row>
    <row r="81" spans="1:14" ht="12.75">
      <c r="A81" s="4" t="s">
        <v>65</v>
      </c>
      <c r="B81" s="89" t="s">
        <v>45</v>
      </c>
      <c r="C81" s="89" t="s">
        <v>44</v>
      </c>
      <c r="D81" s="89" t="s">
        <v>43</v>
      </c>
      <c r="E81" s="89" t="s">
        <v>42</v>
      </c>
      <c r="F81" s="89" t="s">
        <v>41</v>
      </c>
      <c r="G81" s="89" t="s">
        <v>46</v>
      </c>
      <c r="H81" s="89" t="s">
        <v>47</v>
      </c>
      <c r="I81" s="89" t="s">
        <v>48</v>
      </c>
      <c r="J81" s="89"/>
      <c r="K81" s="89" t="s">
        <v>66</v>
      </c>
      <c r="M81" s="127"/>
      <c r="N81" s="127"/>
    </row>
    <row r="82" spans="1:14" ht="12.75">
      <c r="A82" s="2" t="s">
        <v>18</v>
      </c>
      <c r="B82" s="80">
        <v>41</v>
      </c>
      <c r="C82" s="80">
        <v>34</v>
      </c>
      <c r="D82" s="80">
        <v>25</v>
      </c>
      <c r="E82" s="80">
        <v>21</v>
      </c>
      <c r="F82" s="80">
        <v>16</v>
      </c>
      <c r="G82" s="80">
        <v>29</v>
      </c>
      <c r="H82" s="80">
        <v>18</v>
      </c>
      <c r="I82" s="80">
        <v>7</v>
      </c>
      <c r="J82" s="80"/>
      <c r="K82" s="80">
        <v>191</v>
      </c>
      <c r="M82" s="127"/>
      <c r="N82" s="127"/>
    </row>
    <row r="83" spans="1:14" ht="12.75">
      <c r="A83" s="2" t="s">
        <v>9</v>
      </c>
      <c r="B83" s="80">
        <v>440</v>
      </c>
      <c r="C83" s="80">
        <v>340</v>
      </c>
      <c r="D83" s="80">
        <v>340</v>
      </c>
      <c r="E83" s="80">
        <v>422</v>
      </c>
      <c r="F83" s="80">
        <v>137</v>
      </c>
      <c r="G83" s="80">
        <v>335</v>
      </c>
      <c r="H83" s="80">
        <v>221</v>
      </c>
      <c r="I83" s="80">
        <v>84</v>
      </c>
      <c r="J83" s="80"/>
      <c r="K83" s="80">
        <v>2319</v>
      </c>
      <c r="M83" s="127"/>
      <c r="N83" s="127"/>
    </row>
    <row r="84" spans="1:14" ht="12.75">
      <c r="A84" s="2" t="s">
        <v>11</v>
      </c>
      <c r="B84" s="80">
        <v>110</v>
      </c>
      <c r="C84" s="80">
        <v>94</v>
      </c>
      <c r="D84" s="80">
        <v>74</v>
      </c>
      <c r="E84" s="80">
        <v>64</v>
      </c>
      <c r="F84" s="80">
        <v>37</v>
      </c>
      <c r="G84" s="80">
        <v>95</v>
      </c>
      <c r="H84" s="80">
        <v>71</v>
      </c>
      <c r="I84" s="80">
        <v>10</v>
      </c>
      <c r="J84" s="80"/>
      <c r="K84" s="80">
        <v>555</v>
      </c>
      <c r="M84" s="127"/>
      <c r="N84" s="127"/>
    </row>
    <row r="85" spans="1:14" ht="12.75">
      <c r="A85" s="120" t="s">
        <v>12</v>
      </c>
      <c r="B85" s="119">
        <v>33</v>
      </c>
      <c r="C85" s="119">
        <v>469</v>
      </c>
      <c r="D85" s="119">
        <v>380</v>
      </c>
      <c r="E85" s="119">
        <v>39</v>
      </c>
      <c r="F85" s="119">
        <v>282</v>
      </c>
      <c r="G85" s="119">
        <v>4</v>
      </c>
      <c r="H85" s="119">
        <v>3</v>
      </c>
      <c r="I85" s="119">
        <v>28</v>
      </c>
      <c r="J85" s="119"/>
      <c r="K85" s="119">
        <v>1238</v>
      </c>
      <c r="M85" s="127"/>
      <c r="N85" s="127"/>
    </row>
    <row r="86" spans="1:14" ht="12.75">
      <c r="A86" s="120" t="s">
        <v>17</v>
      </c>
      <c r="B86" s="119">
        <v>13</v>
      </c>
      <c r="C86" s="119">
        <v>10</v>
      </c>
      <c r="D86" s="119">
        <v>3</v>
      </c>
      <c r="E86" s="119">
        <v>3</v>
      </c>
      <c r="F86" s="119">
        <v>7</v>
      </c>
      <c r="G86" s="119">
        <v>3</v>
      </c>
      <c r="H86" s="119">
        <v>4</v>
      </c>
      <c r="I86" s="119">
        <v>0</v>
      </c>
      <c r="J86" s="119"/>
      <c r="K86" s="119">
        <v>43</v>
      </c>
      <c r="M86" s="127"/>
      <c r="N86" s="127"/>
    </row>
    <row r="87" spans="1:14" ht="12.75">
      <c r="A87" s="120" t="s">
        <v>67</v>
      </c>
      <c r="B87" s="119">
        <v>27</v>
      </c>
      <c r="C87" s="119">
        <v>5</v>
      </c>
      <c r="D87" s="119">
        <v>1</v>
      </c>
      <c r="E87" s="119">
        <v>8</v>
      </c>
      <c r="F87" s="119">
        <v>2</v>
      </c>
      <c r="G87" s="119">
        <v>2</v>
      </c>
      <c r="H87" s="119">
        <v>9</v>
      </c>
      <c r="I87" s="119">
        <v>1</v>
      </c>
      <c r="J87" s="119"/>
      <c r="K87" s="119">
        <v>55</v>
      </c>
      <c r="M87" s="127"/>
      <c r="N87" s="127"/>
    </row>
    <row r="88" spans="1:14" ht="12.75">
      <c r="A88" s="120" t="s">
        <v>68</v>
      </c>
      <c r="B88" s="119">
        <v>130</v>
      </c>
      <c r="C88" s="119">
        <v>72</v>
      </c>
      <c r="D88" s="119">
        <v>25</v>
      </c>
      <c r="E88" s="119">
        <v>31</v>
      </c>
      <c r="F88" s="119">
        <v>12</v>
      </c>
      <c r="G88" s="119">
        <v>91</v>
      </c>
      <c r="H88" s="119">
        <v>29</v>
      </c>
      <c r="I88" s="119">
        <v>4</v>
      </c>
      <c r="J88" s="119"/>
      <c r="K88" s="119">
        <v>394</v>
      </c>
      <c r="M88" s="127"/>
      <c r="N88" s="127"/>
    </row>
    <row r="89" spans="1:14" ht="12.75">
      <c r="A89" s="120" t="s">
        <v>69</v>
      </c>
      <c r="B89" s="119">
        <v>234</v>
      </c>
      <c r="C89" s="119">
        <v>73</v>
      </c>
      <c r="D89" s="119">
        <v>307</v>
      </c>
      <c r="E89" s="119">
        <v>287</v>
      </c>
      <c r="F89" s="119">
        <v>278</v>
      </c>
      <c r="G89" s="119">
        <v>95</v>
      </c>
      <c r="H89" s="119">
        <v>48</v>
      </c>
      <c r="I89" s="119">
        <v>3</v>
      </c>
      <c r="J89" s="119"/>
      <c r="K89" s="119">
        <v>1325</v>
      </c>
      <c r="M89" s="127"/>
      <c r="N89" s="127"/>
    </row>
    <row r="90" spans="1:14" ht="12.75">
      <c r="A90" s="120" t="s">
        <v>10</v>
      </c>
      <c r="B90" s="119">
        <v>332</v>
      </c>
      <c r="C90" s="119">
        <v>132</v>
      </c>
      <c r="D90" s="119">
        <v>127</v>
      </c>
      <c r="E90" s="119">
        <v>286</v>
      </c>
      <c r="F90" s="119">
        <v>58</v>
      </c>
      <c r="G90" s="119">
        <v>112</v>
      </c>
      <c r="H90" s="119">
        <v>94</v>
      </c>
      <c r="I90" s="119">
        <v>30</v>
      </c>
      <c r="J90" s="119"/>
      <c r="K90" s="119">
        <v>1171</v>
      </c>
      <c r="M90" s="127"/>
      <c r="N90" s="127"/>
    </row>
    <row r="91" spans="1:14" ht="12.75">
      <c r="A91" s="120" t="s">
        <v>122</v>
      </c>
      <c r="B91" s="119">
        <v>20</v>
      </c>
      <c r="C91" s="119">
        <v>10</v>
      </c>
      <c r="D91" s="119">
        <v>5</v>
      </c>
      <c r="E91" s="119">
        <v>6</v>
      </c>
      <c r="F91" s="119">
        <v>4</v>
      </c>
      <c r="G91" s="119">
        <v>21</v>
      </c>
      <c r="H91" s="119">
        <v>3</v>
      </c>
      <c r="I91" s="119">
        <v>1</v>
      </c>
      <c r="J91" s="119"/>
      <c r="K91" s="119">
        <v>70</v>
      </c>
      <c r="M91" s="127"/>
      <c r="N91" s="127"/>
    </row>
    <row r="92" spans="1:14" ht="12.75">
      <c r="A92" s="2" t="s">
        <v>129</v>
      </c>
      <c r="B92" s="119">
        <v>136</v>
      </c>
      <c r="C92" s="119">
        <v>507</v>
      </c>
      <c r="D92" s="119">
        <v>52</v>
      </c>
      <c r="E92" s="119">
        <v>56</v>
      </c>
      <c r="F92" s="119">
        <v>33</v>
      </c>
      <c r="G92" s="119">
        <v>80</v>
      </c>
      <c r="H92" s="119">
        <v>52</v>
      </c>
      <c r="I92" s="119">
        <v>29</v>
      </c>
      <c r="J92" s="119"/>
      <c r="K92" s="119">
        <v>945</v>
      </c>
      <c r="M92" s="127"/>
      <c r="N92" s="127"/>
    </row>
    <row r="93" spans="1:14" ht="12.75">
      <c r="A93" s="120" t="s">
        <v>123</v>
      </c>
      <c r="B93" s="119">
        <v>13</v>
      </c>
      <c r="C93" s="119">
        <v>7</v>
      </c>
      <c r="D93" s="119">
        <v>10</v>
      </c>
      <c r="E93" s="119">
        <v>8</v>
      </c>
      <c r="F93" s="119">
        <v>3</v>
      </c>
      <c r="G93" s="119">
        <v>10</v>
      </c>
      <c r="H93" s="119">
        <v>5</v>
      </c>
      <c r="I93" s="119">
        <v>3</v>
      </c>
      <c r="J93" s="119"/>
      <c r="K93" s="119">
        <v>59</v>
      </c>
      <c r="M93" s="127"/>
      <c r="N93" s="127"/>
    </row>
    <row r="94" spans="1:14" ht="12.75">
      <c r="A94" s="2" t="s">
        <v>71</v>
      </c>
      <c r="B94" s="80">
        <v>43</v>
      </c>
      <c r="C94" s="80">
        <v>14</v>
      </c>
      <c r="D94" s="80">
        <v>19</v>
      </c>
      <c r="E94" s="80">
        <v>28</v>
      </c>
      <c r="F94" s="80">
        <v>11</v>
      </c>
      <c r="G94" s="80">
        <v>24</v>
      </c>
      <c r="H94" s="80">
        <v>16</v>
      </c>
      <c r="I94" s="80">
        <v>7</v>
      </c>
      <c r="J94" s="80"/>
      <c r="K94" s="80">
        <v>162</v>
      </c>
      <c r="M94" s="127"/>
      <c r="N94" s="127"/>
    </row>
    <row r="95" spans="1:14" ht="12.75">
      <c r="A95" s="2" t="s">
        <v>72</v>
      </c>
      <c r="B95" s="80">
        <v>18</v>
      </c>
      <c r="C95" s="80">
        <v>5</v>
      </c>
      <c r="D95" s="80">
        <v>14</v>
      </c>
      <c r="E95" s="80">
        <v>33</v>
      </c>
      <c r="F95" s="80">
        <v>13</v>
      </c>
      <c r="G95" s="80">
        <v>9</v>
      </c>
      <c r="H95" s="80">
        <v>43</v>
      </c>
      <c r="I95" s="80">
        <v>2</v>
      </c>
      <c r="J95" s="80"/>
      <c r="K95" s="80">
        <v>137</v>
      </c>
      <c r="M95" s="127"/>
      <c r="N95" s="127"/>
    </row>
    <row r="96" spans="1:14" ht="12.75">
      <c r="A96" s="2" t="s">
        <v>73</v>
      </c>
      <c r="B96" s="80">
        <v>661</v>
      </c>
      <c r="C96" s="80">
        <v>1026</v>
      </c>
      <c r="D96" s="80">
        <v>549</v>
      </c>
      <c r="E96" s="80">
        <v>261</v>
      </c>
      <c r="F96" s="80">
        <v>179</v>
      </c>
      <c r="G96" s="80">
        <v>439</v>
      </c>
      <c r="H96" s="80">
        <v>205</v>
      </c>
      <c r="I96" s="80">
        <v>118</v>
      </c>
      <c r="J96" s="80"/>
      <c r="K96" s="80">
        <v>3438</v>
      </c>
      <c r="M96" s="127"/>
      <c r="N96" s="127"/>
    </row>
    <row r="97" spans="1:14" ht="12.75">
      <c r="A97" s="2" t="s">
        <v>74</v>
      </c>
      <c r="B97" s="80">
        <v>681</v>
      </c>
      <c r="C97" s="80">
        <v>558</v>
      </c>
      <c r="D97" s="80">
        <v>444</v>
      </c>
      <c r="E97" s="80">
        <v>552</v>
      </c>
      <c r="F97" s="80">
        <v>239</v>
      </c>
      <c r="G97" s="80">
        <v>473</v>
      </c>
      <c r="H97" s="80">
        <v>372</v>
      </c>
      <c r="I97" s="80">
        <v>92</v>
      </c>
      <c r="J97" s="80"/>
      <c r="K97" s="80">
        <v>3411</v>
      </c>
      <c r="M97" s="127"/>
      <c r="N97" s="127"/>
    </row>
    <row r="98" spans="1:14" ht="12.75">
      <c r="A98" s="2" t="s">
        <v>75</v>
      </c>
      <c r="B98" s="80">
        <v>10426</v>
      </c>
      <c r="C98" s="80">
        <v>893</v>
      </c>
      <c r="D98" s="80">
        <v>618</v>
      </c>
      <c r="E98" s="80">
        <v>239</v>
      </c>
      <c r="F98" s="80">
        <v>121</v>
      </c>
      <c r="G98" s="80">
        <v>307</v>
      </c>
      <c r="H98" s="80">
        <v>165</v>
      </c>
      <c r="I98" s="80">
        <v>25</v>
      </c>
      <c r="J98" s="80"/>
      <c r="K98" s="80">
        <v>12794</v>
      </c>
      <c r="M98" s="127"/>
      <c r="N98" s="127"/>
    </row>
    <row r="99" spans="1:14" ht="12.75">
      <c r="A99" s="2" t="s">
        <v>15</v>
      </c>
      <c r="B99" s="80">
        <v>37</v>
      </c>
      <c r="C99" s="80">
        <v>9</v>
      </c>
      <c r="D99" s="80">
        <v>15</v>
      </c>
      <c r="E99" s="80">
        <v>21</v>
      </c>
      <c r="F99" s="80">
        <v>13</v>
      </c>
      <c r="G99" s="80">
        <v>14</v>
      </c>
      <c r="H99" s="80">
        <v>10</v>
      </c>
      <c r="I99" s="80">
        <v>5</v>
      </c>
      <c r="J99" s="80"/>
      <c r="K99" s="80">
        <v>124</v>
      </c>
      <c r="M99" s="127"/>
      <c r="N99" s="127"/>
    </row>
    <row r="100" spans="1:14" ht="12.75">
      <c r="A100" s="2" t="s">
        <v>14</v>
      </c>
      <c r="B100" s="80">
        <v>21</v>
      </c>
      <c r="C100" s="80">
        <v>1</v>
      </c>
      <c r="D100" s="80">
        <v>9</v>
      </c>
      <c r="E100" s="80">
        <v>17</v>
      </c>
      <c r="F100" s="80">
        <v>4</v>
      </c>
      <c r="G100" s="80">
        <v>9</v>
      </c>
      <c r="H100" s="80">
        <v>5</v>
      </c>
      <c r="I100" s="80">
        <v>7</v>
      </c>
      <c r="J100" s="80"/>
      <c r="K100" s="80">
        <v>73</v>
      </c>
      <c r="M100" s="127"/>
      <c r="N100" s="127"/>
    </row>
    <row r="101" spans="1:14" ht="12.75">
      <c r="A101" s="2" t="s">
        <v>76</v>
      </c>
      <c r="B101" s="80">
        <v>53</v>
      </c>
      <c r="C101" s="80">
        <v>46</v>
      </c>
      <c r="D101" s="80">
        <v>51</v>
      </c>
      <c r="E101" s="80">
        <v>44</v>
      </c>
      <c r="F101" s="80">
        <v>25</v>
      </c>
      <c r="G101" s="80">
        <v>29</v>
      </c>
      <c r="H101" s="80">
        <v>19</v>
      </c>
      <c r="I101" s="80">
        <v>13</v>
      </c>
      <c r="J101" s="80"/>
      <c r="K101" s="80">
        <v>280</v>
      </c>
      <c r="M101" s="127"/>
      <c r="N101" s="127"/>
    </row>
    <row r="102" spans="1:14" ht="12.75">
      <c r="A102" s="2" t="s">
        <v>77</v>
      </c>
      <c r="B102" s="80">
        <v>127</v>
      </c>
      <c r="C102" s="80">
        <v>42</v>
      </c>
      <c r="D102" s="80">
        <v>53</v>
      </c>
      <c r="E102" s="80">
        <v>202</v>
      </c>
      <c r="F102" s="80">
        <v>30</v>
      </c>
      <c r="G102" s="80">
        <v>51</v>
      </c>
      <c r="H102" s="80">
        <v>38</v>
      </c>
      <c r="I102" s="80">
        <v>64</v>
      </c>
      <c r="J102" s="80"/>
      <c r="K102" s="80">
        <v>607</v>
      </c>
      <c r="M102" s="127"/>
      <c r="N102" s="127"/>
    </row>
    <row r="103" spans="1:14" ht="12.75">
      <c r="A103" s="4" t="s">
        <v>79</v>
      </c>
      <c r="B103" s="89">
        <v>13596</v>
      </c>
      <c r="C103" s="89">
        <v>4347</v>
      </c>
      <c r="D103" s="89">
        <v>3121</v>
      </c>
      <c r="E103" s="89">
        <v>2628</v>
      </c>
      <c r="F103" s="89">
        <v>1504</v>
      </c>
      <c r="G103" s="89">
        <v>2232</v>
      </c>
      <c r="H103" s="89">
        <v>1430</v>
      </c>
      <c r="I103" s="89">
        <v>533</v>
      </c>
      <c r="J103" s="80"/>
      <c r="K103" s="89">
        <v>29391</v>
      </c>
      <c r="M103" s="127"/>
      <c r="N103" s="127"/>
    </row>
    <row r="104" spans="1:14" ht="12.75">
      <c r="A104" s="2"/>
      <c r="B104" s="80"/>
      <c r="C104" s="80"/>
      <c r="D104" s="80"/>
      <c r="E104" s="80"/>
      <c r="F104" s="80"/>
      <c r="G104" s="80"/>
      <c r="H104" s="80"/>
      <c r="I104" s="80"/>
      <c r="J104" s="80"/>
      <c r="K104" s="80"/>
      <c r="M104" s="127"/>
      <c r="N104" s="127"/>
    </row>
    <row r="105" spans="1:14" ht="12.75">
      <c r="A105" s="88" t="s">
        <v>82</v>
      </c>
      <c r="B105" s="138" t="s">
        <v>40</v>
      </c>
      <c r="C105" s="138"/>
      <c r="D105" s="138"/>
      <c r="E105" s="138"/>
      <c r="F105" s="138"/>
      <c r="G105" s="138"/>
      <c r="H105" s="138"/>
      <c r="I105" s="138"/>
      <c r="J105" s="89"/>
      <c r="K105" s="89"/>
      <c r="M105" s="127"/>
      <c r="N105" s="127"/>
    </row>
    <row r="106" spans="1:14" ht="12.75">
      <c r="A106" s="4" t="s">
        <v>65</v>
      </c>
      <c r="B106" s="89" t="s">
        <v>45</v>
      </c>
      <c r="C106" s="89" t="s">
        <v>44</v>
      </c>
      <c r="D106" s="89" t="s">
        <v>43</v>
      </c>
      <c r="E106" s="89" t="s">
        <v>42</v>
      </c>
      <c r="F106" s="89" t="s">
        <v>41</v>
      </c>
      <c r="G106" s="89" t="s">
        <v>46</v>
      </c>
      <c r="H106" s="89" t="s">
        <v>47</v>
      </c>
      <c r="I106" s="89" t="s">
        <v>48</v>
      </c>
      <c r="J106" s="89"/>
      <c r="K106" s="89" t="s">
        <v>66</v>
      </c>
      <c r="M106" s="127"/>
      <c r="N106" s="127"/>
    </row>
    <row r="107" spans="1:14" ht="12.75">
      <c r="A107" s="2" t="s">
        <v>18</v>
      </c>
      <c r="B107" s="80">
        <v>67</v>
      </c>
      <c r="C107" s="80">
        <v>29</v>
      </c>
      <c r="D107" s="80">
        <v>28</v>
      </c>
      <c r="E107" s="80">
        <v>26</v>
      </c>
      <c r="F107" s="80">
        <v>26</v>
      </c>
      <c r="G107" s="80">
        <v>28</v>
      </c>
      <c r="H107" s="80">
        <v>60</v>
      </c>
      <c r="I107" s="80">
        <v>4</v>
      </c>
      <c r="J107" s="80"/>
      <c r="K107" s="80">
        <v>268</v>
      </c>
      <c r="M107" s="127"/>
      <c r="N107" s="127"/>
    </row>
    <row r="108" spans="1:14" ht="12.75">
      <c r="A108" s="2" t="s">
        <v>9</v>
      </c>
      <c r="B108" s="80">
        <v>537</v>
      </c>
      <c r="C108" s="80">
        <v>526</v>
      </c>
      <c r="D108" s="80">
        <v>413</v>
      </c>
      <c r="E108" s="80">
        <v>313</v>
      </c>
      <c r="F108" s="80">
        <v>235</v>
      </c>
      <c r="G108" s="80">
        <v>361</v>
      </c>
      <c r="H108" s="80">
        <v>218</v>
      </c>
      <c r="I108" s="80">
        <v>111</v>
      </c>
      <c r="J108" s="80"/>
      <c r="K108" s="80">
        <v>2714</v>
      </c>
      <c r="M108" s="127"/>
      <c r="N108" s="127"/>
    </row>
    <row r="109" spans="1:14" ht="12.75">
      <c r="A109" s="2" t="s">
        <v>11</v>
      </c>
      <c r="B109" s="80">
        <v>177</v>
      </c>
      <c r="C109" s="80">
        <v>101</v>
      </c>
      <c r="D109" s="80">
        <v>82</v>
      </c>
      <c r="E109" s="80">
        <v>67</v>
      </c>
      <c r="F109" s="80">
        <v>48</v>
      </c>
      <c r="G109" s="80">
        <v>90</v>
      </c>
      <c r="H109" s="80">
        <v>55</v>
      </c>
      <c r="I109" s="80">
        <v>27</v>
      </c>
      <c r="J109" s="80"/>
      <c r="K109" s="80">
        <v>647</v>
      </c>
      <c r="M109" s="127"/>
      <c r="N109" s="127"/>
    </row>
    <row r="110" spans="1:14" ht="12.75">
      <c r="A110" s="120" t="s">
        <v>12</v>
      </c>
      <c r="B110" s="119">
        <v>11</v>
      </c>
      <c r="C110" s="119">
        <v>1054</v>
      </c>
      <c r="D110" s="119">
        <v>168</v>
      </c>
      <c r="E110" s="119">
        <v>19</v>
      </c>
      <c r="F110" s="119">
        <v>690</v>
      </c>
      <c r="G110" s="119">
        <v>4</v>
      </c>
      <c r="H110" s="119">
        <v>16</v>
      </c>
      <c r="I110" s="119">
        <v>85</v>
      </c>
      <c r="J110" s="119"/>
      <c r="K110" s="119">
        <v>2047</v>
      </c>
      <c r="M110" s="127"/>
      <c r="N110" s="127"/>
    </row>
    <row r="111" spans="1:14" ht="12.75">
      <c r="A111" s="120" t="s">
        <v>17</v>
      </c>
      <c r="B111" s="119">
        <v>16</v>
      </c>
      <c r="C111" s="119">
        <v>9</v>
      </c>
      <c r="D111" s="119">
        <v>4</v>
      </c>
      <c r="E111" s="119">
        <v>2</v>
      </c>
      <c r="F111" s="119">
        <v>4</v>
      </c>
      <c r="G111" s="119">
        <v>10</v>
      </c>
      <c r="H111" s="119">
        <v>1</v>
      </c>
      <c r="I111" s="119">
        <v>0</v>
      </c>
      <c r="J111" s="119"/>
      <c r="K111" s="119">
        <v>46</v>
      </c>
      <c r="M111" s="127"/>
      <c r="N111" s="127"/>
    </row>
    <row r="112" spans="1:14" ht="12.75">
      <c r="A112" s="120" t="s">
        <v>67</v>
      </c>
      <c r="B112" s="119">
        <v>52</v>
      </c>
      <c r="C112" s="119">
        <v>12</v>
      </c>
      <c r="D112" s="119">
        <v>4</v>
      </c>
      <c r="E112" s="119">
        <v>5</v>
      </c>
      <c r="F112" s="119">
        <v>1</v>
      </c>
      <c r="G112" s="119">
        <v>2</v>
      </c>
      <c r="H112" s="119">
        <v>2</v>
      </c>
      <c r="I112" s="119">
        <v>2</v>
      </c>
      <c r="J112" s="119"/>
      <c r="K112" s="119">
        <v>80</v>
      </c>
      <c r="M112" s="127"/>
      <c r="N112" s="127"/>
    </row>
    <row r="113" spans="1:14" ht="12.75">
      <c r="A113" s="120" t="s">
        <v>68</v>
      </c>
      <c r="B113" s="119">
        <v>186</v>
      </c>
      <c r="C113" s="119">
        <v>78</v>
      </c>
      <c r="D113" s="119">
        <v>28</v>
      </c>
      <c r="E113" s="119">
        <v>31</v>
      </c>
      <c r="F113" s="119">
        <v>13</v>
      </c>
      <c r="G113" s="119">
        <v>77</v>
      </c>
      <c r="H113" s="119">
        <v>36</v>
      </c>
      <c r="I113" s="119">
        <v>18</v>
      </c>
      <c r="J113" s="119"/>
      <c r="K113" s="119">
        <v>467</v>
      </c>
      <c r="M113" s="127"/>
      <c r="N113" s="127"/>
    </row>
    <row r="114" spans="1:14" ht="12.75">
      <c r="A114" s="120" t="s">
        <v>69</v>
      </c>
      <c r="B114" s="119">
        <v>255</v>
      </c>
      <c r="C114" s="119">
        <v>148</v>
      </c>
      <c r="D114" s="119">
        <v>254</v>
      </c>
      <c r="E114" s="119">
        <v>99</v>
      </c>
      <c r="F114" s="119">
        <v>45</v>
      </c>
      <c r="G114" s="119">
        <v>77</v>
      </c>
      <c r="H114" s="119">
        <v>11</v>
      </c>
      <c r="I114" s="119">
        <v>6</v>
      </c>
      <c r="J114" s="119"/>
      <c r="K114" s="119">
        <v>895</v>
      </c>
      <c r="M114" s="127"/>
      <c r="N114" s="127"/>
    </row>
    <row r="115" spans="1:14" ht="12.75">
      <c r="A115" s="120" t="s">
        <v>10</v>
      </c>
      <c r="B115" s="119">
        <v>199</v>
      </c>
      <c r="C115" s="119">
        <v>288</v>
      </c>
      <c r="D115" s="119">
        <v>161</v>
      </c>
      <c r="E115" s="119">
        <v>149</v>
      </c>
      <c r="F115" s="119">
        <v>111</v>
      </c>
      <c r="G115" s="119">
        <v>168</v>
      </c>
      <c r="H115" s="119">
        <v>103</v>
      </c>
      <c r="I115" s="119">
        <v>52</v>
      </c>
      <c r="J115" s="119"/>
      <c r="K115" s="119">
        <v>1231</v>
      </c>
      <c r="M115" s="127"/>
      <c r="N115" s="127"/>
    </row>
    <row r="116" spans="1:14" ht="12.75">
      <c r="A116" s="120" t="s">
        <v>122</v>
      </c>
      <c r="B116" s="119">
        <v>31</v>
      </c>
      <c r="C116" s="119">
        <v>12</v>
      </c>
      <c r="D116" s="119">
        <v>6</v>
      </c>
      <c r="E116" s="119">
        <v>8</v>
      </c>
      <c r="F116" s="119">
        <v>2</v>
      </c>
      <c r="G116" s="119">
        <v>17</v>
      </c>
      <c r="H116" s="119">
        <v>13</v>
      </c>
      <c r="I116" s="119">
        <v>1</v>
      </c>
      <c r="J116" s="119"/>
      <c r="K116" s="119">
        <v>90</v>
      </c>
      <c r="M116" s="127"/>
      <c r="N116" s="127"/>
    </row>
    <row r="117" spans="1:14" ht="12.75">
      <c r="A117" s="2" t="s">
        <v>129</v>
      </c>
      <c r="B117" s="119">
        <v>160</v>
      </c>
      <c r="C117" s="119">
        <v>1092</v>
      </c>
      <c r="D117" s="119">
        <v>66</v>
      </c>
      <c r="E117" s="119">
        <v>59</v>
      </c>
      <c r="F117" s="119">
        <v>552</v>
      </c>
      <c r="G117" s="119">
        <v>69</v>
      </c>
      <c r="H117" s="119">
        <v>73</v>
      </c>
      <c r="I117" s="119">
        <v>20</v>
      </c>
      <c r="J117" s="119"/>
      <c r="K117" s="119">
        <v>2091</v>
      </c>
      <c r="M117" s="127"/>
      <c r="N117" s="127"/>
    </row>
    <row r="118" spans="1:14" ht="12.75">
      <c r="A118" s="120" t="s">
        <v>123</v>
      </c>
      <c r="B118" s="119">
        <v>19</v>
      </c>
      <c r="C118" s="119">
        <v>9</v>
      </c>
      <c r="D118" s="119">
        <v>2</v>
      </c>
      <c r="E118" s="119">
        <v>5</v>
      </c>
      <c r="F118" s="119">
        <v>0</v>
      </c>
      <c r="G118" s="119">
        <v>17</v>
      </c>
      <c r="H118" s="119">
        <v>5</v>
      </c>
      <c r="I118" s="119">
        <v>2</v>
      </c>
      <c r="J118" s="119"/>
      <c r="K118" s="119">
        <v>59</v>
      </c>
      <c r="M118" s="127"/>
      <c r="N118" s="127"/>
    </row>
    <row r="119" spans="1:14" ht="12.75">
      <c r="A119" s="2" t="s">
        <v>71</v>
      </c>
      <c r="B119" s="80">
        <v>46</v>
      </c>
      <c r="C119" s="80">
        <v>16</v>
      </c>
      <c r="D119" s="80">
        <v>15</v>
      </c>
      <c r="E119" s="80">
        <v>20</v>
      </c>
      <c r="F119" s="80">
        <v>11</v>
      </c>
      <c r="G119" s="80">
        <v>30</v>
      </c>
      <c r="H119" s="80">
        <v>12</v>
      </c>
      <c r="I119" s="80">
        <v>3</v>
      </c>
      <c r="J119" s="80"/>
      <c r="K119" s="80">
        <v>153</v>
      </c>
      <c r="M119" s="127"/>
      <c r="N119" s="127"/>
    </row>
    <row r="120" spans="1:14" ht="12.75">
      <c r="A120" s="2" t="s">
        <v>72</v>
      </c>
      <c r="B120" s="80">
        <v>9</v>
      </c>
      <c r="C120" s="80">
        <v>12</v>
      </c>
      <c r="D120" s="80">
        <v>6</v>
      </c>
      <c r="E120" s="80">
        <v>41</v>
      </c>
      <c r="F120" s="80">
        <v>35</v>
      </c>
      <c r="G120" s="80">
        <v>2</v>
      </c>
      <c r="H120" s="80">
        <v>5</v>
      </c>
      <c r="I120" s="80">
        <v>7</v>
      </c>
      <c r="J120" s="80"/>
      <c r="K120" s="80">
        <v>117</v>
      </c>
      <c r="M120" s="127"/>
      <c r="N120" s="127"/>
    </row>
    <row r="121" spans="1:14" ht="12.75">
      <c r="A121" s="2" t="s">
        <v>73</v>
      </c>
      <c r="B121" s="80">
        <v>3053</v>
      </c>
      <c r="C121" s="80">
        <v>608</v>
      </c>
      <c r="D121" s="80">
        <v>402</v>
      </c>
      <c r="E121" s="80">
        <v>274</v>
      </c>
      <c r="F121" s="80">
        <v>301</v>
      </c>
      <c r="G121" s="80">
        <v>337</v>
      </c>
      <c r="H121" s="80">
        <v>220</v>
      </c>
      <c r="I121" s="80">
        <v>112</v>
      </c>
      <c r="J121" s="80"/>
      <c r="K121" s="80">
        <v>5307</v>
      </c>
      <c r="M121" s="127"/>
      <c r="N121" s="127"/>
    </row>
    <row r="122" spans="1:14" ht="12.75">
      <c r="A122" s="2" t="s">
        <v>74</v>
      </c>
      <c r="B122" s="80">
        <v>1108</v>
      </c>
      <c r="C122" s="80">
        <v>686</v>
      </c>
      <c r="D122" s="80">
        <v>539</v>
      </c>
      <c r="E122" s="80">
        <v>428</v>
      </c>
      <c r="F122" s="80">
        <v>263</v>
      </c>
      <c r="G122" s="80">
        <v>559</v>
      </c>
      <c r="H122" s="80">
        <v>326</v>
      </c>
      <c r="I122" s="80">
        <v>169</v>
      </c>
      <c r="J122" s="80"/>
      <c r="K122" s="80">
        <v>4078</v>
      </c>
      <c r="M122" s="127"/>
      <c r="N122" s="127"/>
    </row>
    <row r="123" spans="1:14" ht="12.75">
      <c r="A123" s="2" t="s">
        <v>75</v>
      </c>
      <c r="B123" s="80">
        <v>13634</v>
      </c>
      <c r="C123" s="80">
        <v>419</v>
      </c>
      <c r="D123" s="80">
        <v>335</v>
      </c>
      <c r="E123" s="80">
        <v>229</v>
      </c>
      <c r="F123" s="80">
        <v>184</v>
      </c>
      <c r="G123" s="80">
        <v>329</v>
      </c>
      <c r="H123" s="80">
        <v>187</v>
      </c>
      <c r="I123" s="80">
        <v>57</v>
      </c>
      <c r="J123" s="80"/>
      <c r="K123" s="80">
        <v>15374</v>
      </c>
      <c r="M123" s="127"/>
      <c r="N123" s="127"/>
    </row>
    <row r="124" spans="1:14" ht="12.75">
      <c r="A124" s="2" t="s">
        <v>15</v>
      </c>
      <c r="B124" s="80">
        <v>36</v>
      </c>
      <c r="C124" s="80">
        <v>23</v>
      </c>
      <c r="D124" s="80">
        <v>12</v>
      </c>
      <c r="E124" s="80">
        <v>7</v>
      </c>
      <c r="F124" s="80">
        <v>11</v>
      </c>
      <c r="G124" s="80">
        <v>8</v>
      </c>
      <c r="H124" s="80">
        <v>5</v>
      </c>
      <c r="I124" s="80">
        <v>6</v>
      </c>
      <c r="J124" s="80"/>
      <c r="K124" s="80">
        <v>108</v>
      </c>
      <c r="M124" s="127"/>
      <c r="N124" s="127"/>
    </row>
    <row r="125" spans="1:14" ht="12.75">
      <c r="A125" s="2" t="s">
        <v>14</v>
      </c>
      <c r="B125" s="80">
        <v>22</v>
      </c>
      <c r="C125" s="80">
        <v>3</v>
      </c>
      <c r="D125" s="80">
        <v>8</v>
      </c>
      <c r="E125" s="80">
        <v>11</v>
      </c>
      <c r="F125" s="80">
        <v>22</v>
      </c>
      <c r="G125" s="80">
        <v>6</v>
      </c>
      <c r="H125" s="80">
        <v>4</v>
      </c>
      <c r="I125" s="80">
        <v>3</v>
      </c>
      <c r="J125" s="80"/>
      <c r="K125" s="80">
        <v>79</v>
      </c>
      <c r="M125" s="127"/>
      <c r="N125" s="127"/>
    </row>
    <row r="126" spans="1:14" ht="12.75">
      <c r="A126" s="2" t="s">
        <v>76</v>
      </c>
      <c r="B126" s="80">
        <v>67</v>
      </c>
      <c r="C126" s="80">
        <v>57</v>
      </c>
      <c r="D126" s="80">
        <v>41</v>
      </c>
      <c r="E126" s="80">
        <v>39</v>
      </c>
      <c r="F126" s="80">
        <v>33</v>
      </c>
      <c r="G126" s="80">
        <v>78</v>
      </c>
      <c r="H126" s="80">
        <v>23</v>
      </c>
      <c r="I126" s="80">
        <v>12</v>
      </c>
      <c r="J126" s="80"/>
      <c r="K126" s="80">
        <v>350</v>
      </c>
      <c r="M126" s="127"/>
      <c r="N126" s="127"/>
    </row>
    <row r="127" spans="1:14" ht="12.75">
      <c r="A127" s="2" t="s">
        <v>77</v>
      </c>
      <c r="B127" s="80">
        <v>178</v>
      </c>
      <c r="C127" s="80">
        <v>57</v>
      </c>
      <c r="D127" s="80">
        <v>92</v>
      </c>
      <c r="E127" s="80">
        <v>93</v>
      </c>
      <c r="F127" s="80">
        <v>57</v>
      </c>
      <c r="G127" s="80">
        <v>57</v>
      </c>
      <c r="H127" s="80">
        <v>50</v>
      </c>
      <c r="I127" s="80">
        <v>19</v>
      </c>
      <c r="J127" s="80"/>
      <c r="K127" s="80">
        <v>603</v>
      </c>
      <c r="M127" s="127"/>
      <c r="N127" s="127"/>
    </row>
    <row r="128" spans="1:14" ht="12.75">
      <c r="A128" s="4" t="s">
        <v>79</v>
      </c>
      <c r="B128" s="89">
        <v>19863</v>
      </c>
      <c r="C128" s="89">
        <v>5239</v>
      </c>
      <c r="D128" s="89">
        <v>2666</v>
      </c>
      <c r="E128" s="89">
        <v>1925</v>
      </c>
      <c r="F128" s="89">
        <v>2644</v>
      </c>
      <c r="G128" s="89">
        <v>2326</v>
      </c>
      <c r="H128" s="89">
        <v>1425</v>
      </c>
      <c r="I128" s="89">
        <v>716</v>
      </c>
      <c r="J128" s="80"/>
      <c r="K128" s="89">
        <v>36804</v>
      </c>
      <c r="M128" s="127"/>
      <c r="N128" s="127"/>
    </row>
    <row r="129" spans="1:14" ht="12.75">
      <c r="A129" s="2"/>
      <c r="B129" s="80"/>
      <c r="C129" s="80"/>
      <c r="D129" s="80"/>
      <c r="E129" s="80"/>
      <c r="F129" s="80"/>
      <c r="G129" s="80"/>
      <c r="H129" s="80"/>
      <c r="I129" s="80"/>
      <c r="J129" s="80"/>
      <c r="K129" s="80"/>
      <c r="M129" s="127"/>
      <c r="N129" s="127"/>
    </row>
    <row r="130" spans="1:14" ht="12.75">
      <c r="A130" s="88" t="s">
        <v>83</v>
      </c>
      <c r="B130" s="138" t="s">
        <v>40</v>
      </c>
      <c r="C130" s="138"/>
      <c r="D130" s="138"/>
      <c r="E130" s="138"/>
      <c r="F130" s="138"/>
      <c r="G130" s="138"/>
      <c r="H130" s="138"/>
      <c r="I130" s="138"/>
      <c r="J130" s="89"/>
      <c r="K130" s="89"/>
      <c r="M130" s="127"/>
      <c r="N130" s="127"/>
    </row>
    <row r="131" spans="1:14" ht="12.75">
      <c r="A131" s="4" t="s">
        <v>65</v>
      </c>
      <c r="B131" s="89" t="s">
        <v>45</v>
      </c>
      <c r="C131" s="89" t="s">
        <v>44</v>
      </c>
      <c r="D131" s="89" t="s">
        <v>43</v>
      </c>
      <c r="E131" s="89" t="s">
        <v>42</v>
      </c>
      <c r="F131" s="89" t="s">
        <v>41</v>
      </c>
      <c r="G131" s="89" t="s">
        <v>46</v>
      </c>
      <c r="H131" s="89" t="s">
        <v>47</v>
      </c>
      <c r="I131" s="89" t="s">
        <v>48</v>
      </c>
      <c r="J131" s="89"/>
      <c r="K131" s="89" t="s">
        <v>66</v>
      </c>
      <c r="M131" s="127"/>
      <c r="N131" s="127"/>
    </row>
    <row r="132" spans="1:14" ht="12.75">
      <c r="A132" s="2" t="s">
        <v>18</v>
      </c>
      <c r="B132" s="80">
        <v>37</v>
      </c>
      <c r="C132" s="80">
        <v>55</v>
      </c>
      <c r="D132" s="80">
        <v>23</v>
      </c>
      <c r="E132" s="80">
        <v>25</v>
      </c>
      <c r="F132" s="80">
        <v>27</v>
      </c>
      <c r="G132" s="80">
        <v>30</v>
      </c>
      <c r="H132" s="80">
        <v>21</v>
      </c>
      <c r="I132" s="80">
        <v>9</v>
      </c>
      <c r="J132" s="80"/>
      <c r="K132" s="80">
        <v>227</v>
      </c>
      <c r="M132" s="127"/>
      <c r="N132" s="127"/>
    </row>
    <row r="133" spans="1:14" ht="12.75">
      <c r="A133" s="2" t="s">
        <v>9</v>
      </c>
      <c r="B133" s="80">
        <v>454</v>
      </c>
      <c r="C133" s="80">
        <v>318</v>
      </c>
      <c r="D133" s="80">
        <v>340</v>
      </c>
      <c r="E133" s="80">
        <v>238</v>
      </c>
      <c r="F133" s="80">
        <v>206</v>
      </c>
      <c r="G133" s="80">
        <v>255</v>
      </c>
      <c r="H133" s="80">
        <v>164</v>
      </c>
      <c r="I133" s="80">
        <v>73</v>
      </c>
      <c r="J133" s="80"/>
      <c r="K133" s="80">
        <v>2048</v>
      </c>
      <c r="M133" s="127"/>
      <c r="N133" s="127"/>
    </row>
    <row r="134" spans="1:14" ht="12.75">
      <c r="A134" s="2" t="s">
        <v>11</v>
      </c>
      <c r="B134" s="80">
        <v>126</v>
      </c>
      <c r="C134" s="80">
        <v>240</v>
      </c>
      <c r="D134" s="80">
        <v>84</v>
      </c>
      <c r="E134" s="80">
        <v>59</v>
      </c>
      <c r="F134" s="80">
        <v>43</v>
      </c>
      <c r="G134" s="80">
        <v>67</v>
      </c>
      <c r="H134" s="80">
        <v>60</v>
      </c>
      <c r="I134" s="80">
        <v>33</v>
      </c>
      <c r="J134" s="80"/>
      <c r="K134" s="80">
        <v>712</v>
      </c>
      <c r="M134" s="127"/>
      <c r="N134" s="127"/>
    </row>
    <row r="135" spans="1:14" ht="12.75">
      <c r="A135" s="120" t="s">
        <v>12</v>
      </c>
      <c r="B135" s="119">
        <v>11</v>
      </c>
      <c r="C135" s="119">
        <v>769</v>
      </c>
      <c r="D135" s="119">
        <v>396</v>
      </c>
      <c r="E135" s="119">
        <v>133</v>
      </c>
      <c r="F135" s="119">
        <v>278</v>
      </c>
      <c r="G135" s="119">
        <v>1</v>
      </c>
      <c r="H135" s="119">
        <v>17</v>
      </c>
      <c r="I135" s="119">
        <v>68</v>
      </c>
      <c r="J135" s="119"/>
      <c r="K135" s="119">
        <v>1673</v>
      </c>
      <c r="M135" s="127"/>
      <c r="N135" s="127"/>
    </row>
    <row r="136" spans="1:14" ht="12.75">
      <c r="A136" s="120" t="s">
        <v>17</v>
      </c>
      <c r="B136" s="119">
        <v>13</v>
      </c>
      <c r="C136" s="119">
        <v>3</v>
      </c>
      <c r="D136" s="119">
        <v>3</v>
      </c>
      <c r="E136" s="119">
        <v>1</v>
      </c>
      <c r="F136" s="119">
        <v>5</v>
      </c>
      <c r="G136" s="119">
        <v>6</v>
      </c>
      <c r="H136" s="119">
        <v>2</v>
      </c>
      <c r="I136" s="119">
        <v>0</v>
      </c>
      <c r="J136" s="119"/>
      <c r="K136" s="119">
        <v>33</v>
      </c>
      <c r="M136" s="127"/>
      <c r="N136" s="127"/>
    </row>
    <row r="137" spans="1:14" ht="12.75">
      <c r="A137" s="120" t="s">
        <v>67</v>
      </c>
      <c r="B137" s="119">
        <v>103</v>
      </c>
      <c r="C137" s="119">
        <v>6</v>
      </c>
      <c r="D137" s="119">
        <v>2</v>
      </c>
      <c r="E137" s="119">
        <v>3</v>
      </c>
      <c r="F137" s="119">
        <v>4</v>
      </c>
      <c r="G137" s="119">
        <v>6</v>
      </c>
      <c r="H137" s="119">
        <v>4</v>
      </c>
      <c r="I137" s="119">
        <v>1</v>
      </c>
      <c r="J137" s="119"/>
      <c r="K137" s="119">
        <v>129</v>
      </c>
      <c r="M137" s="127"/>
      <c r="N137" s="127"/>
    </row>
    <row r="138" spans="1:14" ht="12.75">
      <c r="A138" s="120" t="s">
        <v>68</v>
      </c>
      <c r="B138" s="119">
        <v>130</v>
      </c>
      <c r="C138" s="119">
        <v>56</v>
      </c>
      <c r="D138" s="119">
        <v>37</v>
      </c>
      <c r="E138" s="119">
        <v>29</v>
      </c>
      <c r="F138" s="119">
        <v>23</v>
      </c>
      <c r="G138" s="119">
        <v>73</v>
      </c>
      <c r="H138" s="119">
        <v>23</v>
      </c>
      <c r="I138" s="119">
        <v>3</v>
      </c>
      <c r="J138" s="119"/>
      <c r="K138" s="119">
        <v>374</v>
      </c>
      <c r="M138" s="127"/>
      <c r="N138" s="127"/>
    </row>
    <row r="139" spans="1:14" ht="12.75">
      <c r="A139" s="120" t="s">
        <v>69</v>
      </c>
      <c r="B139" s="119">
        <v>47</v>
      </c>
      <c r="C139" s="119">
        <v>68</v>
      </c>
      <c r="D139" s="119">
        <v>68</v>
      </c>
      <c r="E139" s="119">
        <v>45</v>
      </c>
      <c r="F139" s="119">
        <v>27</v>
      </c>
      <c r="G139" s="119">
        <v>11</v>
      </c>
      <c r="H139" s="119">
        <v>4</v>
      </c>
      <c r="I139" s="119">
        <v>5</v>
      </c>
      <c r="J139" s="119"/>
      <c r="K139" s="119">
        <v>275</v>
      </c>
      <c r="M139" s="127"/>
      <c r="N139" s="127"/>
    </row>
    <row r="140" spans="1:14" ht="12.75">
      <c r="A140" s="120" t="s">
        <v>10</v>
      </c>
      <c r="B140" s="119">
        <v>154</v>
      </c>
      <c r="C140" s="119">
        <v>160</v>
      </c>
      <c r="D140" s="119">
        <v>107</v>
      </c>
      <c r="E140" s="119">
        <v>94</v>
      </c>
      <c r="F140" s="119">
        <v>111</v>
      </c>
      <c r="G140" s="119">
        <v>100</v>
      </c>
      <c r="H140" s="119">
        <v>71</v>
      </c>
      <c r="I140" s="119">
        <v>35</v>
      </c>
      <c r="J140" s="119"/>
      <c r="K140" s="119">
        <v>832</v>
      </c>
      <c r="M140" s="127"/>
      <c r="N140" s="127"/>
    </row>
    <row r="141" spans="1:14" ht="12.75">
      <c r="A141" s="120" t="s">
        <v>122</v>
      </c>
      <c r="B141" s="119">
        <v>14</v>
      </c>
      <c r="C141" s="119">
        <v>13</v>
      </c>
      <c r="D141" s="119">
        <v>2</v>
      </c>
      <c r="E141" s="119">
        <v>9</v>
      </c>
      <c r="F141" s="119">
        <v>3</v>
      </c>
      <c r="G141" s="119">
        <v>7</v>
      </c>
      <c r="H141" s="119">
        <v>5</v>
      </c>
      <c r="I141" s="119">
        <v>2</v>
      </c>
      <c r="J141" s="119"/>
      <c r="K141" s="119">
        <v>55</v>
      </c>
      <c r="M141" s="127"/>
      <c r="N141" s="127"/>
    </row>
    <row r="142" spans="1:14" ht="12.75">
      <c r="A142" s="2" t="s">
        <v>129</v>
      </c>
      <c r="B142" s="119">
        <v>119</v>
      </c>
      <c r="C142" s="119">
        <v>912</v>
      </c>
      <c r="D142" s="119">
        <v>47</v>
      </c>
      <c r="E142" s="119">
        <v>60</v>
      </c>
      <c r="F142" s="119">
        <v>206</v>
      </c>
      <c r="G142" s="119">
        <v>49</v>
      </c>
      <c r="H142" s="119">
        <v>60</v>
      </c>
      <c r="I142" s="119">
        <v>24</v>
      </c>
      <c r="J142" s="119"/>
      <c r="K142" s="119">
        <v>1477</v>
      </c>
      <c r="M142" s="127"/>
      <c r="N142" s="127"/>
    </row>
    <row r="143" spans="1:14" ht="12.75">
      <c r="A143" s="120" t="s">
        <v>123</v>
      </c>
      <c r="B143" s="119">
        <v>10</v>
      </c>
      <c r="C143" s="119">
        <v>5</v>
      </c>
      <c r="D143" s="119">
        <v>3</v>
      </c>
      <c r="E143" s="119">
        <v>6</v>
      </c>
      <c r="F143" s="119">
        <v>2</v>
      </c>
      <c r="G143" s="119">
        <v>5</v>
      </c>
      <c r="H143" s="119">
        <v>1</v>
      </c>
      <c r="I143" s="119">
        <v>1</v>
      </c>
      <c r="J143" s="119"/>
      <c r="K143" s="119">
        <v>33</v>
      </c>
      <c r="M143" s="127"/>
      <c r="N143" s="127"/>
    </row>
    <row r="144" spans="1:14" ht="12.75">
      <c r="A144" s="2" t="s">
        <v>71</v>
      </c>
      <c r="B144" s="80">
        <v>30</v>
      </c>
      <c r="C144" s="80">
        <v>16</v>
      </c>
      <c r="D144" s="80">
        <v>8</v>
      </c>
      <c r="E144" s="80">
        <v>25</v>
      </c>
      <c r="F144" s="80">
        <v>16</v>
      </c>
      <c r="G144" s="80">
        <v>11</v>
      </c>
      <c r="H144" s="80">
        <v>12</v>
      </c>
      <c r="I144" s="80">
        <v>1</v>
      </c>
      <c r="J144" s="80"/>
      <c r="K144" s="80">
        <v>119</v>
      </c>
      <c r="M144" s="127"/>
      <c r="N144" s="127"/>
    </row>
    <row r="145" spans="1:14" ht="12.75">
      <c r="A145" s="2" t="s">
        <v>72</v>
      </c>
      <c r="B145" s="80">
        <v>5</v>
      </c>
      <c r="C145" s="80">
        <v>29</v>
      </c>
      <c r="D145" s="80">
        <v>7</v>
      </c>
      <c r="E145" s="80">
        <v>17</v>
      </c>
      <c r="F145" s="80">
        <v>9</v>
      </c>
      <c r="G145" s="80">
        <v>10</v>
      </c>
      <c r="H145" s="80">
        <v>3</v>
      </c>
      <c r="I145" s="80">
        <v>0</v>
      </c>
      <c r="J145" s="80"/>
      <c r="K145" s="80">
        <v>80</v>
      </c>
      <c r="M145" s="127"/>
      <c r="N145" s="127"/>
    </row>
    <row r="146" spans="1:14" ht="12.75">
      <c r="A146" s="2" t="s">
        <v>73</v>
      </c>
      <c r="B146" s="80">
        <v>3026</v>
      </c>
      <c r="C146" s="80">
        <v>430</v>
      </c>
      <c r="D146" s="80">
        <v>294</v>
      </c>
      <c r="E146" s="80">
        <v>253</v>
      </c>
      <c r="F146" s="80">
        <v>194</v>
      </c>
      <c r="G146" s="80">
        <v>433</v>
      </c>
      <c r="H146" s="80">
        <v>193</v>
      </c>
      <c r="I146" s="80">
        <v>83</v>
      </c>
      <c r="J146" s="80"/>
      <c r="K146" s="80">
        <v>4906</v>
      </c>
      <c r="M146" s="127"/>
      <c r="N146" s="127"/>
    </row>
    <row r="147" spans="1:14" ht="12.75">
      <c r="A147" s="2" t="s">
        <v>74</v>
      </c>
      <c r="B147" s="80">
        <v>683</v>
      </c>
      <c r="C147" s="80">
        <v>517</v>
      </c>
      <c r="D147" s="80">
        <v>423</v>
      </c>
      <c r="E147" s="80">
        <v>356</v>
      </c>
      <c r="F147" s="80">
        <v>288</v>
      </c>
      <c r="G147" s="80">
        <v>424</v>
      </c>
      <c r="H147" s="80">
        <v>294</v>
      </c>
      <c r="I147" s="80">
        <v>134</v>
      </c>
      <c r="J147" s="80"/>
      <c r="K147" s="80">
        <v>3119</v>
      </c>
      <c r="M147" s="127"/>
      <c r="N147" s="127"/>
    </row>
    <row r="148" spans="1:14" ht="12.75">
      <c r="A148" s="2" t="s">
        <v>75</v>
      </c>
      <c r="B148" s="80">
        <v>3261</v>
      </c>
      <c r="C148" s="80">
        <v>273</v>
      </c>
      <c r="D148" s="80">
        <v>260</v>
      </c>
      <c r="E148" s="80">
        <v>221</v>
      </c>
      <c r="F148" s="80">
        <v>169</v>
      </c>
      <c r="G148" s="80">
        <v>391</v>
      </c>
      <c r="H148" s="80">
        <v>161</v>
      </c>
      <c r="I148" s="80">
        <v>38</v>
      </c>
      <c r="J148" s="80"/>
      <c r="K148" s="80">
        <v>4774</v>
      </c>
      <c r="M148" s="127"/>
      <c r="N148" s="127"/>
    </row>
    <row r="149" spans="1:14" ht="12.75">
      <c r="A149" s="2" t="s">
        <v>15</v>
      </c>
      <c r="B149" s="80">
        <v>32</v>
      </c>
      <c r="C149" s="80">
        <v>11</v>
      </c>
      <c r="D149" s="80">
        <v>10</v>
      </c>
      <c r="E149" s="80">
        <v>9</v>
      </c>
      <c r="F149" s="80">
        <v>12</v>
      </c>
      <c r="G149" s="80">
        <v>11</v>
      </c>
      <c r="H149" s="80">
        <v>8</v>
      </c>
      <c r="I149" s="80">
        <v>1</v>
      </c>
      <c r="J149" s="80"/>
      <c r="K149" s="80">
        <v>94</v>
      </c>
      <c r="M149" s="127"/>
      <c r="N149" s="127"/>
    </row>
    <row r="150" spans="1:14" ht="12.75">
      <c r="A150" s="2" t="s">
        <v>14</v>
      </c>
      <c r="B150" s="80">
        <v>15</v>
      </c>
      <c r="C150" s="80">
        <v>6</v>
      </c>
      <c r="D150" s="80">
        <v>7</v>
      </c>
      <c r="E150" s="80">
        <v>14</v>
      </c>
      <c r="F150" s="80">
        <v>5</v>
      </c>
      <c r="G150" s="80">
        <v>6</v>
      </c>
      <c r="H150" s="80">
        <v>4</v>
      </c>
      <c r="I150" s="80">
        <v>2</v>
      </c>
      <c r="J150" s="80"/>
      <c r="K150" s="80">
        <v>59</v>
      </c>
      <c r="M150" s="127"/>
      <c r="N150" s="127"/>
    </row>
    <row r="151" spans="1:14" ht="12.75">
      <c r="A151" s="2" t="s">
        <v>76</v>
      </c>
      <c r="B151" s="80">
        <v>60</v>
      </c>
      <c r="C151" s="80">
        <v>35</v>
      </c>
      <c r="D151" s="80">
        <v>44</v>
      </c>
      <c r="E151" s="80">
        <v>40</v>
      </c>
      <c r="F151" s="80">
        <v>51</v>
      </c>
      <c r="G151" s="80">
        <v>20</v>
      </c>
      <c r="H151" s="80">
        <v>19</v>
      </c>
      <c r="I151" s="80">
        <v>10</v>
      </c>
      <c r="J151" s="80"/>
      <c r="K151" s="80">
        <v>279</v>
      </c>
      <c r="M151" s="127"/>
      <c r="N151" s="127"/>
    </row>
    <row r="152" spans="1:14" ht="12.75">
      <c r="A152" s="2" t="s">
        <v>77</v>
      </c>
      <c r="B152" s="80">
        <v>112</v>
      </c>
      <c r="C152" s="80">
        <v>48</v>
      </c>
      <c r="D152" s="80">
        <v>62</v>
      </c>
      <c r="E152" s="80">
        <v>64</v>
      </c>
      <c r="F152" s="80">
        <v>37</v>
      </c>
      <c r="G152" s="80">
        <v>37</v>
      </c>
      <c r="H152" s="80">
        <v>28</v>
      </c>
      <c r="I152" s="80">
        <v>12</v>
      </c>
      <c r="J152" s="80"/>
      <c r="K152" s="80">
        <v>400</v>
      </c>
      <c r="M152" s="127"/>
      <c r="N152" s="127"/>
    </row>
    <row r="153" spans="1:14" ht="12.75">
      <c r="A153" s="4" t="s">
        <v>79</v>
      </c>
      <c r="B153" s="89">
        <v>8442</v>
      </c>
      <c r="C153" s="89">
        <v>3970</v>
      </c>
      <c r="D153" s="89">
        <v>2227</v>
      </c>
      <c r="E153" s="89">
        <v>1701</v>
      </c>
      <c r="F153" s="89">
        <v>1716</v>
      </c>
      <c r="G153" s="89">
        <v>1953</v>
      </c>
      <c r="H153" s="89">
        <v>1154</v>
      </c>
      <c r="I153" s="89">
        <v>535</v>
      </c>
      <c r="J153" s="80"/>
      <c r="K153" s="89">
        <v>21698</v>
      </c>
      <c r="M153" s="127"/>
      <c r="N153" s="127"/>
    </row>
    <row r="154" spans="1:14" ht="12.75">
      <c r="A154" s="2"/>
      <c r="B154" s="80"/>
      <c r="C154" s="80"/>
      <c r="D154" s="80"/>
      <c r="E154" s="80"/>
      <c r="F154" s="80"/>
      <c r="G154" s="80"/>
      <c r="H154" s="80"/>
      <c r="I154" s="80"/>
      <c r="J154" s="80"/>
      <c r="K154" s="80"/>
      <c r="M154" s="127"/>
      <c r="N154" s="127"/>
    </row>
    <row r="155" spans="1:14" ht="12.75">
      <c r="A155" s="88" t="s">
        <v>84</v>
      </c>
      <c r="B155" s="138" t="s">
        <v>40</v>
      </c>
      <c r="C155" s="138"/>
      <c r="D155" s="138"/>
      <c r="E155" s="138"/>
      <c r="F155" s="138"/>
      <c r="G155" s="138"/>
      <c r="H155" s="138"/>
      <c r="I155" s="138"/>
      <c r="J155" s="89"/>
      <c r="K155" s="89"/>
      <c r="M155" s="127"/>
      <c r="N155" s="127"/>
    </row>
    <row r="156" spans="1:14" ht="12.75">
      <c r="A156" s="4" t="s">
        <v>65</v>
      </c>
      <c r="B156" s="89" t="s">
        <v>45</v>
      </c>
      <c r="C156" s="89" t="s">
        <v>44</v>
      </c>
      <c r="D156" s="89" t="s">
        <v>43</v>
      </c>
      <c r="E156" s="89" t="s">
        <v>42</v>
      </c>
      <c r="F156" s="89" t="s">
        <v>41</v>
      </c>
      <c r="G156" s="89" t="s">
        <v>46</v>
      </c>
      <c r="H156" s="89" t="s">
        <v>47</v>
      </c>
      <c r="I156" s="89" t="s">
        <v>48</v>
      </c>
      <c r="J156" s="89"/>
      <c r="K156" s="89" t="s">
        <v>66</v>
      </c>
      <c r="M156" s="127"/>
      <c r="N156" s="127"/>
    </row>
    <row r="157" spans="1:14" ht="12.75">
      <c r="A157" s="2" t="s">
        <v>18</v>
      </c>
      <c r="B157" s="80">
        <v>75</v>
      </c>
      <c r="C157" s="80">
        <v>29</v>
      </c>
      <c r="D157" s="80">
        <v>33</v>
      </c>
      <c r="E157" s="80">
        <v>31</v>
      </c>
      <c r="F157" s="80">
        <v>18</v>
      </c>
      <c r="G157" s="80">
        <v>49</v>
      </c>
      <c r="H157" s="80">
        <v>14</v>
      </c>
      <c r="I157" s="80">
        <v>8</v>
      </c>
      <c r="J157" s="80"/>
      <c r="K157" s="80">
        <v>257</v>
      </c>
      <c r="M157" s="127"/>
      <c r="N157" s="127"/>
    </row>
    <row r="158" spans="1:14" ht="12.75">
      <c r="A158" s="2" t="s">
        <v>9</v>
      </c>
      <c r="B158" s="80">
        <v>456</v>
      </c>
      <c r="C158" s="80">
        <v>392</v>
      </c>
      <c r="D158" s="80">
        <v>603</v>
      </c>
      <c r="E158" s="80">
        <v>300</v>
      </c>
      <c r="F158" s="80">
        <v>182</v>
      </c>
      <c r="G158" s="80">
        <v>586</v>
      </c>
      <c r="H158" s="80">
        <v>214</v>
      </c>
      <c r="I158" s="80">
        <v>125</v>
      </c>
      <c r="J158" s="80"/>
      <c r="K158" s="80">
        <v>2858</v>
      </c>
      <c r="M158" s="127"/>
      <c r="N158" s="127"/>
    </row>
    <row r="159" spans="1:14" ht="12.75">
      <c r="A159" s="2" t="s">
        <v>11</v>
      </c>
      <c r="B159" s="80">
        <v>193</v>
      </c>
      <c r="C159" s="80">
        <v>103</v>
      </c>
      <c r="D159" s="80">
        <v>68</v>
      </c>
      <c r="E159" s="80">
        <v>90</v>
      </c>
      <c r="F159" s="80">
        <v>51</v>
      </c>
      <c r="G159" s="80">
        <v>102</v>
      </c>
      <c r="H159" s="80">
        <v>59</v>
      </c>
      <c r="I159" s="80">
        <v>20</v>
      </c>
      <c r="J159" s="80"/>
      <c r="K159" s="80">
        <v>686</v>
      </c>
      <c r="M159" s="127"/>
      <c r="N159" s="127"/>
    </row>
    <row r="160" spans="1:14" ht="12.75">
      <c r="A160" s="120" t="s">
        <v>12</v>
      </c>
      <c r="B160" s="119">
        <v>32</v>
      </c>
      <c r="C160" s="119">
        <v>1532</v>
      </c>
      <c r="D160" s="119">
        <v>220</v>
      </c>
      <c r="E160" s="119">
        <v>70</v>
      </c>
      <c r="F160" s="119">
        <v>321</v>
      </c>
      <c r="G160" s="119">
        <v>4</v>
      </c>
      <c r="H160" s="119">
        <v>31</v>
      </c>
      <c r="I160" s="119">
        <v>46</v>
      </c>
      <c r="J160" s="119"/>
      <c r="K160" s="119">
        <v>2256</v>
      </c>
      <c r="M160" s="127"/>
      <c r="N160" s="127"/>
    </row>
    <row r="161" spans="1:14" ht="12.75">
      <c r="A161" s="120" t="s">
        <v>17</v>
      </c>
      <c r="B161" s="119">
        <v>23</v>
      </c>
      <c r="C161" s="119">
        <v>4</v>
      </c>
      <c r="D161" s="119">
        <v>7</v>
      </c>
      <c r="E161" s="119">
        <v>2</v>
      </c>
      <c r="F161" s="119">
        <v>15</v>
      </c>
      <c r="G161" s="119">
        <v>5</v>
      </c>
      <c r="H161" s="119">
        <v>2</v>
      </c>
      <c r="I161" s="119">
        <v>1</v>
      </c>
      <c r="J161" s="119"/>
      <c r="K161" s="119">
        <v>59</v>
      </c>
      <c r="M161" s="127"/>
      <c r="N161" s="127"/>
    </row>
    <row r="162" spans="1:14" ht="12.75">
      <c r="A162" s="120" t="s">
        <v>67</v>
      </c>
      <c r="B162" s="119">
        <v>49</v>
      </c>
      <c r="C162" s="119">
        <v>2</v>
      </c>
      <c r="D162" s="119">
        <v>2</v>
      </c>
      <c r="E162" s="119">
        <v>1</v>
      </c>
      <c r="F162" s="119">
        <v>1</v>
      </c>
      <c r="G162" s="119">
        <v>2</v>
      </c>
      <c r="H162" s="119">
        <v>2</v>
      </c>
      <c r="I162" s="119">
        <v>0</v>
      </c>
      <c r="J162" s="119"/>
      <c r="K162" s="119">
        <v>59</v>
      </c>
      <c r="M162" s="127"/>
      <c r="N162" s="127"/>
    </row>
    <row r="163" spans="1:14" ht="12.75">
      <c r="A163" s="120" t="s">
        <v>68</v>
      </c>
      <c r="B163" s="119">
        <v>148</v>
      </c>
      <c r="C163" s="119">
        <v>57</v>
      </c>
      <c r="D163" s="119">
        <v>36</v>
      </c>
      <c r="E163" s="119">
        <v>45</v>
      </c>
      <c r="F163" s="119">
        <v>20</v>
      </c>
      <c r="G163" s="119">
        <v>82</v>
      </c>
      <c r="H163" s="119">
        <v>28</v>
      </c>
      <c r="I163" s="119">
        <v>14</v>
      </c>
      <c r="J163" s="119"/>
      <c r="K163" s="119">
        <v>430</v>
      </c>
      <c r="M163" s="127"/>
      <c r="N163" s="127"/>
    </row>
    <row r="164" spans="1:14" ht="12.75">
      <c r="A164" s="120" t="s">
        <v>69</v>
      </c>
      <c r="B164" s="119">
        <v>66</v>
      </c>
      <c r="C164" s="119">
        <v>53</v>
      </c>
      <c r="D164" s="119">
        <v>375</v>
      </c>
      <c r="E164" s="119">
        <v>32</v>
      </c>
      <c r="F164" s="119">
        <v>47</v>
      </c>
      <c r="G164" s="119">
        <v>311</v>
      </c>
      <c r="H164" s="119">
        <v>13</v>
      </c>
      <c r="I164" s="119">
        <v>13</v>
      </c>
      <c r="J164" s="119"/>
      <c r="K164" s="119">
        <v>910</v>
      </c>
      <c r="M164" s="127"/>
      <c r="N164" s="127"/>
    </row>
    <row r="165" spans="1:14" ht="12.75">
      <c r="A165" s="120" t="s">
        <v>10</v>
      </c>
      <c r="B165" s="119">
        <v>187</v>
      </c>
      <c r="C165" s="119">
        <v>189</v>
      </c>
      <c r="D165" s="119">
        <v>132</v>
      </c>
      <c r="E165" s="119">
        <v>113</v>
      </c>
      <c r="F165" s="119">
        <v>83</v>
      </c>
      <c r="G165" s="119">
        <v>199</v>
      </c>
      <c r="H165" s="119">
        <v>85</v>
      </c>
      <c r="I165" s="119">
        <v>69</v>
      </c>
      <c r="J165" s="119"/>
      <c r="K165" s="119">
        <v>1057</v>
      </c>
      <c r="M165" s="127"/>
      <c r="N165" s="127"/>
    </row>
    <row r="166" spans="1:14" ht="12.75">
      <c r="A166" s="120" t="s">
        <v>122</v>
      </c>
      <c r="B166" s="119">
        <v>38</v>
      </c>
      <c r="C166" s="119">
        <v>7</v>
      </c>
      <c r="D166" s="119">
        <v>4</v>
      </c>
      <c r="E166" s="119">
        <v>7</v>
      </c>
      <c r="F166" s="119">
        <v>5</v>
      </c>
      <c r="G166" s="119">
        <v>17</v>
      </c>
      <c r="H166" s="119">
        <v>4</v>
      </c>
      <c r="I166" s="119">
        <v>2</v>
      </c>
      <c r="J166" s="119"/>
      <c r="K166" s="119">
        <v>84</v>
      </c>
      <c r="M166" s="127"/>
      <c r="N166" s="127"/>
    </row>
    <row r="167" spans="1:14" ht="12.75">
      <c r="A167" s="2" t="s">
        <v>129</v>
      </c>
      <c r="B167" s="119">
        <v>177</v>
      </c>
      <c r="C167" s="119">
        <v>1688</v>
      </c>
      <c r="D167" s="119">
        <v>47</v>
      </c>
      <c r="E167" s="119">
        <v>62</v>
      </c>
      <c r="F167" s="119">
        <v>44</v>
      </c>
      <c r="G167" s="119">
        <v>83</v>
      </c>
      <c r="H167" s="119">
        <v>84</v>
      </c>
      <c r="I167" s="119">
        <v>18</v>
      </c>
      <c r="J167" s="119"/>
      <c r="K167" s="119">
        <v>2203</v>
      </c>
      <c r="M167" s="127"/>
      <c r="N167" s="127"/>
    </row>
    <row r="168" spans="1:14" ht="12.75">
      <c r="A168" s="120" t="s">
        <v>123</v>
      </c>
      <c r="B168" s="119">
        <v>21</v>
      </c>
      <c r="C168" s="119">
        <v>9</v>
      </c>
      <c r="D168" s="119">
        <v>10</v>
      </c>
      <c r="E168" s="119">
        <v>9</v>
      </c>
      <c r="F168" s="119">
        <v>3</v>
      </c>
      <c r="G168" s="119">
        <v>8</v>
      </c>
      <c r="H168" s="119">
        <v>3</v>
      </c>
      <c r="I168" s="119">
        <v>4</v>
      </c>
      <c r="J168" s="119"/>
      <c r="K168" s="119">
        <v>67</v>
      </c>
      <c r="M168" s="127"/>
      <c r="N168" s="127"/>
    </row>
    <row r="169" spans="1:14" ht="12.75">
      <c r="A169" s="2" t="s">
        <v>71</v>
      </c>
      <c r="B169" s="80">
        <v>62</v>
      </c>
      <c r="C169" s="80">
        <v>18</v>
      </c>
      <c r="D169" s="80">
        <v>14</v>
      </c>
      <c r="E169" s="80">
        <v>27</v>
      </c>
      <c r="F169" s="80">
        <v>15</v>
      </c>
      <c r="G169" s="80">
        <v>14</v>
      </c>
      <c r="H169" s="80">
        <v>15</v>
      </c>
      <c r="I169" s="80">
        <v>7</v>
      </c>
      <c r="J169" s="80"/>
      <c r="K169" s="80">
        <v>172</v>
      </c>
      <c r="M169" s="127"/>
      <c r="N169" s="127"/>
    </row>
    <row r="170" spans="1:14" ht="12.75">
      <c r="A170" s="2" t="s">
        <v>72</v>
      </c>
      <c r="B170" s="80">
        <v>17</v>
      </c>
      <c r="C170" s="80">
        <v>160</v>
      </c>
      <c r="D170" s="80">
        <v>16</v>
      </c>
      <c r="E170" s="80">
        <v>21</v>
      </c>
      <c r="F170" s="80">
        <v>13</v>
      </c>
      <c r="G170" s="80">
        <v>119</v>
      </c>
      <c r="H170" s="80">
        <v>22</v>
      </c>
      <c r="I170" s="80">
        <v>1</v>
      </c>
      <c r="J170" s="80"/>
      <c r="K170" s="80">
        <v>369</v>
      </c>
      <c r="M170" s="127"/>
      <c r="N170" s="127"/>
    </row>
    <row r="171" spans="1:14" ht="12.75">
      <c r="A171" s="2" t="s">
        <v>73</v>
      </c>
      <c r="B171" s="80">
        <v>2949</v>
      </c>
      <c r="C171" s="80">
        <v>1050</v>
      </c>
      <c r="D171" s="80">
        <v>802</v>
      </c>
      <c r="E171" s="80">
        <v>357</v>
      </c>
      <c r="F171" s="80">
        <v>203</v>
      </c>
      <c r="G171" s="80">
        <v>516</v>
      </c>
      <c r="H171" s="80">
        <v>179</v>
      </c>
      <c r="I171" s="80">
        <v>551</v>
      </c>
      <c r="J171" s="80"/>
      <c r="K171" s="80">
        <v>6607</v>
      </c>
      <c r="M171" s="127"/>
      <c r="N171" s="127"/>
    </row>
    <row r="172" spans="1:14" ht="12.75">
      <c r="A172" s="2" t="s">
        <v>74</v>
      </c>
      <c r="B172" s="80">
        <v>811</v>
      </c>
      <c r="C172" s="80">
        <v>538</v>
      </c>
      <c r="D172" s="80">
        <v>615</v>
      </c>
      <c r="E172" s="80">
        <v>2658</v>
      </c>
      <c r="F172" s="80">
        <v>286</v>
      </c>
      <c r="G172" s="80">
        <v>788</v>
      </c>
      <c r="H172" s="80">
        <v>359</v>
      </c>
      <c r="I172" s="80">
        <v>147</v>
      </c>
      <c r="J172" s="80"/>
      <c r="K172" s="80">
        <v>6202</v>
      </c>
      <c r="M172" s="127"/>
      <c r="N172" s="127"/>
    </row>
    <row r="173" spans="1:14" ht="12.75">
      <c r="A173" s="2" t="s">
        <v>75</v>
      </c>
      <c r="B173" s="80">
        <v>3138</v>
      </c>
      <c r="C173" s="80">
        <v>917</v>
      </c>
      <c r="D173" s="80">
        <v>380</v>
      </c>
      <c r="E173" s="80">
        <v>228</v>
      </c>
      <c r="F173" s="80">
        <v>196</v>
      </c>
      <c r="G173" s="80">
        <v>360</v>
      </c>
      <c r="H173" s="80">
        <v>166</v>
      </c>
      <c r="I173" s="80">
        <v>107</v>
      </c>
      <c r="J173" s="80"/>
      <c r="K173" s="80">
        <v>5492</v>
      </c>
      <c r="M173" s="127"/>
      <c r="N173" s="127"/>
    </row>
    <row r="174" spans="1:14" ht="12.75">
      <c r="A174" s="2" t="s">
        <v>15</v>
      </c>
      <c r="B174" s="80">
        <v>44</v>
      </c>
      <c r="C174" s="80">
        <v>8</v>
      </c>
      <c r="D174" s="80">
        <v>16</v>
      </c>
      <c r="E174" s="80">
        <v>11</v>
      </c>
      <c r="F174" s="80">
        <v>16</v>
      </c>
      <c r="G174" s="80">
        <v>10</v>
      </c>
      <c r="H174" s="80">
        <v>11</v>
      </c>
      <c r="I174" s="80">
        <v>2</v>
      </c>
      <c r="J174" s="80"/>
      <c r="K174" s="80">
        <v>118</v>
      </c>
      <c r="M174" s="127"/>
      <c r="N174" s="127"/>
    </row>
    <row r="175" spans="1:14" ht="12.75">
      <c r="A175" s="2" t="s">
        <v>14</v>
      </c>
      <c r="B175" s="80">
        <v>23</v>
      </c>
      <c r="C175" s="80">
        <v>6</v>
      </c>
      <c r="D175" s="80">
        <v>10</v>
      </c>
      <c r="E175" s="80">
        <v>14</v>
      </c>
      <c r="F175" s="80">
        <v>9</v>
      </c>
      <c r="G175" s="80">
        <v>3</v>
      </c>
      <c r="H175" s="80">
        <v>2</v>
      </c>
      <c r="I175" s="80">
        <v>1</v>
      </c>
      <c r="J175" s="80"/>
      <c r="K175" s="80">
        <v>68</v>
      </c>
      <c r="M175" s="127"/>
      <c r="N175" s="127"/>
    </row>
    <row r="176" spans="1:14" ht="12.75">
      <c r="A176" s="2" t="s">
        <v>76</v>
      </c>
      <c r="B176" s="80">
        <v>66</v>
      </c>
      <c r="C176" s="80">
        <v>25</v>
      </c>
      <c r="D176" s="80">
        <v>44</v>
      </c>
      <c r="E176" s="80">
        <v>89</v>
      </c>
      <c r="F176" s="80">
        <v>37</v>
      </c>
      <c r="G176" s="80">
        <v>24</v>
      </c>
      <c r="H176" s="80">
        <v>24</v>
      </c>
      <c r="I176" s="80">
        <v>11</v>
      </c>
      <c r="J176" s="80"/>
      <c r="K176" s="80">
        <v>320</v>
      </c>
      <c r="M176" s="127"/>
      <c r="N176" s="127"/>
    </row>
    <row r="177" spans="1:14" ht="12.75">
      <c r="A177" s="2" t="s">
        <v>77</v>
      </c>
      <c r="B177" s="80">
        <v>166</v>
      </c>
      <c r="C177" s="80">
        <v>174</v>
      </c>
      <c r="D177" s="80">
        <v>47</v>
      </c>
      <c r="E177" s="80">
        <v>74</v>
      </c>
      <c r="F177" s="80">
        <v>43</v>
      </c>
      <c r="G177" s="80">
        <v>46</v>
      </c>
      <c r="H177" s="80">
        <v>65</v>
      </c>
      <c r="I177" s="80">
        <v>432</v>
      </c>
      <c r="J177" s="80"/>
      <c r="K177" s="80">
        <v>1047</v>
      </c>
      <c r="M177" s="127"/>
      <c r="N177" s="127"/>
    </row>
    <row r="178" spans="1:14" ht="12.75">
      <c r="A178" s="4" t="s">
        <v>79</v>
      </c>
      <c r="B178" s="89">
        <v>8741</v>
      </c>
      <c r="C178" s="89">
        <v>6961</v>
      </c>
      <c r="D178" s="89">
        <v>3481</v>
      </c>
      <c r="E178" s="89">
        <v>4241</v>
      </c>
      <c r="F178" s="89">
        <v>1608</v>
      </c>
      <c r="G178" s="89">
        <v>3328</v>
      </c>
      <c r="H178" s="89">
        <v>1382</v>
      </c>
      <c r="I178" s="89">
        <v>1579</v>
      </c>
      <c r="J178" s="80"/>
      <c r="K178" s="89">
        <v>31321</v>
      </c>
      <c r="M178" s="127"/>
      <c r="N178" s="127"/>
    </row>
    <row r="179" spans="1:14" ht="12.75">
      <c r="A179" s="2"/>
      <c r="B179" s="80"/>
      <c r="C179" s="80"/>
      <c r="D179" s="80"/>
      <c r="E179" s="80"/>
      <c r="F179" s="80"/>
      <c r="G179" s="80"/>
      <c r="H179" s="80"/>
      <c r="I179" s="80"/>
      <c r="J179" s="80"/>
      <c r="K179" s="80"/>
      <c r="M179" s="127"/>
      <c r="N179" s="127"/>
    </row>
    <row r="180" spans="1:14" ht="12.75">
      <c r="A180" s="88" t="s">
        <v>85</v>
      </c>
      <c r="B180" s="138" t="s">
        <v>40</v>
      </c>
      <c r="C180" s="138"/>
      <c r="D180" s="138"/>
      <c r="E180" s="138"/>
      <c r="F180" s="138"/>
      <c r="G180" s="138"/>
      <c r="H180" s="138"/>
      <c r="I180" s="138"/>
      <c r="J180" s="89"/>
      <c r="K180" s="89"/>
      <c r="M180" s="127"/>
      <c r="N180" s="127"/>
    </row>
    <row r="181" spans="1:14" ht="12.75">
      <c r="A181" s="4" t="s">
        <v>65</v>
      </c>
      <c r="B181" s="89" t="s">
        <v>45</v>
      </c>
      <c r="C181" s="89" t="s">
        <v>44</v>
      </c>
      <c r="D181" s="89" t="s">
        <v>43</v>
      </c>
      <c r="E181" s="89" t="s">
        <v>42</v>
      </c>
      <c r="F181" s="89" t="s">
        <v>41</v>
      </c>
      <c r="G181" s="89" t="s">
        <v>46</v>
      </c>
      <c r="H181" s="89" t="s">
        <v>47</v>
      </c>
      <c r="I181" s="89" t="s">
        <v>48</v>
      </c>
      <c r="J181" s="89"/>
      <c r="K181" s="89" t="s">
        <v>66</v>
      </c>
      <c r="M181" s="127"/>
      <c r="N181" s="127"/>
    </row>
    <row r="182" spans="1:14" ht="12.75">
      <c r="A182" s="2" t="s">
        <v>18</v>
      </c>
      <c r="B182" s="80">
        <v>60</v>
      </c>
      <c r="C182" s="80">
        <v>19</v>
      </c>
      <c r="D182" s="80">
        <v>24</v>
      </c>
      <c r="E182" s="80">
        <v>16</v>
      </c>
      <c r="F182" s="80">
        <v>15</v>
      </c>
      <c r="G182" s="80">
        <v>28</v>
      </c>
      <c r="H182" s="80">
        <v>14</v>
      </c>
      <c r="I182" s="80">
        <v>7</v>
      </c>
      <c r="J182" s="80"/>
      <c r="K182" s="80">
        <v>183</v>
      </c>
      <c r="M182" s="127"/>
      <c r="N182" s="127"/>
    </row>
    <row r="183" spans="1:14" ht="12.75">
      <c r="A183" s="2" t="s">
        <v>9</v>
      </c>
      <c r="B183" s="80">
        <v>405</v>
      </c>
      <c r="C183" s="80">
        <v>327</v>
      </c>
      <c r="D183" s="80">
        <v>556</v>
      </c>
      <c r="E183" s="80">
        <v>235</v>
      </c>
      <c r="F183" s="80">
        <v>189</v>
      </c>
      <c r="G183" s="80">
        <v>348</v>
      </c>
      <c r="H183" s="80">
        <v>208</v>
      </c>
      <c r="I183" s="80">
        <v>87</v>
      </c>
      <c r="J183" s="80"/>
      <c r="K183" s="80">
        <v>2355</v>
      </c>
      <c r="M183" s="127"/>
      <c r="N183" s="127"/>
    </row>
    <row r="184" spans="1:14" ht="12.75">
      <c r="A184" s="2" t="s">
        <v>11</v>
      </c>
      <c r="B184" s="80">
        <v>170</v>
      </c>
      <c r="C184" s="80">
        <v>104</v>
      </c>
      <c r="D184" s="80">
        <v>72</v>
      </c>
      <c r="E184" s="80">
        <v>76</v>
      </c>
      <c r="F184" s="80">
        <v>52</v>
      </c>
      <c r="G184" s="80">
        <v>104</v>
      </c>
      <c r="H184" s="80">
        <v>74</v>
      </c>
      <c r="I184" s="80">
        <v>26</v>
      </c>
      <c r="J184" s="80"/>
      <c r="K184" s="80">
        <v>678</v>
      </c>
      <c r="M184" s="127"/>
      <c r="N184" s="127"/>
    </row>
    <row r="185" spans="1:14" ht="12.75">
      <c r="A185" s="120" t="s">
        <v>12</v>
      </c>
      <c r="B185" s="119">
        <v>10</v>
      </c>
      <c r="C185" s="119">
        <v>304</v>
      </c>
      <c r="D185" s="119">
        <v>172</v>
      </c>
      <c r="E185" s="119">
        <v>161</v>
      </c>
      <c r="F185" s="119">
        <v>789</v>
      </c>
      <c r="G185" s="119">
        <v>6</v>
      </c>
      <c r="H185" s="119">
        <v>11</v>
      </c>
      <c r="I185" s="119">
        <v>251</v>
      </c>
      <c r="J185" s="119"/>
      <c r="K185" s="119">
        <v>1704</v>
      </c>
      <c r="M185" s="127"/>
      <c r="N185" s="127"/>
    </row>
    <row r="186" spans="1:14" ht="12.75">
      <c r="A186" s="120" t="s">
        <v>17</v>
      </c>
      <c r="B186" s="119">
        <v>14</v>
      </c>
      <c r="C186" s="119">
        <v>3</v>
      </c>
      <c r="D186" s="119">
        <v>1</v>
      </c>
      <c r="E186" s="119">
        <v>5</v>
      </c>
      <c r="F186" s="119">
        <v>2</v>
      </c>
      <c r="G186" s="119">
        <v>5</v>
      </c>
      <c r="H186" s="119">
        <v>4</v>
      </c>
      <c r="I186" s="119">
        <v>5</v>
      </c>
      <c r="J186" s="119"/>
      <c r="K186" s="119">
        <v>39</v>
      </c>
      <c r="M186" s="127"/>
      <c r="N186" s="127"/>
    </row>
    <row r="187" spans="1:14" ht="12.75">
      <c r="A187" s="120" t="s">
        <v>67</v>
      </c>
      <c r="B187" s="119">
        <v>64</v>
      </c>
      <c r="C187" s="119">
        <v>6</v>
      </c>
      <c r="D187" s="119">
        <v>1</v>
      </c>
      <c r="E187" s="119">
        <v>2</v>
      </c>
      <c r="F187" s="119">
        <v>2</v>
      </c>
      <c r="G187" s="119">
        <v>3</v>
      </c>
      <c r="H187" s="119">
        <v>4</v>
      </c>
      <c r="I187" s="119">
        <v>1</v>
      </c>
      <c r="J187" s="119"/>
      <c r="K187" s="119">
        <v>83</v>
      </c>
      <c r="M187" s="127"/>
      <c r="N187" s="127"/>
    </row>
    <row r="188" spans="1:14" ht="12.75">
      <c r="A188" s="120" t="s">
        <v>68</v>
      </c>
      <c r="B188" s="119">
        <v>154</v>
      </c>
      <c r="C188" s="119">
        <v>50</v>
      </c>
      <c r="D188" s="119">
        <v>28</v>
      </c>
      <c r="E188" s="119">
        <v>29</v>
      </c>
      <c r="F188" s="119">
        <v>7</v>
      </c>
      <c r="G188" s="119">
        <v>75</v>
      </c>
      <c r="H188" s="119">
        <v>75</v>
      </c>
      <c r="I188" s="119">
        <v>5</v>
      </c>
      <c r="J188" s="119"/>
      <c r="K188" s="119">
        <v>423</v>
      </c>
      <c r="M188" s="127"/>
      <c r="N188" s="127"/>
    </row>
    <row r="189" spans="1:14" ht="12.75">
      <c r="A189" s="120" t="s">
        <v>69</v>
      </c>
      <c r="B189" s="119">
        <v>37</v>
      </c>
      <c r="C189" s="119">
        <v>39</v>
      </c>
      <c r="D189" s="119">
        <v>144</v>
      </c>
      <c r="E189" s="119">
        <v>64</v>
      </c>
      <c r="F189" s="119">
        <v>58</v>
      </c>
      <c r="G189" s="119">
        <v>67</v>
      </c>
      <c r="H189" s="119">
        <v>1</v>
      </c>
      <c r="I189" s="119">
        <v>12</v>
      </c>
      <c r="J189" s="119"/>
      <c r="K189" s="119">
        <v>422</v>
      </c>
      <c r="M189" s="127"/>
      <c r="N189" s="127"/>
    </row>
    <row r="190" spans="1:14" ht="12.75">
      <c r="A190" s="120" t="s">
        <v>10</v>
      </c>
      <c r="B190" s="119">
        <v>118</v>
      </c>
      <c r="C190" s="119">
        <v>129</v>
      </c>
      <c r="D190" s="119">
        <v>201</v>
      </c>
      <c r="E190" s="119">
        <v>137</v>
      </c>
      <c r="F190" s="119">
        <v>100</v>
      </c>
      <c r="G190" s="119">
        <v>108</v>
      </c>
      <c r="H190" s="119">
        <v>102</v>
      </c>
      <c r="I190" s="119">
        <v>45</v>
      </c>
      <c r="J190" s="119"/>
      <c r="K190" s="119">
        <v>940</v>
      </c>
      <c r="M190" s="127"/>
      <c r="N190" s="127"/>
    </row>
    <row r="191" spans="1:14" ht="12.75">
      <c r="A191" s="120" t="s">
        <v>122</v>
      </c>
      <c r="B191" s="119">
        <v>33</v>
      </c>
      <c r="C191" s="119">
        <v>9</v>
      </c>
      <c r="D191" s="119">
        <v>6</v>
      </c>
      <c r="E191" s="119">
        <v>3</v>
      </c>
      <c r="F191" s="119">
        <v>2</v>
      </c>
      <c r="G191" s="119">
        <v>18</v>
      </c>
      <c r="H191" s="119">
        <v>57</v>
      </c>
      <c r="I191" s="119">
        <v>0</v>
      </c>
      <c r="J191" s="119"/>
      <c r="K191" s="119">
        <v>128</v>
      </c>
      <c r="M191" s="127"/>
      <c r="N191" s="127"/>
    </row>
    <row r="192" spans="1:14" ht="12.75">
      <c r="A192" s="2" t="s">
        <v>129</v>
      </c>
      <c r="B192" s="119">
        <v>143</v>
      </c>
      <c r="C192" s="119">
        <v>393</v>
      </c>
      <c r="D192" s="119">
        <v>50</v>
      </c>
      <c r="E192" s="119">
        <v>42</v>
      </c>
      <c r="F192" s="119">
        <v>35</v>
      </c>
      <c r="G192" s="119">
        <v>78</v>
      </c>
      <c r="H192" s="119">
        <v>59</v>
      </c>
      <c r="I192" s="119">
        <v>22</v>
      </c>
      <c r="J192" s="119"/>
      <c r="K192" s="119">
        <v>822</v>
      </c>
      <c r="M192" s="127"/>
      <c r="N192" s="127"/>
    </row>
    <row r="193" spans="1:14" ht="12.75">
      <c r="A193" s="120" t="s">
        <v>123</v>
      </c>
      <c r="B193" s="119">
        <v>14</v>
      </c>
      <c r="C193" s="119">
        <v>11</v>
      </c>
      <c r="D193" s="119">
        <v>9</v>
      </c>
      <c r="E193" s="119">
        <v>6</v>
      </c>
      <c r="F193" s="119">
        <v>0</v>
      </c>
      <c r="G193" s="119">
        <v>11</v>
      </c>
      <c r="H193" s="119">
        <v>3</v>
      </c>
      <c r="I193" s="119">
        <v>0</v>
      </c>
      <c r="J193" s="119"/>
      <c r="K193" s="119">
        <v>54</v>
      </c>
      <c r="M193" s="127"/>
      <c r="N193" s="127"/>
    </row>
    <row r="194" spans="1:14" ht="12.75">
      <c r="A194" s="2" t="s">
        <v>71</v>
      </c>
      <c r="B194" s="80">
        <v>30</v>
      </c>
      <c r="C194" s="80">
        <v>19</v>
      </c>
      <c r="D194" s="80">
        <v>18</v>
      </c>
      <c r="E194" s="80">
        <v>15</v>
      </c>
      <c r="F194" s="80">
        <v>8</v>
      </c>
      <c r="G194" s="80">
        <v>9</v>
      </c>
      <c r="H194" s="80">
        <v>8</v>
      </c>
      <c r="I194" s="80">
        <v>2</v>
      </c>
      <c r="J194" s="80"/>
      <c r="K194" s="80">
        <v>109</v>
      </c>
      <c r="M194" s="127"/>
      <c r="N194" s="127"/>
    </row>
    <row r="195" spans="1:14" ht="12.75">
      <c r="A195" s="2" t="s">
        <v>72</v>
      </c>
      <c r="B195" s="80">
        <v>8</v>
      </c>
      <c r="C195" s="80">
        <v>13</v>
      </c>
      <c r="D195" s="80">
        <v>75</v>
      </c>
      <c r="E195" s="80">
        <v>70</v>
      </c>
      <c r="F195" s="80">
        <v>18</v>
      </c>
      <c r="G195" s="80">
        <v>3</v>
      </c>
      <c r="H195" s="80">
        <v>2</v>
      </c>
      <c r="I195" s="80">
        <v>0</v>
      </c>
      <c r="J195" s="80"/>
      <c r="K195" s="80">
        <v>189</v>
      </c>
      <c r="M195" s="127"/>
      <c r="N195" s="127"/>
    </row>
    <row r="196" spans="1:14" ht="12.75">
      <c r="A196" s="2" t="s">
        <v>73</v>
      </c>
      <c r="B196" s="80">
        <v>651</v>
      </c>
      <c r="C196" s="80">
        <v>713</v>
      </c>
      <c r="D196" s="80">
        <v>1015</v>
      </c>
      <c r="E196" s="80">
        <v>1384</v>
      </c>
      <c r="F196" s="80">
        <v>187</v>
      </c>
      <c r="G196" s="80">
        <v>552</v>
      </c>
      <c r="H196" s="80">
        <v>226</v>
      </c>
      <c r="I196" s="80">
        <v>86</v>
      </c>
      <c r="J196" s="80"/>
      <c r="K196" s="80">
        <v>4814</v>
      </c>
      <c r="M196" s="127"/>
      <c r="N196" s="127"/>
    </row>
    <row r="197" spans="1:14" ht="12.75">
      <c r="A197" s="2" t="s">
        <v>74</v>
      </c>
      <c r="B197" s="80">
        <v>720</v>
      </c>
      <c r="C197" s="80">
        <v>497</v>
      </c>
      <c r="D197" s="80">
        <v>1231</v>
      </c>
      <c r="E197" s="80">
        <v>1409</v>
      </c>
      <c r="F197" s="80">
        <v>290</v>
      </c>
      <c r="G197" s="80">
        <v>541</v>
      </c>
      <c r="H197" s="80">
        <v>321</v>
      </c>
      <c r="I197" s="80">
        <v>138</v>
      </c>
      <c r="J197" s="80"/>
      <c r="K197" s="80">
        <v>5147</v>
      </c>
      <c r="M197" s="127"/>
      <c r="N197" s="127"/>
    </row>
    <row r="198" spans="1:14" ht="12.75">
      <c r="A198" s="2" t="s">
        <v>75</v>
      </c>
      <c r="B198" s="80">
        <v>11833</v>
      </c>
      <c r="C198" s="80">
        <v>359</v>
      </c>
      <c r="D198" s="80">
        <v>294</v>
      </c>
      <c r="E198" s="80">
        <v>1350</v>
      </c>
      <c r="F198" s="80">
        <v>192</v>
      </c>
      <c r="G198" s="80">
        <v>447</v>
      </c>
      <c r="H198" s="80">
        <v>195</v>
      </c>
      <c r="I198" s="80">
        <v>71</v>
      </c>
      <c r="J198" s="80"/>
      <c r="K198" s="80">
        <v>14741</v>
      </c>
      <c r="M198" s="127"/>
      <c r="N198" s="127"/>
    </row>
    <row r="199" spans="1:14" ht="12.75">
      <c r="A199" s="2" t="s">
        <v>15</v>
      </c>
      <c r="B199" s="80">
        <v>23</v>
      </c>
      <c r="C199" s="80">
        <v>12</v>
      </c>
      <c r="D199" s="80">
        <v>21</v>
      </c>
      <c r="E199" s="80">
        <v>13</v>
      </c>
      <c r="F199" s="80">
        <v>5</v>
      </c>
      <c r="G199" s="80">
        <v>6</v>
      </c>
      <c r="H199" s="80">
        <v>5</v>
      </c>
      <c r="I199" s="80">
        <v>2</v>
      </c>
      <c r="J199" s="80"/>
      <c r="K199" s="80">
        <v>87</v>
      </c>
      <c r="M199" s="127"/>
      <c r="N199" s="127"/>
    </row>
    <row r="200" spans="1:14" ht="12.75">
      <c r="A200" s="2" t="s">
        <v>14</v>
      </c>
      <c r="B200" s="80">
        <v>27</v>
      </c>
      <c r="C200" s="80">
        <v>5</v>
      </c>
      <c r="D200" s="80">
        <v>4</v>
      </c>
      <c r="E200" s="80">
        <v>17</v>
      </c>
      <c r="F200" s="80">
        <v>9</v>
      </c>
      <c r="G200" s="80">
        <v>8</v>
      </c>
      <c r="H200" s="80">
        <v>3</v>
      </c>
      <c r="I200" s="80">
        <v>0</v>
      </c>
      <c r="J200" s="80"/>
      <c r="K200" s="80">
        <v>73</v>
      </c>
      <c r="M200" s="127"/>
      <c r="N200" s="127"/>
    </row>
    <row r="201" spans="1:14" ht="12.75">
      <c r="A201" s="2" t="s">
        <v>76</v>
      </c>
      <c r="B201" s="80">
        <v>64</v>
      </c>
      <c r="C201" s="80">
        <v>30</v>
      </c>
      <c r="D201" s="80">
        <v>75</v>
      </c>
      <c r="E201" s="80">
        <v>31</v>
      </c>
      <c r="F201" s="80">
        <v>150</v>
      </c>
      <c r="G201" s="80">
        <v>19</v>
      </c>
      <c r="H201" s="80">
        <v>30</v>
      </c>
      <c r="I201" s="80">
        <v>11</v>
      </c>
      <c r="J201" s="80"/>
      <c r="K201" s="80">
        <v>410</v>
      </c>
      <c r="M201" s="127"/>
      <c r="N201" s="127"/>
    </row>
    <row r="202" spans="1:14" ht="12.75">
      <c r="A202" s="2" t="s">
        <v>77</v>
      </c>
      <c r="B202" s="80">
        <v>113</v>
      </c>
      <c r="C202" s="80">
        <v>72</v>
      </c>
      <c r="D202" s="80">
        <v>54</v>
      </c>
      <c r="E202" s="80">
        <v>70</v>
      </c>
      <c r="F202" s="80">
        <v>239</v>
      </c>
      <c r="G202" s="80">
        <v>46</v>
      </c>
      <c r="H202" s="80">
        <v>91</v>
      </c>
      <c r="I202" s="80">
        <v>10</v>
      </c>
      <c r="J202" s="80"/>
      <c r="K202" s="80">
        <v>695</v>
      </c>
      <c r="M202" s="127"/>
      <c r="N202" s="127"/>
    </row>
    <row r="203" spans="1:14" ht="12.75">
      <c r="A203" s="4" t="s">
        <v>79</v>
      </c>
      <c r="B203" s="89">
        <v>14691</v>
      </c>
      <c r="C203" s="89">
        <v>3114</v>
      </c>
      <c r="D203" s="89">
        <v>4051</v>
      </c>
      <c r="E203" s="89">
        <v>5135</v>
      </c>
      <c r="F203" s="89">
        <v>2349</v>
      </c>
      <c r="G203" s="89">
        <v>2482</v>
      </c>
      <c r="H203" s="89">
        <v>1493</v>
      </c>
      <c r="I203" s="89">
        <v>781</v>
      </c>
      <c r="J203" s="80"/>
      <c r="K203" s="89">
        <v>34096</v>
      </c>
      <c r="M203" s="127"/>
      <c r="N203" s="127"/>
    </row>
    <row r="204" spans="1:14" ht="12.75">
      <c r="A204" s="2"/>
      <c r="B204" s="80"/>
      <c r="C204" s="80"/>
      <c r="D204" s="80"/>
      <c r="E204" s="80"/>
      <c r="F204" s="80"/>
      <c r="G204" s="80"/>
      <c r="H204" s="80"/>
      <c r="I204" s="80"/>
      <c r="J204" s="80"/>
      <c r="K204" s="80"/>
      <c r="M204" s="127"/>
      <c r="N204" s="127"/>
    </row>
    <row r="205" spans="1:14" ht="12.75">
      <c r="A205" s="88" t="s">
        <v>86</v>
      </c>
      <c r="B205" s="138" t="s">
        <v>40</v>
      </c>
      <c r="C205" s="138"/>
      <c r="D205" s="138"/>
      <c r="E205" s="138"/>
      <c r="F205" s="138"/>
      <c r="G205" s="138"/>
      <c r="H205" s="138"/>
      <c r="I205" s="138"/>
      <c r="J205" s="89"/>
      <c r="K205" s="89"/>
      <c r="M205" s="127"/>
      <c r="N205" s="127"/>
    </row>
    <row r="206" spans="1:14" ht="12.75">
      <c r="A206" s="4" t="s">
        <v>65</v>
      </c>
      <c r="B206" s="89" t="s">
        <v>45</v>
      </c>
      <c r="C206" s="89" t="s">
        <v>44</v>
      </c>
      <c r="D206" s="89" t="s">
        <v>43</v>
      </c>
      <c r="E206" s="89" t="s">
        <v>42</v>
      </c>
      <c r="F206" s="89" t="s">
        <v>41</v>
      </c>
      <c r="G206" s="89" t="s">
        <v>46</v>
      </c>
      <c r="H206" s="89" t="s">
        <v>47</v>
      </c>
      <c r="I206" s="89" t="s">
        <v>48</v>
      </c>
      <c r="J206" s="89"/>
      <c r="K206" s="89" t="s">
        <v>66</v>
      </c>
      <c r="M206" s="127"/>
      <c r="N206" s="127"/>
    </row>
    <row r="207" spans="1:14" ht="12.75">
      <c r="A207" s="2" t="s">
        <v>18</v>
      </c>
      <c r="B207" s="80">
        <v>47</v>
      </c>
      <c r="C207" s="80">
        <v>20</v>
      </c>
      <c r="D207" s="80">
        <v>22</v>
      </c>
      <c r="E207" s="80">
        <v>22</v>
      </c>
      <c r="F207" s="80">
        <v>15</v>
      </c>
      <c r="G207" s="80">
        <v>38</v>
      </c>
      <c r="H207" s="80">
        <v>35</v>
      </c>
      <c r="I207" s="80">
        <v>8</v>
      </c>
      <c r="J207" s="80"/>
      <c r="K207" s="80">
        <v>207</v>
      </c>
      <c r="M207" s="127"/>
      <c r="N207" s="127"/>
    </row>
    <row r="208" spans="1:14" ht="12.75">
      <c r="A208" s="2" t="s">
        <v>9</v>
      </c>
      <c r="B208" s="80">
        <v>383</v>
      </c>
      <c r="C208" s="80">
        <v>335</v>
      </c>
      <c r="D208" s="80">
        <v>269</v>
      </c>
      <c r="E208" s="80">
        <v>305</v>
      </c>
      <c r="F208" s="80">
        <v>173</v>
      </c>
      <c r="G208" s="80">
        <v>236</v>
      </c>
      <c r="H208" s="80">
        <v>202</v>
      </c>
      <c r="I208" s="80">
        <v>91</v>
      </c>
      <c r="J208" s="80"/>
      <c r="K208" s="80">
        <v>1994</v>
      </c>
      <c r="M208" s="127"/>
      <c r="N208" s="127"/>
    </row>
    <row r="209" spans="1:14" ht="12.75">
      <c r="A209" s="2" t="s">
        <v>11</v>
      </c>
      <c r="B209" s="80">
        <v>110</v>
      </c>
      <c r="C209" s="80">
        <v>76</v>
      </c>
      <c r="D209" s="80">
        <v>61</v>
      </c>
      <c r="E209" s="80">
        <v>60</v>
      </c>
      <c r="F209" s="80">
        <v>36</v>
      </c>
      <c r="G209" s="80">
        <v>86</v>
      </c>
      <c r="H209" s="80">
        <v>51</v>
      </c>
      <c r="I209" s="80">
        <v>15</v>
      </c>
      <c r="J209" s="80"/>
      <c r="K209" s="80">
        <v>495</v>
      </c>
      <c r="M209" s="127"/>
      <c r="N209" s="127"/>
    </row>
    <row r="210" spans="1:14" ht="12.75">
      <c r="A210" s="120" t="s">
        <v>12</v>
      </c>
      <c r="B210" s="119">
        <v>18</v>
      </c>
      <c r="C210" s="119">
        <v>320</v>
      </c>
      <c r="D210" s="119">
        <v>71</v>
      </c>
      <c r="E210" s="119">
        <v>146</v>
      </c>
      <c r="F210" s="119">
        <v>359</v>
      </c>
      <c r="G210" s="119">
        <v>39</v>
      </c>
      <c r="H210" s="119">
        <v>4</v>
      </c>
      <c r="I210" s="119">
        <v>34</v>
      </c>
      <c r="J210" s="119"/>
      <c r="K210" s="119">
        <v>991</v>
      </c>
      <c r="M210" s="127"/>
      <c r="N210" s="127"/>
    </row>
    <row r="211" spans="1:14" ht="12.75">
      <c r="A211" s="120" t="s">
        <v>17</v>
      </c>
      <c r="B211" s="119">
        <v>19</v>
      </c>
      <c r="C211" s="119">
        <v>3</v>
      </c>
      <c r="D211" s="119">
        <v>2</v>
      </c>
      <c r="E211" s="119">
        <v>9</v>
      </c>
      <c r="F211" s="119">
        <v>0</v>
      </c>
      <c r="G211" s="119">
        <v>5</v>
      </c>
      <c r="H211" s="119">
        <v>7</v>
      </c>
      <c r="I211" s="119">
        <v>0</v>
      </c>
      <c r="J211" s="119"/>
      <c r="K211" s="119">
        <v>45</v>
      </c>
      <c r="M211" s="127"/>
      <c r="N211" s="127"/>
    </row>
    <row r="212" spans="1:14" ht="12.75">
      <c r="A212" s="120" t="s">
        <v>67</v>
      </c>
      <c r="B212" s="119">
        <v>32</v>
      </c>
      <c r="C212" s="119">
        <v>1</v>
      </c>
      <c r="D212" s="119">
        <v>3</v>
      </c>
      <c r="E212" s="119">
        <v>5</v>
      </c>
      <c r="F212" s="119">
        <v>0</v>
      </c>
      <c r="G212" s="119">
        <v>2</v>
      </c>
      <c r="H212" s="119">
        <v>0</v>
      </c>
      <c r="I212" s="119">
        <v>2</v>
      </c>
      <c r="J212" s="119"/>
      <c r="K212" s="119">
        <v>45</v>
      </c>
      <c r="M212" s="127"/>
      <c r="N212" s="127"/>
    </row>
    <row r="213" spans="1:14" ht="12.75">
      <c r="A213" s="120" t="s">
        <v>68</v>
      </c>
      <c r="B213" s="119">
        <v>118</v>
      </c>
      <c r="C213" s="119">
        <v>48</v>
      </c>
      <c r="D213" s="119">
        <v>46</v>
      </c>
      <c r="E213" s="119">
        <v>25</v>
      </c>
      <c r="F213" s="119">
        <v>8</v>
      </c>
      <c r="G213" s="119">
        <v>44</v>
      </c>
      <c r="H213" s="119">
        <v>39</v>
      </c>
      <c r="I213" s="119">
        <v>4</v>
      </c>
      <c r="J213" s="119"/>
      <c r="K213" s="119">
        <v>332</v>
      </c>
      <c r="M213" s="127"/>
      <c r="N213" s="127"/>
    </row>
    <row r="214" spans="1:14" ht="12.75">
      <c r="A214" s="120" t="s">
        <v>69</v>
      </c>
      <c r="B214" s="119">
        <v>70</v>
      </c>
      <c r="C214" s="119">
        <v>68</v>
      </c>
      <c r="D214" s="119">
        <v>116</v>
      </c>
      <c r="E214" s="119">
        <v>89</v>
      </c>
      <c r="F214" s="119">
        <v>8</v>
      </c>
      <c r="G214" s="119">
        <v>3</v>
      </c>
      <c r="H214" s="119">
        <v>15</v>
      </c>
      <c r="I214" s="119">
        <v>11</v>
      </c>
      <c r="J214" s="119"/>
      <c r="K214" s="119">
        <v>380</v>
      </c>
      <c r="M214" s="127"/>
      <c r="N214" s="127"/>
    </row>
    <row r="215" spans="1:14" ht="12.75">
      <c r="A215" s="120" t="s">
        <v>10</v>
      </c>
      <c r="B215" s="119">
        <v>161</v>
      </c>
      <c r="C215" s="119">
        <v>157</v>
      </c>
      <c r="D215" s="119">
        <v>122</v>
      </c>
      <c r="E215" s="119">
        <v>193</v>
      </c>
      <c r="F215" s="119">
        <v>40</v>
      </c>
      <c r="G215" s="119">
        <v>93</v>
      </c>
      <c r="H215" s="119">
        <v>101</v>
      </c>
      <c r="I215" s="119">
        <v>45</v>
      </c>
      <c r="J215" s="119"/>
      <c r="K215" s="119">
        <v>912</v>
      </c>
      <c r="M215" s="127"/>
      <c r="N215" s="127"/>
    </row>
    <row r="216" spans="1:14" ht="12.75">
      <c r="A216" s="120" t="s">
        <v>122</v>
      </c>
      <c r="B216" s="119">
        <v>15</v>
      </c>
      <c r="C216" s="119">
        <v>10</v>
      </c>
      <c r="D216" s="119">
        <v>9</v>
      </c>
      <c r="E216" s="119">
        <v>8</v>
      </c>
      <c r="F216" s="119">
        <v>2</v>
      </c>
      <c r="G216" s="119">
        <v>15</v>
      </c>
      <c r="H216" s="119">
        <v>17</v>
      </c>
      <c r="I216" s="119">
        <v>0</v>
      </c>
      <c r="J216" s="119"/>
      <c r="K216" s="119">
        <v>76</v>
      </c>
      <c r="M216" s="127"/>
      <c r="N216" s="127"/>
    </row>
    <row r="217" spans="1:14" ht="12.75">
      <c r="A217" s="2" t="s">
        <v>129</v>
      </c>
      <c r="B217" s="119">
        <v>121</v>
      </c>
      <c r="C217" s="119">
        <v>380</v>
      </c>
      <c r="D217" s="119">
        <v>56</v>
      </c>
      <c r="E217" s="119">
        <v>67</v>
      </c>
      <c r="F217" s="119">
        <v>149</v>
      </c>
      <c r="G217" s="119">
        <v>107</v>
      </c>
      <c r="H217" s="119">
        <v>45</v>
      </c>
      <c r="I217" s="119">
        <v>13</v>
      </c>
      <c r="J217" s="119"/>
      <c r="K217" s="119">
        <v>938</v>
      </c>
      <c r="M217" s="127"/>
      <c r="N217" s="127"/>
    </row>
    <row r="218" spans="1:14" ht="12.75">
      <c r="A218" s="120" t="s">
        <v>123</v>
      </c>
      <c r="B218" s="119">
        <v>12</v>
      </c>
      <c r="C218" s="119">
        <v>10</v>
      </c>
      <c r="D218" s="119">
        <v>8</v>
      </c>
      <c r="E218" s="119">
        <v>0</v>
      </c>
      <c r="F218" s="119">
        <v>2</v>
      </c>
      <c r="G218" s="119">
        <v>5</v>
      </c>
      <c r="H218" s="119">
        <v>1</v>
      </c>
      <c r="I218" s="119">
        <v>1</v>
      </c>
      <c r="J218" s="119"/>
      <c r="K218" s="119">
        <v>39</v>
      </c>
      <c r="M218" s="127"/>
      <c r="N218" s="127"/>
    </row>
    <row r="219" spans="1:14" ht="12.75">
      <c r="A219" s="2" t="s">
        <v>71</v>
      </c>
      <c r="B219" s="80">
        <v>32</v>
      </c>
      <c r="C219" s="80">
        <v>18</v>
      </c>
      <c r="D219" s="80">
        <v>17</v>
      </c>
      <c r="E219" s="80">
        <v>21</v>
      </c>
      <c r="F219" s="80">
        <v>10</v>
      </c>
      <c r="G219" s="80">
        <v>9</v>
      </c>
      <c r="H219" s="80">
        <v>6</v>
      </c>
      <c r="I219" s="80">
        <v>4</v>
      </c>
      <c r="J219" s="80"/>
      <c r="K219" s="80">
        <v>117</v>
      </c>
      <c r="M219" s="127"/>
      <c r="N219" s="127"/>
    </row>
    <row r="220" spans="1:14" ht="12.75">
      <c r="A220" s="2" t="s">
        <v>72</v>
      </c>
      <c r="B220" s="80">
        <v>8</v>
      </c>
      <c r="C220" s="80">
        <v>11</v>
      </c>
      <c r="D220" s="80">
        <v>25</v>
      </c>
      <c r="E220" s="80">
        <v>46</v>
      </c>
      <c r="F220" s="80">
        <v>6</v>
      </c>
      <c r="G220" s="80">
        <v>7</v>
      </c>
      <c r="H220" s="80">
        <v>12</v>
      </c>
      <c r="I220" s="80">
        <v>2</v>
      </c>
      <c r="J220" s="80"/>
      <c r="K220" s="80">
        <v>117</v>
      </c>
      <c r="M220" s="127"/>
      <c r="N220" s="127"/>
    </row>
    <row r="221" spans="1:14" ht="12.75">
      <c r="A221" s="2" t="s">
        <v>73</v>
      </c>
      <c r="B221" s="80">
        <v>556</v>
      </c>
      <c r="C221" s="80">
        <v>358</v>
      </c>
      <c r="D221" s="80">
        <v>421</v>
      </c>
      <c r="E221" s="80">
        <v>358</v>
      </c>
      <c r="F221" s="80">
        <v>181</v>
      </c>
      <c r="G221" s="80">
        <v>294</v>
      </c>
      <c r="H221" s="80">
        <v>190</v>
      </c>
      <c r="I221" s="80">
        <v>94</v>
      </c>
      <c r="J221" s="80"/>
      <c r="K221" s="80">
        <v>2452</v>
      </c>
      <c r="M221" s="127"/>
      <c r="N221" s="127"/>
    </row>
    <row r="222" spans="1:14" ht="12.75">
      <c r="A222" s="2" t="s">
        <v>74</v>
      </c>
      <c r="B222" s="80">
        <v>680</v>
      </c>
      <c r="C222" s="80">
        <v>471</v>
      </c>
      <c r="D222" s="80">
        <v>382</v>
      </c>
      <c r="E222" s="80">
        <v>1265</v>
      </c>
      <c r="F222" s="80">
        <v>214</v>
      </c>
      <c r="G222" s="80">
        <v>484</v>
      </c>
      <c r="H222" s="80">
        <v>278</v>
      </c>
      <c r="I222" s="80">
        <v>119</v>
      </c>
      <c r="J222" s="80"/>
      <c r="K222" s="80">
        <v>3893</v>
      </c>
      <c r="M222" s="127"/>
      <c r="N222" s="127"/>
    </row>
    <row r="223" spans="1:14" ht="12.75">
      <c r="A223" s="2" t="s">
        <v>75</v>
      </c>
      <c r="B223" s="80">
        <v>1506</v>
      </c>
      <c r="C223" s="80">
        <v>309</v>
      </c>
      <c r="D223" s="80">
        <v>439</v>
      </c>
      <c r="E223" s="80">
        <v>260</v>
      </c>
      <c r="F223" s="80">
        <v>140</v>
      </c>
      <c r="G223" s="80">
        <v>287</v>
      </c>
      <c r="H223" s="80">
        <v>156</v>
      </c>
      <c r="I223" s="80">
        <v>60</v>
      </c>
      <c r="J223" s="80"/>
      <c r="K223" s="80">
        <v>3157</v>
      </c>
      <c r="M223" s="127"/>
      <c r="N223" s="127"/>
    </row>
    <row r="224" spans="1:14" ht="12.75">
      <c r="A224" s="2" t="s">
        <v>15</v>
      </c>
      <c r="B224" s="80">
        <v>30</v>
      </c>
      <c r="C224" s="80">
        <v>17</v>
      </c>
      <c r="D224" s="80">
        <v>17</v>
      </c>
      <c r="E224" s="80">
        <v>15</v>
      </c>
      <c r="F224" s="80">
        <v>15</v>
      </c>
      <c r="G224" s="80">
        <v>7</v>
      </c>
      <c r="H224" s="80">
        <v>5</v>
      </c>
      <c r="I224" s="80">
        <v>6</v>
      </c>
      <c r="J224" s="80"/>
      <c r="K224" s="80">
        <v>112</v>
      </c>
      <c r="M224" s="127"/>
      <c r="N224" s="127"/>
    </row>
    <row r="225" spans="1:14" ht="12.75">
      <c r="A225" s="2" t="s">
        <v>14</v>
      </c>
      <c r="B225" s="80">
        <v>20</v>
      </c>
      <c r="C225" s="80">
        <v>4</v>
      </c>
      <c r="D225" s="80">
        <v>11</v>
      </c>
      <c r="E225" s="80">
        <v>11</v>
      </c>
      <c r="F225" s="80">
        <v>10</v>
      </c>
      <c r="G225" s="80">
        <v>4</v>
      </c>
      <c r="H225" s="80">
        <v>5</v>
      </c>
      <c r="I225" s="80">
        <v>1</v>
      </c>
      <c r="J225" s="80"/>
      <c r="K225" s="80">
        <v>66</v>
      </c>
      <c r="M225" s="127"/>
      <c r="N225" s="127"/>
    </row>
    <row r="226" spans="1:14" ht="12.75">
      <c r="A226" s="2" t="s">
        <v>76</v>
      </c>
      <c r="B226" s="80">
        <v>45</v>
      </c>
      <c r="C226" s="80">
        <v>44</v>
      </c>
      <c r="D226" s="80">
        <v>43</v>
      </c>
      <c r="E226" s="80">
        <v>49</v>
      </c>
      <c r="F226" s="80">
        <v>42</v>
      </c>
      <c r="G226" s="80">
        <v>19</v>
      </c>
      <c r="H226" s="80">
        <v>21</v>
      </c>
      <c r="I226" s="80">
        <v>14</v>
      </c>
      <c r="J226" s="80"/>
      <c r="K226" s="80">
        <v>277</v>
      </c>
      <c r="M226" s="127"/>
      <c r="N226" s="127"/>
    </row>
    <row r="227" spans="1:14" ht="12.75">
      <c r="A227" s="2" t="s">
        <v>77</v>
      </c>
      <c r="B227" s="80">
        <v>151</v>
      </c>
      <c r="C227" s="80">
        <v>59</v>
      </c>
      <c r="D227" s="80">
        <v>50</v>
      </c>
      <c r="E227" s="80">
        <v>93</v>
      </c>
      <c r="F227" s="80">
        <v>61</v>
      </c>
      <c r="G227" s="80">
        <v>35</v>
      </c>
      <c r="H227" s="80">
        <v>32</v>
      </c>
      <c r="I227" s="80">
        <v>16</v>
      </c>
      <c r="J227" s="80"/>
      <c r="K227" s="80">
        <v>497</v>
      </c>
      <c r="M227" s="127"/>
      <c r="N227" s="127"/>
    </row>
    <row r="228" spans="1:14" ht="12.75">
      <c r="A228" s="4" t="s">
        <v>79</v>
      </c>
      <c r="B228" s="89">
        <v>4134</v>
      </c>
      <c r="C228" s="89">
        <v>2719</v>
      </c>
      <c r="D228" s="89">
        <v>2190</v>
      </c>
      <c r="E228" s="89">
        <v>3047</v>
      </c>
      <c r="F228" s="89">
        <v>1471</v>
      </c>
      <c r="G228" s="89">
        <v>1819</v>
      </c>
      <c r="H228" s="89">
        <v>1222</v>
      </c>
      <c r="I228" s="89">
        <v>540</v>
      </c>
      <c r="J228" s="80"/>
      <c r="K228" s="89">
        <v>17142</v>
      </c>
      <c r="M228" s="127"/>
      <c r="N228" s="127"/>
    </row>
    <row r="229" spans="1:14" ht="12.75">
      <c r="A229" s="2"/>
      <c r="B229" s="80"/>
      <c r="C229" s="80"/>
      <c r="D229" s="80"/>
      <c r="E229" s="80"/>
      <c r="F229" s="80"/>
      <c r="G229" s="80"/>
      <c r="H229" s="80"/>
      <c r="I229" s="80"/>
      <c r="J229" s="80"/>
      <c r="K229" s="80"/>
      <c r="M229" s="127"/>
      <c r="N229" s="127"/>
    </row>
    <row r="230" spans="1:14" ht="12.75">
      <c r="A230" s="88" t="s">
        <v>87</v>
      </c>
      <c r="B230" s="138" t="s">
        <v>40</v>
      </c>
      <c r="C230" s="138"/>
      <c r="D230" s="138"/>
      <c r="E230" s="138"/>
      <c r="F230" s="138"/>
      <c r="G230" s="138"/>
      <c r="H230" s="138"/>
      <c r="I230" s="138"/>
      <c r="J230" s="89"/>
      <c r="K230" s="89"/>
      <c r="M230" s="127"/>
      <c r="N230" s="127"/>
    </row>
    <row r="231" spans="1:14" ht="12.75">
      <c r="A231" s="4" t="s">
        <v>65</v>
      </c>
      <c r="B231" s="89" t="s">
        <v>45</v>
      </c>
      <c r="C231" s="89" t="s">
        <v>44</v>
      </c>
      <c r="D231" s="89" t="s">
        <v>43</v>
      </c>
      <c r="E231" s="89" t="s">
        <v>42</v>
      </c>
      <c r="F231" s="89" t="s">
        <v>41</v>
      </c>
      <c r="G231" s="89" t="s">
        <v>46</v>
      </c>
      <c r="H231" s="89" t="s">
        <v>47</v>
      </c>
      <c r="I231" s="89" t="s">
        <v>48</v>
      </c>
      <c r="J231" s="89"/>
      <c r="K231" s="89" t="s">
        <v>66</v>
      </c>
      <c r="M231" s="127"/>
      <c r="N231" s="127"/>
    </row>
    <row r="232" spans="1:14" ht="12.75">
      <c r="A232" s="2" t="s">
        <v>18</v>
      </c>
      <c r="B232" s="80">
        <v>77</v>
      </c>
      <c r="C232" s="80">
        <v>33</v>
      </c>
      <c r="D232" s="80">
        <v>23</v>
      </c>
      <c r="E232" s="80">
        <v>46</v>
      </c>
      <c r="F232" s="80">
        <v>7</v>
      </c>
      <c r="G232" s="80">
        <v>42</v>
      </c>
      <c r="H232" s="80">
        <v>17</v>
      </c>
      <c r="I232" s="80">
        <v>2</v>
      </c>
      <c r="J232" s="80"/>
      <c r="K232" s="80">
        <v>247</v>
      </c>
      <c r="M232" s="127"/>
      <c r="N232" s="127"/>
    </row>
    <row r="233" spans="1:14" ht="12.75">
      <c r="A233" s="2" t="s">
        <v>9</v>
      </c>
      <c r="B233" s="80">
        <v>432</v>
      </c>
      <c r="C233" s="80">
        <v>370</v>
      </c>
      <c r="D233" s="80">
        <v>353</v>
      </c>
      <c r="E233" s="80">
        <v>327</v>
      </c>
      <c r="F233" s="80">
        <v>181</v>
      </c>
      <c r="G233" s="80">
        <v>365</v>
      </c>
      <c r="H233" s="80">
        <v>216</v>
      </c>
      <c r="I233" s="80">
        <v>116</v>
      </c>
      <c r="J233" s="80"/>
      <c r="K233" s="80">
        <v>2360</v>
      </c>
      <c r="M233" s="127"/>
      <c r="N233" s="127"/>
    </row>
    <row r="234" spans="1:14" ht="12.75">
      <c r="A234" s="2" t="s">
        <v>11</v>
      </c>
      <c r="B234" s="80">
        <v>143</v>
      </c>
      <c r="C234" s="80">
        <v>106</v>
      </c>
      <c r="D234" s="80">
        <v>63</v>
      </c>
      <c r="E234" s="80">
        <v>85</v>
      </c>
      <c r="F234" s="80">
        <v>44</v>
      </c>
      <c r="G234" s="80">
        <v>111</v>
      </c>
      <c r="H234" s="80">
        <v>66</v>
      </c>
      <c r="I234" s="80">
        <v>35</v>
      </c>
      <c r="J234" s="80"/>
      <c r="K234" s="80">
        <v>653</v>
      </c>
      <c r="M234" s="127"/>
      <c r="N234" s="127"/>
    </row>
    <row r="235" spans="1:14" ht="12.75">
      <c r="A235" s="120" t="s">
        <v>12</v>
      </c>
      <c r="B235" s="119">
        <v>26</v>
      </c>
      <c r="C235" s="119">
        <v>1450</v>
      </c>
      <c r="D235" s="119">
        <v>428</v>
      </c>
      <c r="E235" s="119">
        <v>96</v>
      </c>
      <c r="F235" s="119">
        <v>369</v>
      </c>
      <c r="G235" s="119">
        <v>5</v>
      </c>
      <c r="H235" s="119">
        <v>3</v>
      </c>
      <c r="I235" s="119">
        <v>237</v>
      </c>
      <c r="J235" s="119"/>
      <c r="K235" s="119">
        <v>2614</v>
      </c>
      <c r="M235" s="127"/>
      <c r="N235" s="127"/>
    </row>
    <row r="236" spans="1:14" ht="12.75">
      <c r="A236" s="120" t="s">
        <v>17</v>
      </c>
      <c r="B236" s="119">
        <v>7</v>
      </c>
      <c r="C236" s="119">
        <v>5</v>
      </c>
      <c r="D236" s="119">
        <v>2</v>
      </c>
      <c r="E236" s="119">
        <v>2</v>
      </c>
      <c r="F236" s="119">
        <v>6</v>
      </c>
      <c r="G236" s="119">
        <v>10</v>
      </c>
      <c r="H236" s="119">
        <v>2</v>
      </c>
      <c r="I236" s="119">
        <v>2</v>
      </c>
      <c r="J236" s="119"/>
      <c r="K236" s="119">
        <v>36</v>
      </c>
      <c r="M236" s="127"/>
      <c r="N236" s="127"/>
    </row>
    <row r="237" spans="1:14" ht="12.75">
      <c r="A237" s="120" t="s">
        <v>67</v>
      </c>
      <c r="B237" s="119">
        <v>41</v>
      </c>
      <c r="C237" s="119">
        <v>6</v>
      </c>
      <c r="D237" s="119">
        <v>3</v>
      </c>
      <c r="E237" s="119">
        <v>3</v>
      </c>
      <c r="F237" s="119">
        <v>5</v>
      </c>
      <c r="G237" s="119">
        <v>2</v>
      </c>
      <c r="H237" s="119">
        <v>2</v>
      </c>
      <c r="I237" s="119">
        <v>1</v>
      </c>
      <c r="J237" s="119"/>
      <c r="K237" s="119">
        <v>63</v>
      </c>
      <c r="M237" s="127"/>
      <c r="N237" s="127"/>
    </row>
    <row r="238" spans="1:14" ht="12.75">
      <c r="A238" s="120" t="s">
        <v>68</v>
      </c>
      <c r="B238" s="119">
        <v>134</v>
      </c>
      <c r="C238" s="119">
        <v>83</v>
      </c>
      <c r="D238" s="119">
        <v>37</v>
      </c>
      <c r="E238" s="119">
        <v>28</v>
      </c>
      <c r="F238" s="119">
        <v>12</v>
      </c>
      <c r="G238" s="119">
        <v>93</v>
      </c>
      <c r="H238" s="119">
        <v>23</v>
      </c>
      <c r="I238" s="119">
        <v>9</v>
      </c>
      <c r="J238" s="119"/>
      <c r="K238" s="119">
        <v>419</v>
      </c>
      <c r="M238" s="127"/>
      <c r="N238" s="127"/>
    </row>
    <row r="239" spans="1:14" ht="12.75">
      <c r="A239" s="120" t="s">
        <v>69</v>
      </c>
      <c r="B239" s="119">
        <v>12</v>
      </c>
      <c r="C239" s="119">
        <v>73</v>
      </c>
      <c r="D239" s="119">
        <v>173</v>
      </c>
      <c r="E239" s="119">
        <v>207</v>
      </c>
      <c r="F239" s="119">
        <v>29</v>
      </c>
      <c r="G239" s="119">
        <v>118</v>
      </c>
      <c r="H239" s="119">
        <v>26</v>
      </c>
      <c r="I239" s="119">
        <v>5</v>
      </c>
      <c r="J239" s="119"/>
      <c r="K239" s="119">
        <v>643</v>
      </c>
      <c r="M239" s="127"/>
      <c r="N239" s="127"/>
    </row>
    <row r="240" spans="1:14" ht="12.75">
      <c r="A240" s="120" t="s">
        <v>10</v>
      </c>
      <c r="B240" s="119">
        <v>134</v>
      </c>
      <c r="C240" s="119">
        <v>175</v>
      </c>
      <c r="D240" s="119">
        <v>193</v>
      </c>
      <c r="E240" s="119">
        <v>169</v>
      </c>
      <c r="F240" s="119">
        <v>93</v>
      </c>
      <c r="G240" s="119">
        <v>174</v>
      </c>
      <c r="H240" s="119">
        <v>82</v>
      </c>
      <c r="I240" s="119">
        <v>67</v>
      </c>
      <c r="J240" s="119"/>
      <c r="K240" s="119">
        <v>1087</v>
      </c>
      <c r="M240" s="127"/>
      <c r="N240" s="127"/>
    </row>
    <row r="241" spans="1:14" ht="12.75">
      <c r="A241" s="120" t="s">
        <v>122</v>
      </c>
      <c r="B241" s="119">
        <v>30</v>
      </c>
      <c r="C241" s="119">
        <v>10</v>
      </c>
      <c r="D241" s="119">
        <v>4</v>
      </c>
      <c r="E241" s="119">
        <v>4</v>
      </c>
      <c r="F241" s="119">
        <v>5</v>
      </c>
      <c r="G241" s="119">
        <v>26</v>
      </c>
      <c r="H241" s="119">
        <v>3</v>
      </c>
      <c r="I241" s="119">
        <v>1</v>
      </c>
      <c r="J241" s="119"/>
      <c r="K241" s="119">
        <v>83</v>
      </c>
      <c r="M241" s="127"/>
      <c r="N241" s="127"/>
    </row>
    <row r="242" spans="1:14" ht="12.75">
      <c r="A242" s="2" t="s">
        <v>129</v>
      </c>
      <c r="B242" s="119">
        <v>144</v>
      </c>
      <c r="C242" s="119">
        <v>1347</v>
      </c>
      <c r="D242" s="119">
        <v>42</v>
      </c>
      <c r="E242" s="119">
        <v>77</v>
      </c>
      <c r="F242" s="119">
        <v>94</v>
      </c>
      <c r="G242" s="119">
        <v>89</v>
      </c>
      <c r="H242" s="119">
        <v>51</v>
      </c>
      <c r="I242" s="119">
        <v>16</v>
      </c>
      <c r="J242" s="119"/>
      <c r="K242" s="119">
        <v>1860</v>
      </c>
      <c r="M242" s="127"/>
      <c r="N242" s="127"/>
    </row>
    <row r="243" spans="1:14" ht="12.75">
      <c r="A243" s="120" t="s">
        <v>123</v>
      </c>
      <c r="B243" s="119">
        <v>14</v>
      </c>
      <c r="C243" s="119">
        <v>11</v>
      </c>
      <c r="D243" s="119">
        <v>8</v>
      </c>
      <c r="E243" s="119">
        <v>6</v>
      </c>
      <c r="F243" s="119">
        <v>3</v>
      </c>
      <c r="G243" s="119">
        <v>6</v>
      </c>
      <c r="H243" s="119">
        <v>6</v>
      </c>
      <c r="I243" s="119">
        <v>1</v>
      </c>
      <c r="J243" s="119"/>
      <c r="K243" s="119">
        <v>55</v>
      </c>
      <c r="M243" s="127"/>
      <c r="N243" s="127"/>
    </row>
    <row r="244" spans="1:14" ht="12.75">
      <c r="A244" s="2" t="s">
        <v>71</v>
      </c>
      <c r="B244" s="80">
        <v>37</v>
      </c>
      <c r="C244" s="80">
        <v>16</v>
      </c>
      <c r="D244" s="80">
        <v>11</v>
      </c>
      <c r="E244" s="80">
        <v>25</v>
      </c>
      <c r="F244" s="80">
        <v>14</v>
      </c>
      <c r="G244" s="80">
        <v>20</v>
      </c>
      <c r="H244" s="80">
        <v>12</v>
      </c>
      <c r="I244" s="80">
        <v>1</v>
      </c>
      <c r="J244" s="80"/>
      <c r="K244" s="80">
        <v>136</v>
      </c>
      <c r="M244" s="127"/>
      <c r="N244" s="127"/>
    </row>
    <row r="245" spans="1:14" ht="12.75">
      <c r="A245" s="2" t="s">
        <v>72</v>
      </c>
      <c r="B245" s="80">
        <v>19</v>
      </c>
      <c r="C245" s="80">
        <v>5</v>
      </c>
      <c r="D245" s="80">
        <v>53</v>
      </c>
      <c r="E245" s="80">
        <v>32</v>
      </c>
      <c r="F245" s="80">
        <v>14</v>
      </c>
      <c r="G245" s="80">
        <v>10</v>
      </c>
      <c r="H245" s="80">
        <v>11</v>
      </c>
      <c r="I245" s="80">
        <v>3</v>
      </c>
      <c r="J245" s="80"/>
      <c r="K245" s="80">
        <v>147</v>
      </c>
      <c r="M245" s="127"/>
      <c r="N245" s="127"/>
    </row>
    <row r="246" spans="1:14" ht="12.75">
      <c r="A246" s="2" t="s">
        <v>73</v>
      </c>
      <c r="B246" s="80">
        <v>3329</v>
      </c>
      <c r="C246" s="80">
        <v>980</v>
      </c>
      <c r="D246" s="80">
        <v>397</v>
      </c>
      <c r="E246" s="80">
        <v>336</v>
      </c>
      <c r="F246" s="80">
        <v>218</v>
      </c>
      <c r="G246" s="80">
        <v>951</v>
      </c>
      <c r="H246" s="80">
        <v>202</v>
      </c>
      <c r="I246" s="80">
        <v>124</v>
      </c>
      <c r="J246" s="80"/>
      <c r="K246" s="80">
        <v>6537</v>
      </c>
      <c r="M246" s="127"/>
      <c r="N246" s="127"/>
    </row>
    <row r="247" spans="1:14" ht="12.75">
      <c r="A247" s="2" t="s">
        <v>74</v>
      </c>
      <c r="B247" s="80">
        <v>778</v>
      </c>
      <c r="C247" s="80">
        <v>604</v>
      </c>
      <c r="D247" s="80">
        <v>482</v>
      </c>
      <c r="E247" s="80">
        <v>496</v>
      </c>
      <c r="F247" s="80">
        <v>262</v>
      </c>
      <c r="G247" s="80">
        <v>645</v>
      </c>
      <c r="H247" s="80">
        <v>311</v>
      </c>
      <c r="I247" s="80">
        <v>134</v>
      </c>
      <c r="J247" s="80"/>
      <c r="K247" s="80">
        <v>3712</v>
      </c>
      <c r="M247" s="127"/>
      <c r="N247" s="127"/>
    </row>
    <row r="248" spans="1:14" ht="12.75">
      <c r="A248" s="2" t="s">
        <v>75</v>
      </c>
      <c r="B248" s="80">
        <v>13972</v>
      </c>
      <c r="C248" s="80">
        <v>904</v>
      </c>
      <c r="D248" s="80">
        <v>348</v>
      </c>
      <c r="E248" s="80">
        <v>257</v>
      </c>
      <c r="F248" s="80">
        <v>168</v>
      </c>
      <c r="G248" s="80">
        <v>353</v>
      </c>
      <c r="H248" s="80">
        <v>185</v>
      </c>
      <c r="I248" s="80">
        <v>84</v>
      </c>
      <c r="J248" s="80"/>
      <c r="K248" s="80">
        <v>16271</v>
      </c>
      <c r="M248" s="127"/>
      <c r="N248" s="127"/>
    </row>
    <row r="249" spans="1:14" ht="12.75">
      <c r="A249" s="2" t="s">
        <v>15</v>
      </c>
      <c r="B249" s="80">
        <v>28</v>
      </c>
      <c r="C249" s="80">
        <v>29</v>
      </c>
      <c r="D249" s="80">
        <v>18</v>
      </c>
      <c r="E249" s="80">
        <v>9</v>
      </c>
      <c r="F249" s="80">
        <v>9</v>
      </c>
      <c r="G249" s="80">
        <v>13</v>
      </c>
      <c r="H249" s="80">
        <v>10</v>
      </c>
      <c r="I249" s="80">
        <v>1</v>
      </c>
      <c r="J249" s="80"/>
      <c r="K249" s="80">
        <v>117</v>
      </c>
      <c r="M249" s="127"/>
      <c r="N249" s="127"/>
    </row>
    <row r="250" spans="1:14" ht="12.75">
      <c r="A250" s="2" t="s">
        <v>14</v>
      </c>
      <c r="B250" s="80">
        <v>16</v>
      </c>
      <c r="C250" s="80">
        <v>3</v>
      </c>
      <c r="D250" s="80">
        <v>8</v>
      </c>
      <c r="E250" s="80">
        <v>7</v>
      </c>
      <c r="F250" s="80">
        <v>18</v>
      </c>
      <c r="G250" s="80">
        <v>8</v>
      </c>
      <c r="H250" s="80">
        <v>5</v>
      </c>
      <c r="I250" s="80">
        <v>0</v>
      </c>
      <c r="J250" s="80"/>
      <c r="K250" s="80">
        <v>65</v>
      </c>
      <c r="M250" s="127"/>
      <c r="N250" s="127"/>
    </row>
    <row r="251" spans="1:14" ht="12.75">
      <c r="A251" s="2" t="s">
        <v>76</v>
      </c>
      <c r="B251" s="80">
        <v>76</v>
      </c>
      <c r="C251" s="80">
        <v>47</v>
      </c>
      <c r="D251" s="80">
        <v>53</v>
      </c>
      <c r="E251" s="80">
        <v>45</v>
      </c>
      <c r="F251" s="80">
        <v>36</v>
      </c>
      <c r="G251" s="80">
        <v>50</v>
      </c>
      <c r="H251" s="80">
        <v>20</v>
      </c>
      <c r="I251" s="80">
        <v>9</v>
      </c>
      <c r="J251" s="80"/>
      <c r="K251" s="80">
        <v>336</v>
      </c>
      <c r="M251" s="127"/>
      <c r="N251" s="127"/>
    </row>
    <row r="252" spans="1:14" ht="12.75">
      <c r="A252" s="2" t="s">
        <v>77</v>
      </c>
      <c r="B252" s="80">
        <v>117</v>
      </c>
      <c r="C252" s="80">
        <v>70</v>
      </c>
      <c r="D252" s="80">
        <v>54</v>
      </c>
      <c r="E252" s="80">
        <v>58</v>
      </c>
      <c r="F252" s="80">
        <v>38</v>
      </c>
      <c r="G252" s="80">
        <v>216</v>
      </c>
      <c r="H252" s="80">
        <v>41</v>
      </c>
      <c r="I252" s="80">
        <v>17</v>
      </c>
      <c r="J252" s="80"/>
      <c r="K252" s="80">
        <v>611</v>
      </c>
      <c r="M252" s="127"/>
      <c r="N252" s="127"/>
    </row>
    <row r="253" spans="1:14" ht="12.75">
      <c r="A253" s="4" t="s">
        <v>79</v>
      </c>
      <c r="B253" s="89">
        <v>19566</v>
      </c>
      <c r="C253" s="89">
        <v>6327</v>
      </c>
      <c r="D253" s="89">
        <v>2753</v>
      </c>
      <c r="E253" s="89">
        <v>2315</v>
      </c>
      <c r="F253" s="89">
        <v>1625</v>
      </c>
      <c r="G253" s="89">
        <v>3307</v>
      </c>
      <c r="H253" s="89">
        <v>1294</v>
      </c>
      <c r="I253" s="89">
        <v>865</v>
      </c>
      <c r="J253" s="80"/>
      <c r="K253" s="89">
        <v>38052</v>
      </c>
      <c r="M253" s="127"/>
      <c r="N253" s="127"/>
    </row>
    <row r="254" spans="1:14" ht="12.75">
      <c r="A254" s="2"/>
      <c r="B254" s="80"/>
      <c r="C254" s="80"/>
      <c r="D254" s="80"/>
      <c r="E254" s="80"/>
      <c r="F254" s="80"/>
      <c r="G254" s="80"/>
      <c r="H254" s="80"/>
      <c r="I254" s="80"/>
      <c r="J254" s="80"/>
      <c r="K254" s="80"/>
      <c r="M254" s="127"/>
      <c r="N254" s="127"/>
    </row>
    <row r="255" spans="1:14" ht="12.75">
      <c r="A255" s="88" t="s">
        <v>88</v>
      </c>
      <c r="B255" s="138" t="s">
        <v>40</v>
      </c>
      <c r="C255" s="138"/>
      <c r="D255" s="138"/>
      <c r="E255" s="138"/>
      <c r="F255" s="138"/>
      <c r="G255" s="138"/>
      <c r="H255" s="138"/>
      <c r="I255" s="138"/>
      <c r="J255" s="89"/>
      <c r="K255" s="89"/>
      <c r="M255" s="127"/>
      <c r="N255" s="127"/>
    </row>
    <row r="256" spans="1:14" ht="12.75">
      <c r="A256" s="4" t="s">
        <v>65</v>
      </c>
      <c r="B256" s="89" t="s">
        <v>45</v>
      </c>
      <c r="C256" s="89" t="s">
        <v>44</v>
      </c>
      <c r="D256" s="89" t="s">
        <v>43</v>
      </c>
      <c r="E256" s="89" t="s">
        <v>42</v>
      </c>
      <c r="F256" s="89" t="s">
        <v>41</v>
      </c>
      <c r="G256" s="89" t="s">
        <v>46</v>
      </c>
      <c r="H256" s="89" t="s">
        <v>47</v>
      </c>
      <c r="I256" s="89" t="s">
        <v>48</v>
      </c>
      <c r="J256" s="89"/>
      <c r="K256" s="89" t="s">
        <v>66</v>
      </c>
      <c r="M256" s="127"/>
      <c r="N256" s="127"/>
    </row>
    <row r="257" spans="1:14" ht="12.75">
      <c r="A257" s="2" t="s">
        <v>18</v>
      </c>
      <c r="B257" s="80">
        <v>61</v>
      </c>
      <c r="C257" s="80">
        <v>23</v>
      </c>
      <c r="D257" s="80">
        <v>33</v>
      </c>
      <c r="E257" s="80">
        <v>25</v>
      </c>
      <c r="F257" s="80">
        <v>20</v>
      </c>
      <c r="G257" s="80">
        <v>29</v>
      </c>
      <c r="H257" s="80">
        <v>18</v>
      </c>
      <c r="I257" s="80">
        <v>3</v>
      </c>
      <c r="J257" s="80"/>
      <c r="K257" s="80">
        <v>212</v>
      </c>
      <c r="M257" s="127"/>
      <c r="N257" s="127"/>
    </row>
    <row r="258" spans="1:14" ht="12.75">
      <c r="A258" s="2" t="s">
        <v>9</v>
      </c>
      <c r="B258" s="80">
        <v>565</v>
      </c>
      <c r="C258" s="80">
        <v>716</v>
      </c>
      <c r="D258" s="80">
        <v>378</v>
      </c>
      <c r="E258" s="80">
        <v>276</v>
      </c>
      <c r="F258" s="80">
        <v>149</v>
      </c>
      <c r="G258" s="80">
        <v>348</v>
      </c>
      <c r="H258" s="80">
        <v>297</v>
      </c>
      <c r="I258" s="80">
        <v>90</v>
      </c>
      <c r="J258" s="80"/>
      <c r="K258" s="80">
        <v>2819</v>
      </c>
      <c r="M258" s="127"/>
      <c r="N258" s="127"/>
    </row>
    <row r="259" spans="1:14" ht="12.75">
      <c r="A259" s="2" t="s">
        <v>11</v>
      </c>
      <c r="B259" s="80">
        <v>162</v>
      </c>
      <c r="C259" s="80">
        <v>108</v>
      </c>
      <c r="D259" s="80">
        <v>64</v>
      </c>
      <c r="E259" s="80">
        <v>73</v>
      </c>
      <c r="F259" s="80">
        <v>50</v>
      </c>
      <c r="G259" s="80">
        <v>104</v>
      </c>
      <c r="H259" s="80">
        <v>57</v>
      </c>
      <c r="I259" s="80">
        <v>21</v>
      </c>
      <c r="J259" s="80"/>
      <c r="K259" s="80">
        <v>639</v>
      </c>
      <c r="M259" s="127"/>
      <c r="N259" s="127"/>
    </row>
    <row r="260" spans="1:14" ht="12.75">
      <c r="A260" s="120" t="s">
        <v>12</v>
      </c>
      <c r="B260" s="119">
        <v>15</v>
      </c>
      <c r="C260" s="119">
        <v>266</v>
      </c>
      <c r="D260" s="119">
        <v>241</v>
      </c>
      <c r="E260" s="119">
        <v>78</v>
      </c>
      <c r="F260" s="119">
        <v>567</v>
      </c>
      <c r="G260" s="119">
        <v>3</v>
      </c>
      <c r="H260" s="119">
        <v>23</v>
      </c>
      <c r="I260" s="119">
        <v>169</v>
      </c>
      <c r="J260" s="119"/>
      <c r="K260" s="119">
        <v>1362</v>
      </c>
      <c r="M260" s="127"/>
      <c r="N260" s="127"/>
    </row>
    <row r="261" spans="1:14" ht="12.75">
      <c r="A261" s="120" t="s">
        <v>17</v>
      </c>
      <c r="B261" s="119">
        <v>12</v>
      </c>
      <c r="C261" s="119">
        <v>7</v>
      </c>
      <c r="D261" s="119">
        <v>5</v>
      </c>
      <c r="E261" s="119">
        <v>1</v>
      </c>
      <c r="F261" s="119">
        <v>7</v>
      </c>
      <c r="G261" s="119">
        <v>5</v>
      </c>
      <c r="H261" s="119">
        <v>3</v>
      </c>
      <c r="I261" s="119">
        <v>4</v>
      </c>
      <c r="J261" s="119"/>
      <c r="K261" s="119">
        <v>44</v>
      </c>
      <c r="M261" s="127"/>
      <c r="N261" s="127"/>
    </row>
    <row r="262" spans="1:14" ht="12.75">
      <c r="A262" s="120" t="s">
        <v>67</v>
      </c>
      <c r="B262" s="119">
        <v>39</v>
      </c>
      <c r="C262" s="119">
        <v>2</v>
      </c>
      <c r="D262" s="119">
        <v>3</v>
      </c>
      <c r="E262" s="119">
        <v>3</v>
      </c>
      <c r="F262" s="119">
        <v>2</v>
      </c>
      <c r="G262" s="119">
        <v>3</v>
      </c>
      <c r="H262" s="119">
        <v>4</v>
      </c>
      <c r="I262" s="119">
        <v>0</v>
      </c>
      <c r="J262" s="119"/>
      <c r="K262" s="119">
        <v>56</v>
      </c>
      <c r="M262" s="127"/>
      <c r="N262" s="127"/>
    </row>
    <row r="263" spans="1:14" ht="12.75">
      <c r="A263" s="120" t="s">
        <v>68</v>
      </c>
      <c r="B263" s="119">
        <v>139</v>
      </c>
      <c r="C263" s="119">
        <v>62</v>
      </c>
      <c r="D263" s="119">
        <v>30</v>
      </c>
      <c r="E263" s="119">
        <v>28</v>
      </c>
      <c r="F263" s="119">
        <v>13</v>
      </c>
      <c r="G263" s="119">
        <v>80</v>
      </c>
      <c r="H263" s="119">
        <v>20</v>
      </c>
      <c r="I263" s="119">
        <v>4</v>
      </c>
      <c r="J263" s="119"/>
      <c r="K263" s="119">
        <v>376</v>
      </c>
      <c r="M263" s="127"/>
      <c r="N263" s="127"/>
    </row>
    <row r="264" spans="1:14" ht="12.75">
      <c r="A264" s="120" t="s">
        <v>69</v>
      </c>
      <c r="B264" s="119">
        <v>50</v>
      </c>
      <c r="C264" s="119">
        <v>116</v>
      </c>
      <c r="D264" s="119">
        <v>646</v>
      </c>
      <c r="E264" s="119">
        <v>38</v>
      </c>
      <c r="F264" s="119">
        <v>152</v>
      </c>
      <c r="G264" s="119">
        <v>59</v>
      </c>
      <c r="H264" s="119">
        <v>6</v>
      </c>
      <c r="I264" s="119">
        <v>0</v>
      </c>
      <c r="J264" s="119"/>
      <c r="K264" s="119">
        <v>1067</v>
      </c>
      <c r="M264" s="127"/>
      <c r="N264" s="127"/>
    </row>
    <row r="265" spans="1:14" ht="12.75">
      <c r="A265" s="120" t="s">
        <v>10</v>
      </c>
      <c r="B265" s="119">
        <v>276</v>
      </c>
      <c r="C265" s="119">
        <v>501</v>
      </c>
      <c r="D265" s="119">
        <v>189</v>
      </c>
      <c r="E265" s="119">
        <v>109</v>
      </c>
      <c r="F265" s="119">
        <v>57</v>
      </c>
      <c r="G265" s="119">
        <v>149</v>
      </c>
      <c r="H265" s="119">
        <v>76</v>
      </c>
      <c r="I265" s="119">
        <v>46</v>
      </c>
      <c r="J265" s="119"/>
      <c r="K265" s="119">
        <v>1403</v>
      </c>
      <c r="M265" s="127"/>
      <c r="N265" s="127"/>
    </row>
    <row r="266" spans="1:14" ht="12.75">
      <c r="A266" s="120" t="s">
        <v>122</v>
      </c>
      <c r="B266" s="119">
        <v>27</v>
      </c>
      <c r="C266" s="119">
        <v>21</v>
      </c>
      <c r="D266" s="119">
        <v>4</v>
      </c>
      <c r="E266" s="119">
        <v>12</v>
      </c>
      <c r="F266" s="119">
        <v>1</v>
      </c>
      <c r="G266" s="119">
        <v>15</v>
      </c>
      <c r="H266" s="119">
        <v>1</v>
      </c>
      <c r="I266" s="119">
        <v>1</v>
      </c>
      <c r="J266" s="119"/>
      <c r="K266" s="119">
        <v>82</v>
      </c>
      <c r="M266" s="127"/>
      <c r="N266" s="127"/>
    </row>
    <row r="267" spans="1:14" ht="12.75">
      <c r="A267" s="2" t="s">
        <v>129</v>
      </c>
      <c r="B267" s="119">
        <v>140</v>
      </c>
      <c r="C267" s="119">
        <v>295</v>
      </c>
      <c r="D267" s="119">
        <v>49</v>
      </c>
      <c r="E267" s="119">
        <v>42</v>
      </c>
      <c r="F267" s="119">
        <v>58</v>
      </c>
      <c r="G267" s="119">
        <v>79</v>
      </c>
      <c r="H267" s="119">
        <v>47</v>
      </c>
      <c r="I267" s="119">
        <v>15</v>
      </c>
      <c r="J267" s="119"/>
      <c r="K267" s="119">
        <v>725</v>
      </c>
      <c r="M267" s="127"/>
      <c r="N267" s="127"/>
    </row>
    <row r="268" spans="1:14" ht="12.75">
      <c r="A268" s="120" t="s">
        <v>123</v>
      </c>
      <c r="B268" s="119">
        <v>18</v>
      </c>
      <c r="C268" s="119">
        <v>10</v>
      </c>
      <c r="D268" s="119">
        <v>8</v>
      </c>
      <c r="E268" s="119">
        <v>6</v>
      </c>
      <c r="F268" s="119">
        <v>3</v>
      </c>
      <c r="G268" s="119">
        <v>7</v>
      </c>
      <c r="H268" s="119">
        <v>2</v>
      </c>
      <c r="I268" s="119">
        <v>1</v>
      </c>
      <c r="J268" s="119"/>
      <c r="K268" s="119">
        <v>55</v>
      </c>
      <c r="M268" s="127"/>
      <c r="N268" s="127"/>
    </row>
    <row r="269" spans="1:14" ht="12.75">
      <c r="A269" s="2" t="s">
        <v>71</v>
      </c>
      <c r="B269" s="80">
        <v>34</v>
      </c>
      <c r="C269" s="80">
        <v>23</v>
      </c>
      <c r="D269" s="80">
        <v>7</v>
      </c>
      <c r="E269" s="80">
        <v>16</v>
      </c>
      <c r="F269" s="80">
        <v>15</v>
      </c>
      <c r="G269" s="80">
        <v>17</v>
      </c>
      <c r="H269" s="80">
        <v>9</v>
      </c>
      <c r="I269" s="80">
        <v>5</v>
      </c>
      <c r="J269" s="80"/>
      <c r="K269" s="80">
        <v>126</v>
      </c>
      <c r="M269" s="127"/>
      <c r="N269" s="127"/>
    </row>
    <row r="270" spans="1:14" ht="12.75">
      <c r="A270" s="2" t="s">
        <v>72</v>
      </c>
      <c r="B270" s="80">
        <v>6</v>
      </c>
      <c r="C270" s="80">
        <v>27</v>
      </c>
      <c r="D270" s="80">
        <v>20</v>
      </c>
      <c r="E270" s="80">
        <v>27</v>
      </c>
      <c r="F270" s="80">
        <v>5</v>
      </c>
      <c r="G270" s="80">
        <v>8</v>
      </c>
      <c r="H270" s="80">
        <v>6</v>
      </c>
      <c r="I270" s="80">
        <v>1</v>
      </c>
      <c r="J270" s="80"/>
      <c r="K270" s="80">
        <v>100</v>
      </c>
      <c r="M270" s="127"/>
      <c r="N270" s="127"/>
    </row>
    <row r="271" spans="1:14" ht="12.75">
      <c r="A271" s="2" t="s">
        <v>73</v>
      </c>
      <c r="B271" s="80">
        <v>732</v>
      </c>
      <c r="C271" s="80">
        <v>554</v>
      </c>
      <c r="D271" s="80">
        <v>322</v>
      </c>
      <c r="E271" s="80">
        <v>245</v>
      </c>
      <c r="F271" s="80">
        <v>161</v>
      </c>
      <c r="G271" s="80">
        <v>645</v>
      </c>
      <c r="H271" s="80">
        <v>312</v>
      </c>
      <c r="I271" s="80">
        <v>88</v>
      </c>
      <c r="J271" s="80"/>
      <c r="K271" s="80">
        <v>3059</v>
      </c>
      <c r="M271" s="127"/>
      <c r="N271" s="127"/>
    </row>
    <row r="272" spans="1:14" ht="12.75">
      <c r="A272" s="2" t="s">
        <v>74</v>
      </c>
      <c r="B272" s="80">
        <v>1022</v>
      </c>
      <c r="C272" s="80">
        <v>647</v>
      </c>
      <c r="D272" s="80">
        <v>820</v>
      </c>
      <c r="E272" s="80">
        <v>407</v>
      </c>
      <c r="F272" s="80">
        <v>283</v>
      </c>
      <c r="G272" s="80">
        <v>565</v>
      </c>
      <c r="H272" s="80">
        <v>313</v>
      </c>
      <c r="I272" s="80">
        <v>125</v>
      </c>
      <c r="J272" s="80"/>
      <c r="K272" s="80">
        <v>4182</v>
      </c>
      <c r="M272" s="127"/>
      <c r="N272" s="127"/>
    </row>
    <row r="273" spans="1:14" ht="12.75">
      <c r="A273" s="2" t="s">
        <v>75</v>
      </c>
      <c r="B273" s="80">
        <v>1146</v>
      </c>
      <c r="C273" s="80">
        <v>412</v>
      </c>
      <c r="D273" s="80">
        <v>310</v>
      </c>
      <c r="E273" s="80">
        <v>238</v>
      </c>
      <c r="F273" s="80">
        <v>177</v>
      </c>
      <c r="G273" s="80">
        <v>491</v>
      </c>
      <c r="H273" s="80">
        <v>177</v>
      </c>
      <c r="I273" s="80">
        <v>46</v>
      </c>
      <c r="J273" s="80"/>
      <c r="K273" s="80">
        <v>2997</v>
      </c>
      <c r="M273" s="127"/>
      <c r="N273" s="127"/>
    </row>
    <row r="274" spans="1:14" ht="12.75">
      <c r="A274" s="2" t="s">
        <v>15</v>
      </c>
      <c r="B274" s="80">
        <v>34</v>
      </c>
      <c r="C274" s="80">
        <v>19</v>
      </c>
      <c r="D274" s="80">
        <v>13</v>
      </c>
      <c r="E274" s="80">
        <v>14</v>
      </c>
      <c r="F274" s="80">
        <v>7</v>
      </c>
      <c r="G274" s="80">
        <v>11</v>
      </c>
      <c r="H274" s="80">
        <v>13</v>
      </c>
      <c r="I274" s="80">
        <v>5</v>
      </c>
      <c r="J274" s="80"/>
      <c r="K274" s="80">
        <v>116</v>
      </c>
      <c r="M274" s="127"/>
      <c r="N274" s="127"/>
    </row>
    <row r="275" spans="1:14" ht="12.75">
      <c r="A275" s="2" t="s">
        <v>14</v>
      </c>
      <c r="B275" s="80">
        <v>18</v>
      </c>
      <c r="C275" s="80">
        <v>2</v>
      </c>
      <c r="D275" s="80">
        <v>10</v>
      </c>
      <c r="E275" s="80">
        <v>12</v>
      </c>
      <c r="F275" s="80">
        <v>4</v>
      </c>
      <c r="G275" s="80">
        <v>3</v>
      </c>
      <c r="H275" s="80">
        <v>1</v>
      </c>
      <c r="I275" s="80">
        <v>1</v>
      </c>
      <c r="J275" s="80"/>
      <c r="K275" s="80">
        <v>51</v>
      </c>
      <c r="M275" s="127"/>
      <c r="N275" s="127"/>
    </row>
    <row r="276" spans="1:14" ht="12.75">
      <c r="A276" s="2" t="s">
        <v>76</v>
      </c>
      <c r="B276" s="80">
        <v>51</v>
      </c>
      <c r="C276" s="80">
        <v>84</v>
      </c>
      <c r="D276" s="80">
        <v>48</v>
      </c>
      <c r="E276" s="80">
        <v>40</v>
      </c>
      <c r="F276" s="80">
        <v>21</v>
      </c>
      <c r="G276" s="80">
        <v>42</v>
      </c>
      <c r="H276" s="80">
        <v>54</v>
      </c>
      <c r="I276" s="80">
        <v>6</v>
      </c>
      <c r="J276" s="80"/>
      <c r="K276" s="80">
        <v>346</v>
      </c>
      <c r="M276" s="127"/>
      <c r="N276" s="127"/>
    </row>
    <row r="277" spans="1:14" ht="12.75">
      <c r="A277" s="2" t="s">
        <v>77</v>
      </c>
      <c r="B277" s="80">
        <v>151</v>
      </c>
      <c r="C277" s="80">
        <v>56</v>
      </c>
      <c r="D277" s="80">
        <v>54</v>
      </c>
      <c r="E277" s="80">
        <v>78</v>
      </c>
      <c r="F277" s="80">
        <v>42</v>
      </c>
      <c r="G277" s="80">
        <v>54</v>
      </c>
      <c r="H277" s="80">
        <v>37</v>
      </c>
      <c r="I277" s="80">
        <v>11</v>
      </c>
      <c r="J277" s="80"/>
      <c r="K277" s="80">
        <v>483</v>
      </c>
      <c r="M277" s="127"/>
      <c r="N277" s="127"/>
    </row>
    <row r="278" spans="1:14" ht="12.75">
      <c r="A278" s="4" t="s">
        <v>79</v>
      </c>
      <c r="B278" s="89">
        <v>4698</v>
      </c>
      <c r="C278" s="89">
        <v>3951</v>
      </c>
      <c r="D278" s="89">
        <v>3254</v>
      </c>
      <c r="E278" s="89">
        <v>1768</v>
      </c>
      <c r="F278" s="89">
        <v>1794</v>
      </c>
      <c r="G278" s="89">
        <v>2717</v>
      </c>
      <c r="H278" s="89">
        <v>1476</v>
      </c>
      <c r="I278" s="89">
        <v>642</v>
      </c>
      <c r="J278" s="80"/>
      <c r="K278" s="89">
        <v>20300</v>
      </c>
      <c r="M278" s="127"/>
      <c r="N278" s="127"/>
    </row>
    <row r="279" spans="1:14" ht="12.75">
      <c r="A279" s="2"/>
      <c r="B279" s="80"/>
      <c r="C279" s="80"/>
      <c r="D279" s="80"/>
      <c r="E279" s="80"/>
      <c r="F279" s="80"/>
      <c r="G279" s="80"/>
      <c r="H279" s="80"/>
      <c r="I279" s="80"/>
      <c r="J279" s="80"/>
      <c r="K279" s="80"/>
      <c r="M279" s="127"/>
      <c r="N279" s="127"/>
    </row>
    <row r="280" spans="1:14" ht="12.75">
      <c r="A280" s="88" t="s">
        <v>89</v>
      </c>
      <c r="B280" s="138" t="s">
        <v>40</v>
      </c>
      <c r="C280" s="138"/>
      <c r="D280" s="138"/>
      <c r="E280" s="138"/>
      <c r="F280" s="138"/>
      <c r="G280" s="138"/>
      <c r="H280" s="138"/>
      <c r="I280" s="138"/>
      <c r="J280" s="89"/>
      <c r="K280" s="89"/>
      <c r="M280" s="127"/>
      <c r="N280" s="127"/>
    </row>
    <row r="281" spans="1:14" ht="12.75">
      <c r="A281" s="4" t="s">
        <v>65</v>
      </c>
      <c r="B281" s="89" t="s">
        <v>45</v>
      </c>
      <c r="C281" s="89" t="s">
        <v>44</v>
      </c>
      <c r="D281" s="89" t="s">
        <v>43</v>
      </c>
      <c r="E281" s="89" t="s">
        <v>42</v>
      </c>
      <c r="F281" s="89" t="s">
        <v>41</v>
      </c>
      <c r="G281" s="89" t="s">
        <v>46</v>
      </c>
      <c r="H281" s="89" t="s">
        <v>47</v>
      </c>
      <c r="I281" s="89" t="s">
        <v>48</v>
      </c>
      <c r="J281" s="89"/>
      <c r="K281" s="89" t="s">
        <v>66</v>
      </c>
      <c r="M281" s="127"/>
      <c r="N281" s="127"/>
    </row>
    <row r="282" spans="1:14" ht="12.75">
      <c r="A282" s="2" t="s">
        <v>18</v>
      </c>
      <c r="B282" s="80">
        <v>44</v>
      </c>
      <c r="C282" s="80">
        <v>21</v>
      </c>
      <c r="D282" s="80">
        <v>30</v>
      </c>
      <c r="E282" s="80">
        <v>21</v>
      </c>
      <c r="F282" s="80">
        <v>32</v>
      </c>
      <c r="G282" s="80">
        <v>37</v>
      </c>
      <c r="H282" s="80">
        <v>21</v>
      </c>
      <c r="I282" s="80">
        <v>8</v>
      </c>
      <c r="J282" s="80"/>
      <c r="K282" s="80">
        <v>214</v>
      </c>
      <c r="M282" s="127"/>
      <c r="N282" s="127"/>
    </row>
    <row r="283" spans="1:14" ht="12.75">
      <c r="A283" s="2" t="s">
        <v>9</v>
      </c>
      <c r="B283" s="80">
        <v>717</v>
      </c>
      <c r="C283" s="80">
        <v>373</v>
      </c>
      <c r="D283" s="80">
        <v>540</v>
      </c>
      <c r="E283" s="80">
        <v>319</v>
      </c>
      <c r="F283" s="80">
        <v>151</v>
      </c>
      <c r="G283" s="80">
        <v>349</v>
      </c>
      <c r="H283" s="80">
        <v>183</v>
      </c>
      <c r="I283" s="80">
        <v>76</v>
      </c>
      <c r="J283" s="80"/>
      <c r="K283" s="80">
        <v>2708</v>
      </c>
      <c r="M283" s="127"/>
      <c r="N283" s="127"/>
    </row>
    <row r="284" spans="1:14" ht="12.75">
      <c r="A284" s="2" t="s">
        <v>11</v>
      </c>
      <c r="B284" s="80">
        <v>130</v>
      </c>
      <c r="C284" s="80">
        <v>106</v>
      </c>
      <c r="D284" s="80">
        <v>104</v>
      </c>
      <c r="E284" s="80">
        <v>67</v>
      </c>
      <c r="F284" s="80">
        <v>39</v>
      </c>
      <c r="G284" s="80">
        <v>108</v>
      </c>
      <c r="H284" s="80">
        <v>58</v>
      </c>
      <c r="I284" s="80">
        <v>26</v>
      </c>
      <c r="J284" s="80"/>
      <c r="K284" s="80">
        <v>638</v>
      </c>
      <c r="M284" s="127"/>
      <c r="N284" s="127"/>
    </row>
    <row r="285" spans="1:14" ht="12.75">
      <c r="A285" s="120" t="s">
        <v>12</v>
      </c>
      <c r="B285" s="119">
        <v>10</v>
      </c>
      <c r="C285" s="119">
        <v>1370</v>
      </c>
      <c r="D285" s="119">
        <v>194</v>
      </c>
      <c r="E285" s="119">
        <v>12</v>
      </c>
      <c r="F285" s="119">
        <v>177</v>
      </c>
      <c r="G285" s="119">
        <v>1</v>
      </c>
      <c r="H285" s="119">
        <v>5</v>
      </c>
      <c r="I285" s="119">
        <v>56</v>
      </c>
      <c r="J285" s="119"/>
      <c r="K285" s="119">
        <v>1825</v>
      </c>
      <c r="M285" s="127"/>
      <c r="N285" s="127"/>
    </row>
    <row r="286" spans="1:14" ht="12.75">
      <c r="A286" s="120" t="s">
        <v>17</v>
      </c>
      <c r="B286" s="119">
        <v>7</v>
      </c>
      <c r="C286" s="119">
        <v>4</v>
      </c>
      <c r="D286" s="119">
        <v>2</v>
      </c>
      <c r="E286" s="119">
        <v>4</v>
      </c>
      <c r="F286" s="119">
        <v>8</v>
      </c>
      <c r="G286" s="119">
        <v>5</v>
      </c>
      <c r="H286" s="119">
        <v>1</v>
      </c>
      <c r="I286" s="119">
        <v>0</v>
      </c>
      <c r="J286" s="119"/>
      <c r="K286" s="119">
        <v>31</v>
      </c>
      <c r="M286" s="127"/>
      <c r="N286" s="127"/>
    </row>
    <row r="287" spans="1:14" ht="12.75">
      <c r="A287" s="120" t="s">
        <v>67</v>
      </c>
      <c r="B287" s="119">
        <v>31</v>
      </c>
      <c r="C287" s="119">
        <v>4</v>
      </c>
      <c r="D287" s="119">
        <v>2</v>
      </c>
      <c r="E287" s="119">
        <v>4</v>
      </c>
      <c r="F287" s="119">
        <v>2</v>
      </c>
      <c r="G287" s="119">
        <v>2</v>
      </c>
      <c r="H287" s="119">
        <v>5</v>
      </c>
      <c r="I287" s="119">
        <v>4</v>
      </c>
      <c r="J287" s="119"/>
      <c r="K287" s="119">
        <v>54</v>
      </c>
      <c r="M287" s="127"/>
      <c r="N287" s="127"/>
    </row>
    <row r="288" spans="1:14" ht="12.75">
      <c r="A288" s="120" t="s">
        <v>68</v>
      </c>
      <c r="B288" s="119">
        <v>103</v>
      </c>
      <c r="C288" s="119">
        <v>60</v>
      </c>
      <c r="D288" s="119">
        <v>51</v>
      </c>
      <c r="E288" s="119">
        <v>24</v>
      </c>
      <c r="F288" s="119">
        <v>17</v>
      </c>
      <c r="G288" s="119">
        <v>82</v>
      </c>
      <c r="H288" s="119">
        <v>34</v>
      </c>
      <c r="I288" s="119">
        <v>10</v>
      </c>
      <c r="J288" s="119"/>
      <c r="K288" s="119">
        <v>381</v>
      </c>
      <c r="M288" s="127"/>
      <c r="N288" s="127"/>
    </row>
    <row r="289" spans="1:14" ht="12.75">
      <c r="A289" s="120" t="s">
        <v>69</v>
      </c>
      <c r="B289" s="119">
        <v>10</v>
      </c>
      <c r="C289" s="119">
        <v>231</v>
      </c>
      <c r="D289" s="119">
        <v>1204</v>
      </c>
      <c r="E289" s="119">
        <v>77</v>
      </c>
      <c r="F289" s="119">
        <v>53</v>
      </c>
      <c r="G289" s="119">
        <v>8</v>
      </c>
      <c r="H289" s="119">
        <v>14</v>
      </c>
      <c r="I289" s="119">
        <v>9</v>
      </c>
      <c r="J289" s="119"/>
      <c r="K289" s="119">
        <v>1606</v>
      </c>
      <c r="M289" s="127"/>
      <c r="N289" s="127"/>
    </row>
    <row r="290" spans="1:14" ht="12.75">
      <c r="A290" s="120" t="s">
        <v>10</v>
      </c>
      <c r="B290" s="119">
        <v>121</v>
      </c>
      <c r="C290" s="119">
        <v>185</v>
      </c>
      <c r="D290" s="119">
        <v>273</v>
      </c>
      <c r="E290" s="119">
        <v>133</v>
      </c>
      <c r="F290" s="119">
        <v>46</v>
      </c>
      <c r="G290" s="119">
        <v>122</v>
      </c>
      <c r="H290" s="119">
        <v>62</v>
      </c>
      <c r="I290" s="119">
        <v>47</v>
      </c>
      <c r="J290" s="119"/>
      <c r="K290" s="119">
        <v>989</v>
      </c>
      <c r="M290" s="127"/>
      <c r="N290" s="127"/>
    </row>
    <row r="291" spans="1:14" ht="12.75">
      <c r="A291" s="120" t="s">
        <v>122</v>
      </c>
      <c r="B291" s="119">
        <v>17</v>
      </c>
      <c r="C291" s="119">
        <v>11</v>
      </c>
      <c r="D291" s="119">
        <v>6</v>
      </c>
      <c r="E291" s="119">
        <v>6</v>
      </c>
      <c r="F291" s="119">
        <v>3</v>
      </c>
      <c r="G291" s="119">
        <v>16</v>
      </c>
      <c r="H291" s="119">
        <v>2</v>
      </c>
      <c r="I291" s="119">
        <v>4</v>
      </c>
      <c r="J291" s="119"/>
      <c r="K291" s="119">
        <v>65</v>
      </c>
      <c r="M291" s="127"/>
      <c r="N291" s="127"/>
    </row>
    <row r="292" spans="1:14" ht="12.75">
      <c r="A292" s="2" t="s">
        <v>129</v>
      </c>
      <c r="B292" s="119">
        <v>88</v>
      </c>
      <c r="C292" s="119">
        <v>1403</v>
      </c>
      <c r="D292" s="119">
        <v>53</v>
      </c>
      <c r="E292" s="119">
        <v>44</v>
      </c>
      <c r="F292" s="119">
        <v>34</v>
      </c>
      <c r="G292" s="119">
        <v>81</v>
      </c>
      <c r="H292" s="119">
        <v>40</v>
      </c>
      <c r="I292" s="119">
        <v>17</v>
      </c>
      <c r="J292" s="119"/>
      <c r="K292" s="119">
        <v>1760</v>
      </c>
      <c r="M292" s="127"/>
      <c r="N292" s="127"/>
    </row>
    <row r="293" spans="1:14" ht="12.75">
      <c r="A293" s="120" t="s">
        <v>123</v>
      </c>
      <c r="B293" s="119">
        <v>13</v>
      </c>
      <c r="C293" s="119">
        <v>14</v>
      </c>
      <c r="D293" s="119">
        <v>8</v>
      </c>
      <c r="E293" s="119">
        <v>10</v>
      </c>
      <c r="F293" s="119">
        <v>0</v>
      </c>
      <c r="G293" s="119">
        <v>8</v>
      </c>
      <c r="H293" s="119">
        <v>7</v>
      </c>
      <c r="I293" s="119">
        <v>4</v>
      </c>
      <c r="J293" s="119"/>
      <c r="K293" s="119">
        <v>64</v>
      </c>
      <c r="M293" s="127"/>
      <c r="N293" s="127"/>
    </row>
    <row r="294" spans="1:14" ht="12.75">
      <c r="A294" s="2" t="s">
        <v>71</v>
      </c>
      <c r="B294" s="80">
        <v>17</v>
      </c>
      <c r="C294" s="80">
        <v>17</v>
      </c>
      <c r="D294" s="80">
        <v>17</v>
      </c>
      <c r="E294" s="80">
        <v>14</v>
      </c>
      <c r="F294" s="80">
        <v>9</v>
      </c>
      <c r="G294" s="80">
        <v>17</v>
      </c>
      <c r="H294" s="80">
        <v>11</v>
      </c>
      <c r="I294" s="80">
        <v>6</v>
      </c>
      <c r="J294" s="80"/>
      <c r="K294" s="80">
        <v>108</v>
      </c>
      <c r="M294" s="127"/>
      <c r="N294" s="127"/>
    </row>
    <row r="295" spans="1:14" ht="12.75">
      <c r="A295" s="2" t="s">
        <v>72</v>
      </c>
      <c r="B295" s="80">
        <v>10</v>
      </c>
      <c r="C295" s="80">
        <v>6</v>
      </c>
      <c r="D295" s="80">
        <v>6</v>
      </c>
      <c r="E295" s="80">
        <v>22</v>
      </c>
      <c r="F295" s="80">
        <v>2</v>
      </c>
      <c r="G295" s="80">
        <v>42</v>
      </c>
      <c r="H295" s="80">
        <v>10</v>
      </c>
      <c r="I295" s="80">
        <v>6</v>
      </c>
      <c r="J295" s="80"/>
      <c r="K295" s="80">
        <v>104</v>
      </c>
      <c r="M295" s="127"/>
      <c r="N295" s="127"/>
    </row>
    <row r="296" spans="1:14" ht="12.75">
      <c r="A296" s="2" t="s">
        <v>73</v>
      </c>
      <c r="B296" s="80">
        <v>455</v>
      </c>
      <c r="C296" s="80">
        <v>375</v>
      </c>
      <c r="D296" s="80">
        <v>546</v>
      </c>
      <c r="E296" s="80">
        <v>833</v>
      </c>
      <c r="F296" s="80">
        <v>167</v>
      </c>
      <c r="G296" s="80">
        <v>462</v>
      </c>
      <c r="H296" s="80">
        <v>186</v>
      </c>
      <c r="I296" s="80">
        <v>84</v>
      </c>
      <c r="J296" s="80"/>
      <c r="K296" s="80">
        <v>3108</v>
      </c>
      <c r="M296" s="127"/>
      <c r="N296" s="127"/>
    </row>
    <row r="297" spans="1:14" ht="12.75">
      <c r="A297" s="2" t="s">
        <v>74</v>
      </c>
      <c r="B297" s="80">
        <v>1502</v>
      </c>
      <c r="C297" s="80">
        <v>669</v>
      </c>
      <c r="D297" s="80">
        <v>610</v>
      </c>
      <c r="E297" s="80">
        <v>384</v>
      </c>
      <c r="F297" s="80">
        <v>229</v>
      </c>
      <c r="G297" s="80">
        <v>561</v>
      </c>
      <c r="H297" s="80">
        <v>311</v>
      </c>
      <c r="I297" s="80">
        <v>159</v>
      </c>
      <c r="J297" s="80"/>
      <c r="K297" s="80">
        <v>4425</v>
      </c>
      <c r="M297" s="127"/>
      <c r="N297" s="127"/>
    </row>
    <row r="298" spans="1:14" ht="12.75">
      <c r="A298" s="2" t="s">
        <v>75</v>
      </c>
      <c r="B298" s="80">
        <v>857</v>
      </c>
      <c r="C298" s="80">
        <v>303</v>
      </c>
      <c r="D298" s="80">
        <v>564</v>
      </c>
      <c r="E298" s="80">
        <v>242</v>
      </c>
      <c r="F298" s="80">
        <v>137</v>
      </c>
      <c r="G298" s="80">
        <v>405</v>
      </c>
      <c r="H298" s="80">
        <v>153</v>
      </c>
      <c r="I298" s="80">
        <v>47</v>
      </c>
      <c r="J298" s="80"/>
      <c r="K298" s="80">
        <v>2708</v>
      </c>
      <c r="M298" s="127"/>
      <c r="N298" s="127"/>
    </row>
    <row r="299" spans="1:14" ht="12.75">
      <c r="A299" s="2" t="s">
        <v>15</v>
      </c>
      <c r="B299" s="80">
        <v>24</v>
      </c>
      <c r="C299" s="80">
        <v>30</v>
      </c>
      <c r="D299" s="80">
        <v>8</v>
      </c>
      <c r="E299" s="80">
        <v>16</v>
      </c>
      <c r="F299" s="80">
        <v>8</v>
      </c>
      <c r="G299" s="80">
        <v>9</v>
      </c>
      <c r="H299" s="80">
        <v>2</v>
      </c>
      <c r="I299" s="80">
        <v>3</v>
      </c>
      <c r="J299" s="80"/>
      <c r="K299" s="80">
        <v>100</v>
      </c>
      <c r="M299" s="127"/>
      <c r="N299" s="127"/>
    </row>
    <row r="300" spans="1:14" ht="12.75">
      <c r="A300" s="2" t="s">
        <v>14</v>
      </c>
      <c r="B300" s="80">
        <v>16</v>
      </c>
      <c r="C300" s="80">
        <v>1</v>
      </c>
      <c r="D300" s="80">
        <v>15</v>
      </c>
      <c r="E300" s="80">
        <v>10</v>
      </c>
      <c r="F300" s="80">
        <v>10</v>
      </c>
      <c r="G300" s="80">
        <v>12</v>
      </c>
      <c r="H300" s="80">
        <v>2</v>
      </c>
      <c r="I300" s="80">
        <v>2</v>
      </c>
      <c r="J300" s="80"/>
      <c r="K300" s="80">
        <v>68</v>
      </c>
      <c r="M300" s="127"/>
      <c r="N300" s="127"/>
    </row>
    <row r="301" spans="1:14" ht="12.75">
      <c r="A301" s="2" t="s">
        <v>76</v>
      </c>
      <c r="B301" s="80">
        <v>48</v>
      </c>
      <c r="C301" s="80">
        <v>44</v>
      </c>
      <c r="D301" s="80">
        <v>35</v>
      </c>
      <c r="E301" s="80">
        <v>553</v>
      </c>
      <c r="F301" s="80">
        <v>39</v>
      </c>
      <c r="G301" s="80">
        <v>18</v>
      </c>
      <c r="H301" s="80">
        <v>28</v>
      </c>
      <c r="I301" s="80">
        <v>11</v>
      </c>
      <c r="J301" s="80"/>
      <c r="K301" s="80">
        <v>776</v>
      </c>
      <c r="M301" s="127"/>
      <c r="N301" s="127"/>
    </row>
    <row r="302" spans="1:14" ht="12.75">
      <c r="A302" s="2" t="s">
        <v>77</v>
      </c>
      <c r="B302" s="80">
        <v>130</v>
      </c>
      <c r="C302" s="80">
        <v>109</v>
      </c>
      <c r="D302" s="80">
        <v>53</v>
      </c>
      <c r="E302" s="80">
        <v>50</v>
      </c>
      <c r="F302" s="80">
        <v>37</v>
      </c>
      <c r="G302" s="80">
        <v>44</v>
      </c>
      <c r="H302" s="80">
        <v>44</v>
      </c>
      <c r="I302" s="80">
        <v>15</v>
      </c>
      <c r="J302" s="80"/>
      <c r="K302" s="80">
        <v>482</v>
      </c>
      <c r="M302" s="127"/>
      <c r="N302" s="127"/>
    </row>
    <row r="303" spans="1:14" ht="12.75">
      <c r="A303" s="4" t="s">
        <v>79</v>
      </c>
      <c r="B303" s="89">
        <v>4350</v>
      </c>
      <c r="C303" s="89">
        <v>5336</v>
      </c>
      <c r="D303" s="89">
        <v>4321</v>
      </c>
      <c r="E303" s="89">
        <v>2845</v>
      </c>
      <c r="F303" s="89">
        <v>1200</v>
      </c>
      <c r="G303" s="89">
        <v>2389</v>
      </c>
      <c r="H303" s="89">
        <v>1179</v>
      </c>
      <c r="I303" s="89">
        <v>594</v>
      </c>
      <c r="J303" s="80"/>
      <c r="K303" s="89">
        <v>22214</v>
      </c>
      <c r="M303" s="127"/>
      <c r="N303" s="127"/>
    </row>
    <row r="304" spans="1:14" ht="12.75">
      <c r="A304" s="2"/>
      <c r="B304" s="80"/>
      <c r="C304" s="80"/>
      <c r="D304" s="80"/>
      <c r="E304" s="80"/>
      <c r="F304" s="80"/>
      <c r="G304" s="80"/>
      <c r="H304" s="80"/>
      <c r="I304" s="80"/>
      <c r="J304" s="80"/>
      <c r="K304" s="80"/>
      <c r="M304" s="127"/>
      <c r="N304" s="127"/>
    </row>
    <row r="305" spans="1:14" ht="12.75">
      <c r="A305" s="88" t="s">
        <v>90</v>
      </c>
      <c r="B305" s="138" t="s">
        <v>40</v>
      </c>
      <c r="C305" s="138"/>
      <c r="D305" s="138"/>
      <c r="E305" s="138"/>
      <c r="F305" s="138"/>
      <c r="G305" s="138"/>
      <c r="H305" s="138"/>
      <c r="I305" s="138"/>
      <c r="J305" s="89"/>
      <c r="K305" s="89"/>
      <c r="M305" s="127"/>
      <c r="N305" s="127"/>
    </row>
    <row r="306" spans="1:14" ht="12.75">
      <c r="A306" s="4" t="s">
        <v>65</v>
      </c>
      <c r="B306" s="89" t="s">
        <v>45</v>
      </c>
      <c r="C306" s="89" t="s">
        <v>44</v>
      </c>
      <c r="D306" s="89" t="s">
        <v>43</v>
      </c>
      <c r="E306" s="89" t="s">
        <v>42</v>
      </c>
      <c r="F306" s="89" t="s">
        <v>41</v>
      </c>
      <c r="G306" s="89" t="s">
        <v>46</v>
      </c>
      <c r="H306" s="89" t="s">
        <v>47</v>
      </c>
      <c r="I306" s="89" t="s">
        <v>48</v>
      </c>
      <c r="J306" s="89"/>
      <c r="K306" s="89" t="s">
        <v>66</v>
      </c>
      <c r="M306" s="127"/>
      <c r="N306" s="127"/>
    </row>
    <row r="307" spans="1:14" ht="12.75">
      <c r="A307" s="2" t="s">
        <v>18</v>
      </c>
      <c r="B307" s="80">
        <v>84</v>
      </c>
      <c r="C307" s="80">
        <v>15</v>
      </c>
      <c r="D307" s="80">
        <v>20</v>
      </c>
      <c r="E307" s="80">
        <v>22</v>
      </c>
      <c r="F307" s="80">
        <v>31</v>
      </c>
      <c r="G307" s="80">
        <v>45</v>
      </c>
      <c r="H307" s="80">
        <v>23</v>
      </c>
      <c r="I307" s="80">
        <v>5</v>
      </c>
      <c r="J307" s="80"/>
      <c r="K307" s="80">
        <v>245</v>
      </c>
      <c r="M307" s="127"/>
      <c r="N307" s="127"/>
    </row>
    <row r="308" spans="1:14" ht="12.75">
      <c r="A308" s="120" t="s">
        <v>9</v>
      </c>
      <c r="B308" s="80">
        <v>523</v>
      </c>
      <c r="C308" s="80">
        <v>727</v>
      </c>
      <c r="D308" s="80">
        <v>540</v>
      </c>
      <c r="E308" s="80">
        <v>268</v>
      </c>
      <c r="F308" s="80">
        <v>144</v>
      </c>
      <c r="G308" s="80">
        <v>279</v>
      </c>
      <c r="H308" s="80">
        <v>250</v>
      </c>
      <c r="I308" s="80">
        <v>83</v>
      </c>
      <c r="J308" s="80"/>
      <c r="K308" s="80">
        <v>2814</v>
      </c>
      <c r="M308" s="127"/>
      <c r="N308" s="127"/>
    </row>
    <row r="309" spans="1:14" ht="12.75">
      <c r="A309" s="120" t="s">
        <v>11</v>
      </c>
      <c r="B309" s="80">
        <v>192</v>
      </c>
      <c r="C309" s="80">
        <v>78</v>
      </c>
      <c r="D309" s="80">
        <v>77</v>
      </c>
      <c r="E309" s="80">
        <v>71</v>
      </c>
      <c r="F309" s="80">
        <v>43</v>
      </c>
      <c r="G309" s="80">
        <v>101</v>
      </c>
      <c r="H309" s="80">
        <v>64</v>
      </c>
      <c r="I309" s="80">
        <v>26</v>
      </c>
      <c r="J309" s="80"/>
      <c r="K309" s="80">
        <v>652</v>
      </c>
      <c r="M309" s="127"/>
      <c r="N309" s="127"/>
    </row>
    <row r="310" spans="1:14" ht="12.75">
      <c r="A310" s="120" t="s">
        <v>12</v>
      </c>
      <c r="B310" s="80">
        <v>10</v>
      </c>
      <c r="C310" s="80">
        <v>219</v>
      </c>
      <c r="D310" s="80">
        <v>153</v>
      </c>
      <c r="E310" s="80">
        <v>41</v>
      </c>
      <c r="F310" s="80">
        <v>170</v>
      </c>
      <c r="G310" s="80">
        <v>2</v>
      </c>
      <c r="H310" s="80">
        <v>9</v>
      </c>
      <c r="I310" s="80">
        <v>91</v>
      </c>
      <c r="J310" s="80"/>
      <c r="K310" s="80">
        <v>695</v>
      </c>
      <c r="M310" s="127"/>
      <c r="N310" s="127"/>
    </row>
    <row r="311" spans="1:14" ht="12.75">
      <c r="A311" s="120" t="s">
        <v>17</v>
      </c>
      <c r="B311" s="80">
        <v>16</v>
      </c>
      <c r="C311" s="80">
        <v>4</v>
      </c>
      <c r="D311" s="80">
        <v>5</v>
      </c>
      <c r="E311" s="80">
        <v>3</v>
      </c>
      <c r="F311" s="80">
        <v>2</v>
      </c>
      <c r="G311" s="80">
        <v>4</v>
      </c>
      <c r="H311" s="80">
        <v>4</v>
      </c>
      <c r="I311" s="80">
        <v>1</v>
      </c>
      <c r="J311" s="80"/>
      <c r="K311" s="80">
        <v>39</v>
      </c>
      <c r="M311" s="127"/>
      <c r="N311" s="127"/>
    </row>
    <row r="312" spans="1:14" ht="12.75">
      <c r="A312" s="120" t="s">
        <v>67</v>
      </c>
      <c r="B312" s="80">
        <v>28</v>
      </c>
      <c r="C312" s="80">
        <v>3</v>
      </c>
      <c r="D312" s="80">
        <v>6</v>
      </c>
      <c r="E312" s="80">
        <v>4</v>
      </c>
      <c r="F312" s="80">
        <v>5</v>
      </c>
      <c r="G312" s="80">
        <v>3</v>
      </c>
      <c r="H312" s="80">
        <v>2</v>
      </c>
      <c r="I312" s="80">
        <v>1</v>
      </c>
      <c r="J312" s="80"/>
      <c r="K312" s="80">
        <v>52</v>
      </c>
      <c r="M312" s="127"/>
      <c r="N312" s="127"/>
    </row>
    <row r="313" spans="1:14" ht="12.75">
      <c r="A313" s="120" t="s">
        <v>68</v>
      </c>
      <c r="B313" s="80">
        <v>182</v>
      </c>
      <c r="C313" s="80">
        <v>49</v>
      </c>
      <c r="D313" s="80">
        <v>26</v>
      </c>
      <c r="E313" s="80">
        <v>34</v>
      </c>
      <c r="F313" s="80">
        <v>10</v>
      </c>
      <c r="G313" s="80">
        <v>89</v>
      </c>
      <c r="H313" s="80">
        <v>28</v>
      </c>
      <c r="I313" s="80">
        <v>7</v>
      </c>
      <c r="J313" s="80"/>
      <c r="K313" s="80">
        <v>425</v>
      </c>
      <c r="M313" s="127"/>
      <c r="N313" s="127"/>
    </row>
    <row r="314" spans="1:14" ht="12.75">
      <c r="A314" s="120" t="s">
        <v>69</v>
      </c>
      <c r="B314" s="80">
        <v>62</v>
      </c>
      <c r="C314" s="80">
        <v>541</v>
      </c>
      <c r="D314" s="80">
        <v>927</v>
      </c>
      <c r="E314" s="80">
        <v>194</v>
      </c>
      <c r="F314" s="80">
        <v>10</v>
      </c>
      <c r="G314" s="80">
        <v>19</v>
      </c>
      <c r="H314" s="80">
        <v>24</v>
      </c>
      <c r="I314" s="80">
        <v>2</v>
      </c>
      <c r="J314" s="80"/>
      <c r="K314" s="80">
        <v>1779</v>
      </c>
      <c r="M314" s="127"/>
      <c r="N314" s="127"/>
    </row>
    <row r="315" spans="1:14" ht="12.75">
      <c r="A315" s="120" t="s">
        <v>10</v>
      </c>
      <c r="B315" s="80">
        <v>180</v>
      </c>
      <c r="C315" s="80">
        <v>490</v>
      </c>
      <c r="D315" s="80">
        <v>216</v>
      </c>
      <c r="E315" s="80">
        <v>227</v>
      </c>
      <c r="F315" s="80">
        <v>50</v>
      </c>
      <c r="G315" s="80">
        <v>112</v>
      </c>
      <c r="H315" s="80">
        <v>117</v>
      </c>
      <c r="I315" s="80">
        <v>28</v>
      </c>
      <c r="J315" s="80"/>
      <c r="K315" s="80">
        <v>1420</v>
      </c>
      <c r="M315" s="127"/>
      <c r="N315" s="127"/>
    </row>
    <row r="316" spans="1:14" ht="12.75">
      <c r="A316" s="120" t="s">
        <v>122</v>
      </c>
      <c r="B316" s="80">
        <v>31</v>
      </c>
      <c r="C316" s="80">
        <v>10</v>
      </c>
      <c r="D316" s="80">
        <v>6</v>
      </c>
      <c r="E316" s="80">
        <v>5</v>
      </c>
      <c r="F316" s="80">
        <v>3</v>
      </c>
      <c r="G316" s="80">
        <v>25</v>
      </c>
      <c r="H316" s="80">
        <v>5</v>
      </c>
      <c r="I316" s="80">
        <v>6</v>
      </c>
      <c r="J316" s="80"/>
      <c r="K316" s="80">
        <v>91</v>
      </c>
      <c r="M316" s="127"/>
      <c r="N316" s="127"/>
    </row>
    <row r="317" spans="1:14" ht="12.75">
      <c r="A317" s="2" t="s">
        <v>129</v>
      </c>
      <c r="B317" s="80">
        <v>126</v>
      </c>
      <c r="C317" s="80">
        <v>109</v>
      </c>
      <c r="D317" s="80">
        <v>50</v>
      </c>
      <c r="E317" s="80">
        <v>50</v>
      </c>
      <c r="F317" s="80">
        <v>51</v>
      </c>
      <c r="G317" s="80">
        <v>66</v>
      </c>
      <c r="H317" s="80">
        <v>38</v>
      </c>
      <c r="I317" s="80">
        <v>11</v>
      </c>
      <c r="J317" s="80"/>
      <c r="K317" s="80">
        <v>501</v>
      </c>
      <c r="M317" s="127"/>
      <c r="N317" s="127"/>
    </row>
    <row r="318" spans="1:14" ht="12.75">
      <c r="A318" s="120" t="s">
        <v>123</v>
      </c>
      <c r="B318" s="80">
        <v>12</v>
      </c>
      <c r="C318" s="80">
        <v>6</v>
      </c>
      <c r="D318" s="80">
        <v>4</v>
      </c>
      <c r="E318" s="80">
        <v>7</v>
      </c>
      <c r="F318" s="80">
        <v>5</v>
      </c>
      <c r="G318" s="80">
        <v>7</v>
      </c>
      <c r="H318" s="80">
        <v>6</v>
      </c>
      <c r="I318" s="80">
        <v>2</v>
      </c>
      <c r="J318" s="80"/>
      <c r="K318" s="80">
        <v>49</v>
      </c>
      <c r="M318" s="127"/>
      <c r="N318" s="127"/>
    </row>
    <row r="319" spans="1:14" ht="12.75">
      <c r="A319" s="120" t="s">
        <v>71</v>
      </c>
      <c r="B319" s="80">
        <v>39</v>
      </c>
      <c r="C319" s="80">
        <v>14</v>
      </c>
      <c r="D319" s="80">
        <v>12</v>
      </c>
      <c r="E319" s="80">
        <v>17</v>
      </c>
      <c r="F319" s="80">
        <v>13</v>
      </c>
      <c r="G319" s="80">
        <v>18</v>
      </c>
      <c r="H319" s="80">
        <v>14</v>
      </c>
      <c r="I319" s="80">
        <v>4</v>
      </c>
      <c r="J319" s="80"/>
      <c r="K319" s="80">
        <v>131</v>
      </c>
      <c r="M319" s="127"/>
      <c r="N319" s="127"/>
    </row>
    <row r="320" spans="1:14" ht="12.75">
      <c r="A320" s="120" t="s">
        <v>72</v>
      </c>
      <c r="B320" s="80">
        <v>18</v>
      </c>
      <c r="C320" s="80">
        <v>30</v>
      </c>
      <c r="D320" s="80">
        <v>7</v>
      </c>
      <c r="E320" s="80">
        <v>7</v>
      </c>
      <c r="F320" s="80">
        <v>7</v>
      </c>
      <c r="G320" s="80">
        <v>2</v>
      </c>
      <c r="H320" s="80">
        <v>10</v>
      </c>
      <c r="I320" s="80">
        <v>7</v>
      </c>
      <c r="J320" s="80"/>
      <c r="K320" s="80">
        <v>88</v>
      </c>
      <c r="M320" s="127"/>
      <c r="N320" s="127"/>
    </row>
    <row r="321" spans="1:14" ht="12.75">
      <c r="A321" s="2" t="s">
        <v>73</v>
      </c>
      <c r="B321" s="80">
        <v>3493</v>
      </c>
      <c r="C321" s="80">
        <v>1081</v>
      </c>
      <c r="D321" s="80">
        <v>437</v>
      </c>
      <c r="E321" s="80">
        <v>452</v>
      </c>
      <c r="F321" s="80">
        <v>207</v>
      </c>
      <c r="G321" s="80">
        <v>421</v>
      </c>
      <c r="H321" s="80">
        <v>208</v>
      </c>
      <c r="I321" s="80">
        <v>106</v>
      </c>
      <c r="J321" s="80"/>
      <c r="K321" s="80">
        <v>6405</v>
      </c>
      <c r="M321" s="127"/>
      <c r="N321" s="127"/>
    </row>
    <row r="322" spans="1:14" ht="12.75">
      <c r="A322" s="2" t="s">
        <v>74</v>
      </c>
      <c r="B322" s="80">
        <v>930</v>
      </c>
      <c r="C322" s="80">
        <v>830</v>
      </c>
      <c r="D322" s="80">
        <v>429</v>
      </c>
      <c r="E322" s="80">
        <v>387</v>
      </c>
      <c r="F322" s="80">
        <v>238</v>
      </c>
      <c r="G322" s="80">
        <v>517</v>
      </c>
      <c r="H322" s="80">
        <v>330</v>
      </c>
      <c r="I322" s="80">
        <v>144</v>
      </c>
      <c r="J322" s="80"/>
      <c r="K322" s="80">
        <v>3805</v>
      </c>
      <c r="M322" s="127"/>
      <c r="N322" s="127"/>
    </row>
    <row r="323" spans="1:14" ht="12.75">
      <c r="A323" s="2" t="s">
        <v>75</v>
      </c>
      <c r="B323" s="80">
        <v>14561</v>
      </c>
      <c r="C323" s="80">
        <v>1246</v>
      </c>
      <c r="D323" s="80">
        <v>347</v>
      </c>
      <c r="E323" s="80">
        <v>400</v>
      </c>
      <c r="F323" s="80">
        <v>120</v>
      </c>
      <c r="G323" s="80">
        <v>528</v>
      </c>
      <c r="H323" s="80">
        <v>206</v>
      </c>
      <c r="I323" s="80">
        <v>64</v>
      </c>
      <c r="J323" s="80"/>
      <c r="K323" s="80">
        <v>17472</v>
      </c>
      <c r="M323" s="127"/>
      <c r="N323" s="127"/>
    </row>
    <row r="324" spans="1:14" ht="12.75">
      <c r="A324" s="2" t="s">
        <v>15</v>
      </c>
      <c r="B324" s="80">
        <v>42</v>
      </c>
      <c r="C324" s="80">
        <v>31</v>
      </c>
      <c r="D324" s="80">
        <v>15</v>
      </c>
      <c r="E324" s="80">
        <v>18</v>
      </c>
      <c r="F324" s="80">
        <v>12</v>
      </c>
      <c r="G324" s="80">
        <v>10</v>
      </c>
      <c r="H324" s="80">
        <v>20</v>
      </c>
      <c r="I324" s="80">
        <v>3</v>
      </c>
      <c r="J324" s="80"/>
      <c r="K324" s="80">
        <v>151</v>
      </c>
      <c r="M324" s="127"/>
      <c r="N324" s="127"/>
    </row>
    <row r="325" spans="1:14" ht="12.75">
      <c r="A325" s="2" t="s">
        <v>14</v>
      </c>
      <c r="B325" s="80">
        <v>19</v>
      </c>
      <c r="C325" s="80">
        <v>2</v>
      </c>
      <c r="D325" s="80">
        <v>10</v>
      </c>
      <c r="E325" s="80">
        <v>7</v>
      </c>
      <c r="F325" s="80">
        <v>5</v>
      </c>
      <c r="G325" s="80">
        <v>11</v>
      </c>
      <c r="H325" s="80">
        <v>9</v>
      </c>
      <c r="I325" s="80">
        <v>0</v>
      </c>
      <c r="J325" s="80"/>
      <c r="K325" s="80">
        <v>63</v>
      </c>
      <c r="M325" s="127"/>
      <c r="N325" s="127"/>
    </row>
    <row r="326" spans="1:14" ht="12.75">
      <c r="A326" s="2" t="s">
        <v>76</v>
      </c>
      <c r="B326" s="80">
        <v>63</v>
      </c>
      <c r="C326" s="80">
        <v>34</v>
      </c>
      <c r="D326" s="80">
        <v>49</v>
      </c>
      <c r="E326" s="80">
        <v>51</v>
      </c>
      <c r="F326" s="80">
        <v>39</v>
      </c>
      <c r="G326" s="80">
        <v>18</v>
      </c>
      <c r="H326" s="80">
        <v>30</v>
      </c>
      <c r="I326" s="80">
        <v>15</v>
      </c>
      <c r="J326" s="80"/>
      <c r="K326" s="80">
        <v>299</v>
      </c>
      <c r="M326" s="127"/>
      <c r="N326" s="127"/>
    </row>
    <row r="327" spans="1:14" ht="12.75">
      <c r="A327" s="2" t="s">
        <v>77</v>
      </c>
      <c r="B327" s="80">
        <v>134</v>
      </c>
      <c r="C327" s="80">
        <v>50</v>
      </c>
      <c r="D327" s="80">
        <v>48</v>
      </c>
      <c r="E327" s="80">
        <v>61</v>
      </c>
      <c r="F327" s="80">
        <v>57</v>
      </c>
      <c r="G327" s="80">
        <v>56</v>
      </c>
      <c r="H327" s="80">
        <v>36</v>
      </c>
      <c r="I327" s="80">
        <v>16</v>
      </c>
      <c r="J327" s="80"/>
      <c r="K327" s="80">
        <v>458</v>
      </c>
      <c r="M327" s="127"/>
      <c r="N327" s="127"/>
    </row>
    <row r="328" spans="1:14" ht="12.75">
      <c r="A328" s="4" t="s">
        <v>79</v>
      </c>
      <c r="B328" s="89">
        <v>20745</v>
      </c>
      <c r="C328" s="89">
        <v>5569</v>
      </c>
      <c r="D328" s="89">
        <v>3384</v>
      </c>
      <c r="E328" s="89">
        <v>2326</v>
      </c>
      <c r="F328" s="89">
        <v>1222</v>
      </c>
      <c r="G328" s="89">
        <v>2333</v>
      </c>
      <c r="H328" s="89">
        <v>1433</v>
      </c>
      <c r="I328" s="89">
        <v>622</v>
      </c>
      <c r="J328" s="80"/>
      <c r="K328" s="89">
        <v>37634</v>
      </c>
      <c r="M328" s="127"/>
      <c r="N328" s="127"/>
    </row>
    <row r="329" spans="1:14" ht="12.75">
      <c r="A329" s="2"/>
      <c r="B329" s="80"/>
      <c r="C329" s="80"/>
      <c r="D329" s="80"/>
      <c r="E329" s="80"/>
      <c r="F329" s="80"/>
      <c r="G329" s="80"/>
      <c r="H329" s="80"/>
      <c r="I329" s="80"/>
      <c r="J329" s="80"/>
      <c r="K329" s="80"/>
      <c r="M329" s="127"/>
      <c r="N329" s="127"/>
    </row>
    <row r="330" spans="1:14" ht="12.75">
      <c r="A330" s="88" t="s">
        <v>91</v>
      </c>
      <c r="B330" s="138" t="s">
        <v>40</v>
      </c>
      <c r="C330" s="138"/>
      <c r="D330" s="138"/>
      <c r="E330" s="138"/>
      <c r="F330" s="138"/>
      <c r="G330" s="138"/>
      <c r="H330" s="138"/>
      <c r="I330" s="138"/>
      <c r="J330" s="89"/>
      <c r="K330" s="89"/>
      <c r="M330" s="127"/>
      <c r="N330" s="127"/>
    </row>
    <row r="331" spans="1:14" ht="12.75">
      <c r="A331" s="4" t="s">
        <v>65</v>
      </c>
      <c r="B331" s="89" t="s">
        <v>45</v>
      </c>
      <c r="C331" s="89" t="s">
        <v>44</v>
      </c>
      <c r="D331" s="89" t="s">
        <v>43</v>
      </c>
      <c r="E331" s="89" t="s">
        <v>42</v>
      </c>
      <c r="F331" s="89" t="s">
        <v>41</v>
      </c>
      <c r="G331" s="89" t="s">
        <v>46</v>
      </c>
      <c r="H331" s="89" t="s">
        <v>47</v>
      </c>
      <c r="I331" s="89" t="s">
        <v>48</v>
      </c>
      <c r="J331" s="89"/>
      <c r="K331" s="89" t="s">
        <v>66</v>
      </c>
      <c r="M331" s="127"/>
      <c r="N331" s="127"/>
    </row>
    <row r="332" spans="1:14" ht="12.75">
      <c r="A332" s="2" t="s">
        <v>18</v>
      </c>
      <c r="B332" s="80">
        <v>77</v>
      </c>
      <c r="C332" s="80">
        <v>16</v>
      </c>
      <c r="D332" s="80">
        <v>25</v>
      </c>
      <c r="E332" s="80">
        <v>27</v>
      </c>
      <c r="F332" s="80">
        <v>42</v>
      </c>
      <c r="G332" s="80">
        <v>29</v>
      </c>
      <c r="H332" s="80">
        <v>36</v>
      </c>
      <c r="I332" s="80">
        <v>4</v>
      </c>
      <c r="J332" s="80"/>
      <c r="K332" s="80">
        <v>256</v>
      </c>
      <c r="M332" s="127"/>
      <c r="N332" s="127"/>
    </row>
    <row r="333" spans="1:14" ht="12.75">
      <c r="A333" s="2" t="s">
        <v>9</v>
      </c>
      <c r="B333" s="80">
        <v>495</v>
      </c>
      <c r="C333" s="80">
        <v>390</v>
      </c>
      <c r="D333" s="80">
        <v>374</v>
      </c>
      <c r="E333" s="80">
        <v>284</v>
      </c>
      <c r="F333" s="80">
        <v>155</v>
      </c>
      <c r="G333" s="80">
        <v>347</v>
      </c>
      <c r="H333" s="80">
        <v>204</v>
      </c>
      <c r="I333" s="80">
        <v>84</v>
      </c>
      <c r="J333" s="80"/>
      <c r="K333" s="80">
        <v>2333</v>
      </c>
      <c r="M333" s="127"/>
      <c r="N333" s="127"/>
    </row>
    <row r="334" spans="1:14" ht="12.75">
      <c r="A334" s="2" t="s">
        <v>11</v>
      </c>
      <c r="B334" s="80">
        <v>123</v>
      </c>
      <c r="C334" s="80">
        <v>95</v>
      </c>
      <c r="D334" s="80">
        <v>76</v>
      </c>
      <c r="E334" s="80">
        <v>74</v>
      </c>
      <c r="F334" s="80">
        <v>42</v>
      </c>
      <c r="G334" s="80">
        <v>86</v>
      </c>
      <c r="H334" s="80">
        <v>52</v>
      </c>
      <c r="I334" s="80">
        <v>26</v>
      </c>
      <c r="J334" s="80"/>
      <c r="K334" s="80">
        <v>574</v>
      </c>
      <c r="M334" s="127"/>
      <c r="N334" s="127"/>
    </row>
    <row r="335" spans="1:14" ht="12.75">
      <c r="A335" s="120" t="s">
        <v>12</v>
      </c>
      <c r="B335" s="119">
        <v>5</v>
      </c>
      <c r="C335" s="119">
        <v>2802</v>
      </c>
      <c r="D335" s="119">
        <v>261</v>
      </c>
      <c r="E335" s="119">
        <v>59</v>
      </c>
      <c r="F335" s="119">
        <v>361</v>
      </c>
      <c r="G335" s="119">
        <v>5</v>
      </c>
      <c r="H335" s="119">
        <v>5</v>
      </c>
      <c r="I335" s="119">
        <v>81</v>
      </c>
      <c r="J335" s="119"/>
      <c r="K335" s="119">
        <v>3579</v>
      </c>
      <c r="M335" s="127"/>
      <c r="N335" s="127"/>
    </row>
    <row r="336" spans="1:14" ht="12.75">
      <c r="A336" s="120" t="s">
        <v>17</v>
      </c>
      <c r="B336" s="119">
        <v>12</v>
      </c>
      <c r="C336" s="119">
        <v>6</v>
      </c>
      <c r="D336" s="119">
        <v>3</v>
      </c>
      <c r="E336" s="119">
        <v>5</v>
      </c>
      <c r="F336" s="119">
        <v>3</v>
      </c>
      <c r="G336" s="119">
        <v>6</v>
      </c>
      <c r="H336" s="119">
        <v>4</v>
      </c>
      <c r="I336" s="119">
        <v>1</v>
      </c>
      <c r="J336" s="119"/>
      <c r="K336" s="119">
        <v>40</v>
      </c>
      <c r="M336" s="127"/>
      <c r="N336" s="127"/>
    </row>
    <row r="337" spans="1:14" ht="12.75">
      <c r="A337" s="120" t="s">
        <v>67</v>
      </c>
      <c r="B337" s="119">
        <v>40</v>
      </c>
      <c r="C337" s="119">
        <v>4</v>
      </c>
      <c r="D337" s="119">
        <v>5</v>
      </c>
      <c r="E337" s="119">
        <v>3</v>
      </c>
      <c r="F337" s="119">
        <v>1</v>
      </c>
      <c r="G337" s="119">
        <v>3</v>
      </c>
      <c r="H337" s="119">
        <v>4</v>
      </c>
      <c r="I337" s="119">
        <v>0</v>
      </c>
      <c r="J337" s="119"/>
      <c r="K337" s="119">
        <v>60</v>
      </c>
      <c r="M337" s="127"/>
      <c r="N337" s="127"/>
    </row>
    <row r="338" spans="1:14" ht="12.75">
      <c r="A338" s="120" t="s">
        <v>68</v>
      </c>
      <c r="B338" s="119">
        <v>163</v>
      </c>
      <c r="C338" s="119">
        <v>52</v>
      </c>
      <c r="D338" s="119">
        <v>52</v>
      </c>
      <c r="E338" s="119">
        <v>45</v>
      </c>
      <c r="F338" s="119">
        <v>5</v>
      </c>
      <c r="G338" s="119">
        <v>71</v>
      </c>
      <c r="H338" s="119">
        <v>28</v>
      </c>
      <c r="I338" s="119">
        <v>7</v>
      </c>
      <c r="J338" s="119"/>
      <c r="K338" s="119">
        <v>423</v>
      </c>
      <c r="M338" s="127"/>
      <c r="N338" s="127"/>
    </row>
    <row r="339" spans="1:14" ht="12.75">
      <c r="A339" s="120" t="s">
        <v>69</v>
      </c>
      <c r="B339" s="119">
        <v>73</v>
      </c>
      <c r="C339" s="119">
        <v>134</v>
      </c>
      <c r="D339" s="119">
        <v>520</v>
      </c>
      <c r="E339" s="119">
        <v>73</v>
      </c>
      <c r="F339" s="119">
        <v>66</v>
      </c>
      <c r="G339" s="119">
        <v>19</v>
      </c>
      <c r="H339" s="119">
        <v>3</v>
      </c>
      <c r="I339" s="119">
        <v>5</v>
      </c>
      <c r="J339" s="119"/>
      <c r="K339" s="119">
        <v>893</v>
      </c>
      <c r="M339" s="127"/>
      <c r="N339" s="127"/>
    </row>
    <row r="340" spans="1:14" ht="12.75">
      <c r="A340" s="120" t="s">
        <v>10</v>
      </c>
      <c r="B340" s="119">
        <v>210</v>
      </c>
      <c r="C340" s="119">
        <v>170</v>
      </c>
      <c r="D340" s="119">
        <v>141</v>
      </c>
      <c r="E340" s="119">
        <v>139</v>
      </c>
      <c r="F340" s="119">
        <v>35</v>
      </c>
      <c r="G340" s="119">
        <v>128</v>
      </c>
      <c r="H340" s="119">
        <v>81</v>
      </c>
      <c r="I340" s="119">
        <v>35</v>
      </c>
      <c r="J340" s="119"/>
      <c r="K340" s="119">
        <v>939</v>
      </c>
      <c r="M340" s="127"/>
      <c r="N340" s="127"/>
    </row>
    <row r="341" spans="1:14" ht="12.75">
      <c r="A341" s="120" t="s">
        <v>122</v>
      </c>
      <c r="B341" s="119">
        <v>28</v>
      </c>
      <c r="C341" s="119">
        <v>9</v>
      </c>
      <c r="D341" s="119">
        <v>19</v>
      </c>
      <c r="E341" s="119">
        <v>8</v>
      </c>
      <c r="F341" s="119">
        <v>1</v>
      </c>
      <c r="G341" s="119">
        <v>17</v>
      </c>
      <c r="H341" s="119">
        <v>3</v>
      </c>
      <c r="I341" s="119">
        <v>2</v>
      </c>
      <c r="J341" s="119"/>
      <c r="K341" s="119">
        <v>87</v>
      </c>
      <c r="M341" s="127"/>
      <c r="N341" s="127"/>
    </row>
    <row r="342" spans="1:14" ht="12.75">
      <c r="A342" s="2" t="s">
        <v>129</v>
      </c>
      <c r="B342" s="119">
        <v>128</v>
      </c>
      <c r="C342" s="119">
        <v>1652</v>
      </c>
      <c r="D342" s="119">
        <v>72</v>
      </c>
      <c r="E342" s="119">
        <v>58</v>
      </c>
      <c r="F342" s="119">
        <v>95</v>
      </c>
      <c r="G342" s="119">
        <v>74</v>
      </c>
      <c r="H342" s="119">
        <v>43</v>
      </c>
      <c r="I342" s="119">
        <v>14</v>
      </c>
      <c r="J342" s="119"/>
      <c r="K342" s="119">
        <v>2136</v>
      </c>
      <c r="M342" s="127"/>
      <c r="N342" s="127"/>
    </row>
    <row r="343" spans="1:14" ht="12.75">
      <c r="A343" s="120" t="s">
        <v>123</v>
      </c>
      <c r="B343" s="119">
        <v>17</v>
      </c>
      <c r="C343" s="119">
        <v>8</v>
      </c>
      <c r="D343" s="119">
        <v>11</v>
      </c>
      <c r="E343" s="119">
        <v>3</v>
      </c>
      <c r="F343" s="119">
        <v>1</v>
      </c>
      <c r="G343" s="119">
        <v>9</v>
      </c>
      <c r="H343" s="119">
        <v>4</v>
      </c>
      <c r="I343" s="119">
        <v>2</v>
      </c>
      <c r="J343" s="119"/>
      <c r="K343" s="119">
        <v>55</v>
      </c>
      <c r="M343" s="127"/>
      <c r="N343" s="127"/>
    </row>
    <row r="344" spans="1:14" ht="12.75">
      <c r="A344" s="2" t="s">
        <v>71</v>
      </c>
      <c r="B344" s="80">
        <v>25</v>
      </c>
      <c r="C344" s="80">
        <v>16</v>
      </c>
      <c r="D344" s="80">
        <v>14</v>
      </c>
      <c r="E344" s="80">
        <v>26</v>
      </c>
      <c r="F344" s="80">
        <v>7</v>
      </c>
      <c r="G344" s="80">
        <v>11</v>
      </c>
      <c r="H344" s="80">
        <v>17</v>
      </c>
      <c r="I344" s="80">
        <v>6</v>
      </c>
      <c r="J344" s="80"/>
      <c r="K344" s="80">
        <v>122</v>
      </c>
      <c r="M344" s="127"/>
      <c r="N344" s="127"/>
    </row>
    <row r="345" spans="1:14" ht="12.75">
      <c r="A345" s="2" t="s">
        <v>72</v>
      </c>
      <c r="B345" s="80">
        <v>16</v>
      </c>
      <c r="C345" s="80">
        <v>8</v>
      </c>
      <c r="D345" s="80">
        <v>14</v>
      </c>
      <c r="E345" s="80">
        <v>15</v>
      </c>
      <c r="F345" s="80">
        <v>5</v>
      </c>
      <c r="G345" s="80">
        <v>13</v>
      </c>
      <c r="H345" s="80">
        <v>14</v>
      </c>
      <c r="I345" s="80">
        <v>0</v>
      </c>
      <c r="J345" s="80"/>
      <c r="K345" s="80">
        <v>85</v>
      </c>
      <c r="M345" s="127"/>
      <c r="N345" s="127"/>
    </row>
    <row r="346" spans="1:14" ht="12.75">
      <c r="A346" s="2" t="s">
        <v>73</v>
      </c>
      <c r="B346" s="80">
        <v>4692</v>
      </c>
      <c r="C346" s="80">
        <v>1673</v>
      </c>
      <c r="D346" s="80">
        <v>580</v>
      </c>
      <c r="E346" s="80">
        <v>792</v>
      </c>
      <c r="F346" s="80">
        <v>179</v>
      </c>
      <c r="G346" s="80">
        <v>354</v>
      </c>
      <c r="H346" s="80">
        <v>204</v>
      </c>
      <c r="I346" s="80">
        <v>92</v>
      </c>
      <c r="J346" s="80"/>
      <c r="K346" s="80">
        <v>8566</v>
      </c>
      <c r="M346" s="127"/>
      <c r="N346" s="127"/>
    </row>
    <row r="347" spans="1:14" ht="12.75">
      <c r="A347" s="2" t="s">
        <v>74</v>
      </c>
      <c r="B347" s="80">
        <v>919</v>
      </c>
      <c r="C347" s="80">
        <v>563</v>
      </c>
      <c r="D347" s="80">
        <v>461</v>
      </c>
      <c r="E347" s="80">
        <v>401</v>
      </c>
      <c r="F347" s="80">
        <v>229</v>
      </c>
      <c r="G347" s="80">
        <v>494</v>
      </c>
      <c r="H347" s="80">
        <v>308</v>
      </c>
      <c r="I347" s="80">
        <v>136</v>
      </c>
      <c r="J347" s="80"/>
      <c r="K347" s="80">
        <v>3511</v>
      </c>
      <c r="M347" s="127"/>
      <c r="N347" s="127"/>
    </row>
    <row r="348" spans="1:14" ht="12.75">
      <c r="A348" s="2" t="s">
        <v>75</v>
      </c>
      <c r="B348" s="80">
        <v>16927</v>
      </c>
      <c r="C348" s="80">
        <v>304</v>
      </c>
      <c r="D348" s="80">
        <v>300</v>
      </c>
      <c r="E348" s="80">
        <v>239</v>
      </c>
      <c r="F348" s="80">
        <v>124</v>
      </c>
      <c r="G348" s="80">
        <v>280</v>
      </c>
      <c r="H348" s="80">
        <v>174</v>
      </c>
      <c r="I348" s="80">
        <v>53</v>
      </c>
      <c r="J348" s="80"/>
      <c r="K348" s="80">
        <v>18401</v>
      </c>
      <c r="M348" s="127"/>
      <c r="N348" s="127"/>
    </row>
    <row r="349" spans="1:14" ht="12.75">
      <c r="A349" s="2" t="s">
        <v>15</v>
      </c>
      <c r="B349" s="80">
        <v>29</v>
      </c>
      <c r="C349" s="80">
        <v>9</v>
      </c>
      <c r="D349" s="80">
        <v>21</v>
      </c>
      <c r="E349" s="80">
        <v>23</v>
      </c>
      <c r="F349" s="80">
        <v>9</v>
      </c>
      <c r="G349" s="80">
        <v>11</v>
      </c>
      <c r="H349" s="80">
        <v>6</v>
      </c>
      <c r="I349" s="80">
        <v>3</v>
      </c>
      <c r="J349" s="80"/>
      <c r="K349" s="80">
        <v>111</v>
      </c>
      <c r="M349" s="127"/>
      <c r="N349" s="127"/>
    </row>
    <row r="350" spans="1:14" ht="12.75">
      <c r="A350" s="2" t="s">
        <v>14</v>
      </c>
      <c r="B350" s="80">
        <v>18</v>
      </c>
      <c r="C350" s="80">
        <v>6</v>
      </c>
      <c r="D350" s="80">
        <v>21</v>
      </c>
      <c r="E350" s="80">
        <v>20</v>
      </c>
      <c r="F350" s="80">
        <v>5</v>
      </c>
      <c r="G350" s="80">
        <v>10</v>
      </c>
      <c r="H350" s="80">
        <v>5</v>
      </c>
      <c r="I350" s="80">
        <v>0</v>
      </c>
      <c r="J350" s="80"/>
      <c r="K350" s="80">
        <v>85</v>
      </c>
      <c r="M350" s="127"/>
      <c r="N350" s="127"/>
    </row>
    <row r="351" spans="1:14" ht="12.75">
      <c r="A351" s="2" t="s">
        <v>76</v>
      </c>
      <c r="B351" s="80">
        <v>54</v>
      </c>
      <c r="C351" s="80">
        <v>63</v>
      </c>
      <c r="D351" s="80">
        <v>53</v>
      </c>
      <c r="E351" s="80">
        <v>45</v>
      </c>
      <c r="F351" s="80">
        <v>32</v>
      </c>
      <c r="G351" s="80">
        <v>27</v>
      </c>
      <c r="H351" s="80">
        <v>26</v>
      </c>
      <c r="I351" s="80">
        <v>3</v>
      </c>
      <c r="J351" s="80"/>
      <c r="K351" s="80">
        <v>303</v>
      </c>
      <c r="M351" s="127"/>
      <c r="N351" s="127"/>
    </row>
    <row r="352" spans="1:14" ht="12.75">
      <c r="A352" s="2" t="s">
        <v>77</v>
      </c>
      <c r="B352" s="80">
        <v>112</v>
      </c>
      <c r="C352" s="80">
        <v>53</v>
      </c>
      <c r="D352" s="80">
        <v>71</v>
      </c>
      <c r="E352" s="80">
        <v>74</v>
      </c>
      <c r="F352" s="80">
        <v>46</v>
      </c>
      <c r="G352" s="80">
        <v>60</v>
      </c>
      <c r="H352" s="80">
        <v>27</v>
      </c>
      <c r="I352" s="80">
        <v>13</v>
      </c>
      <c r="J352" s="80"/>
      <c r="K352" s="80">
        <v>456</v>
      </c>
      <c r="M352" s="127"/>
      <c r="N352" s="127"/>
    </row>
    <row r="353" spans="1:14" ht="12.75">
      <c r="A353" s="4" t="s">
        <v>79</v>
      </c>
      <c r="B353" s="89">
        <v>24163</v>
      </c>
      <c r="C353" s="89">
        <v>8033</v>
      </c>
      <c r="D353" s="89">
        <v>3094</v>
      </c>
      <c r="E353" s="89">
        <v>2413</v>
      </c>
      <c r="F353" s="89">
        <v>1443</v>
      </c>
      <c r="G353" s="89">
        <v>2054</v>
      </c>
      <c r="H353" s="89">
        <v>1248</v>
      </c>
      <c r="I353" s="89">
        <v>567</v>
      </c>
      <c r="J353" s="80"/>
      <c r="K353" s="89">
        <v>43015</v>
      </c>
      <c r="M353" s="127"/>
      <c r="N353" s="127"/>
    </row>
    <row r="354" spans="1:14" ht="12.75">
      <c r="A354" s="2"/>
      <c r="B354" s="80"/>
      <c r="C354" s="80"/>
      <c r="D354" s="80"/>
      <c r="E354" s="80"/>
      <c r="F354" s="80"/>
      <c r="G354" s="80"/>
      <c r="H354" s="80"/>
      <c r="I354" s="80"/>
      <c r="J354" s="80"/>
      <c r="K354" s="80"/>
      <c r="M354" s="127"/>
      <c r="N354" s="127"/>
    </row>
    <row r="355" spans="1:14" ht="12.75">
      <c r="A355" s="88" t="s">
        <v>92</v>
      </c>
      <c r="B355" s="138" t="s">
        <v>40</v>
      </c>
      <c r="C355" s="138"/>
      <c r="D355" s="138"/>
      <c r="E355" s="138"/>
      <c r="F355" s="138"/>
      <c r="G355" s="138"/>
      <c r="H355" s="138"/>
      <c r="I355" s="138"/>
      <c r="J355" s="89"/>
      <c r="K355" s="89"/>
      <c r="M355" s="127"/>
      <c r="N355" s="127"/>
    </row>
    <row r="356" spans="1:14" ht="12.75">
      <c r="A356" s="4" t="s">
        <v>65</v>
      </c>
      <c r="B356" s="89" t="s">
        <v>45</v>
      </c>
      <c r="C356" s="89" t="s">
        <v>44</v>
      </c>
      <c r="D356" s="89" t="s">
        <v>43</v>
      </c>
      <c r="E356" s="89" t="s">
        <v>42</v>
      </c>
      <c r="F356" s="89" t="s">
        <v>41</v>
      </c>
      <c r="G356" s="89" t="s">
        <v>46</v>
      </c>
      <c r="H356" s="89" t="s">
        <v>47</v>
      </c>
      <c r="I356" s="89" t="s">
        <v>48</v>
      </c>
      <c r="J356" s="89"/>
      <c r="K356" s="89" t="s">
        <v>66</v>
      </c>
      <c r="M356" s="127"/>
      <c r="N356" s="127"/>
    </row>
    <row r="357" spans="1:14" ht="12.75">
      <c r="A357" s="2" t="s">
        <v>18</v>
      </c>
      <c r="B357" s="80">
        <v>59</v>
      </c>
      <c r="C357" s="80">
        <v>50</v>
      </c>
      <c r="D357" s="80">
        <v>30</v>
      </c>
      <c r="E357" s="80">
        <v>63</v>
      </c>
      <c r="F357" s="80">
        <v>44</v>
      </c>
      <c r="G357" s="80">
        <v>35</v>
      </c>
      <c r="H357" s="80">
        <v>21</v>
      </c>
      <c r="I357" s="80">
        <v>7</v>
      </c>
      <c r="J357" s="80"/>
      <c r="K357" s="80">
        <v>309</v>
      </c>
      <c r="M357" s="127"/>
      <c r="N357" s="127"/>
    </row>
    <row r="358" spans="1:14" ht="12.75">
      <c r="A358" s="2" t="s">
        <v>9</v>
      </c>
      <c r="B358" s="80">
        <v>444</v>
      </c>
      <c r="C358" s="80">
        <v>358</v>
      </c>
      <c r="D358" s="80">
        <v>277</v>
      </c>
      <c r="E358" s="80">
        <v>258</v>
      </c>
      <c r="F358" s="80">
        <v>262</v>
      </c>
      <c r="G358" s="80">
        <v>709</v>
      </c>
      <c r="H358" s="80">
        <v>241</v>
      </c>
      <c r="I358" s="80">
        <v>108</v>
      </c>
      <c r="J358" s="80"/>
      <c r="K358" s="80">
        <v>2657</v>
      </c>
      <c r="M358" s="127"/>
      <c r="N358" s="127"/>
    </row>
    <row r="359" spans="1:14" ht="12.75">
      <c r="A359" s="2" t="s">
        <v>11</v>
      </c>
      <c r="B359" s="80">
        <v>132</v>
      </c>
      <c r="C359" s="80">
        <v>78</v>
      </c>
      <c r="D359" s="80">
        <v>75</v>
      </c>
      <c r="E359" s="80">
        <v>80</v>
      </c>
      <c r="F359" s="80">
        <v>44</v>
      </c>
      <c r="G359" s="80">
        <v>90</v>
      </c>
      <c r="H359" s="80">
        <v>60</v>
      </c>
      <c r="I359" s="80">
        <v>26</v>
      </c>
      <c r="J359" s="80"/>
      <c r="K359" s="80">
        <v>585</v>
      </c>
      <c r="M359" s="127"/>
      <c r="N359" s="127"/>
    </row>
    <row r="360" spans="1:14" ht="12.75">
      <c r="A360" s="120" t="s">
        <v>12</v>
      </c>
      <c r="B360" s="119">
        <v>7</v>
      </c>
      <c r="C360" s="119">
        <v>2825</v>
      </c>
      <c r="D360" s="119">
        <v>461</v>
      </c>
      <c r="E360" s="119">
        <v>17</v>
      </c>
      <c r="F360" s="119">
        <v>229</v>
      </c>
      <c r="G360" s="119">
        <v>3</v>
      </c>
      <c r="H360" s="119">
        <v>58</v>
      </c>
      <c r="I360" s="119">
        <v>54</v>
      </c>
      <c r="J360" s="119"/>
      <c r="K360" s="119">
        <v>3654</v>
      </c>
      <c r="M360" s="127"/>
      <c r="N360" s="127"/>
    </row>
    <row r="361" spans="1:14" ht="12.75">
      <c r="A361" s="120" t="s">
        <v>17</v>
      </c>
      <c r="B361" s="119">
        <v>15</v>
      </c>
      <c r="C361" s="119">
        <v>7</v>
      </c>
      <c r="D361" s="119">
        <v>2</v>
      </c>
      <c r="E361" s="119">
        <v>2</v>
      </c>
      <c r="F361" s="119">
        <v>9</v>
      </c>
      <c r="G361" s="119">
        <v>3</v>
      </c>
      <c r="H361" s="119">
        <v>3</v>
      </c>
      <c r="I361" s="119">
        <v>2</v>
      </c>
      <c r="J361" s="119"/>
      <c r="K361" s="119">
        <v>43</v>
      </c>
      <c r="M361" s="127"/>
      <c r="N361" s="127"/>
    </row>
    <row r="362" spans="1:14" ht="12.75">
      <c r="A362" s="120" t="s">
        <v>67</v>
      </c>
      <c r="B362" s="119">
        <v>64</v>
      </c>
      <c r="C362" s="119">
        <v>6</v>
      </c>
      <c r="D362" s="119">
        <v>2</v>
      </c>
      <c r="E362" s="119">
        <v>5</v>
      </c>
      <c r="F362" s="119">
        <v>5</v>
      </c>
      <c r="G362" s="119">
        <v>6</v>
      </c>
      <c r="H362" s="119">
        <v>3</v>
      </c>
      <c r="I362" s="119">
        <v>1</v>
      </c>
      <c r="J362" s="119"/>
      <c r="K362" s="119">
        <v>92</v>
      </c>
      <c r="M362" s="127"/>
      <c r="N362" s="127"/>
    </row>
    <row r="363" spans="1:14" ht="12.75">
      <c r="A363" s="120" t="s">
        <v>68</v>
      </c>
      <c r="B363" s="119">
        <v>163</v>
      </c>
      <c r="C363" s="119">
        <v>44</v>
      </c>
      <c r="D363" s="119">
        <v>27</v>
      </c>
      <c r="E363" s="119">
        <v>30</v>
      </c>
      <c r="F363" s="119">
        <v>17</v>
      </c>
      <c r="G363" s="119">
        <v>78</v>
      </c>
      <c r="H363" s="119">
        <v>26</v>
      </c>
      <c r="I363" s="119">
        <v>7</v>
      </c>
      <c r="J363" s="119"/>
      <c r="K363" s="119">
        <v>392</v>
      </c>
      <c r="M363" s="127"/>
      <c r="N363" s="127"/>
    </row>
    <row r="364" spans="1:14" ht="12.75">
      <c r="A364" s="120" t="s">
        <v>69</v>
      </c>
      <c r="B364" s="119">
        <v>15</v>
      </c>
      <c r="C364" s="119">
        <v>58</v>
      </c>
      <c r="D364" s="119">
        <v>418</v>
      </c>
      <c r="E364" s="119">
        <v>52</v>
      </c>
      <c r="F364" s="119">
        <v>22</v>
      </c>
      <c r="G364" s="119">
        <v>382</v>
      </c>
      <c r="H364" s="119">
        <v>11</v>
      </c>
      <c r="I364" s="119">
        <v>5</v>
      </c>
      <c r="J364" s="119"/>
      <c r="K364" s="119">
        <v>963</v>
      </c>
      <c r="M364" s="127"/>
      <c r="N364" s="127"/>
    </row>
    <row r="365" spans="1:14" ht="12.75">
      <c r="A365" s="120" t="s">
        <v>10</v>
      </c>
      <c r="B365" s="119">
        <v>144</v>
      </c>
      <c r="C365" s="119">
        <v>144</v>
      </c>
      <c r="D365" s="119">
        <v>129</v>
      </c>
      <c r="E365" s="119">
        <v>79</v>
      </c>
      <c r="F365" s="119">
        <v>53</v>
      </c>
      <c r="G365" s="119">
        <v>125</v>
      </c>
      <c r="H365" s="119">
        <v>106</v>
      </c>
      <c r="I365" s="119">
        <v>66</v>
      </c>
      <c r="J365" s="119"/>
      <c r="K365" s="119">
        <v>846</v>
      </c>
      <c r="M365" s="127"/>
      <c r="N365" s="127"/>
    </row>
    <row r="366" spans="1:14" ht="12.75">
      <c r="A366" s="120" t="s">
        <v>122</v>
      </c>
      <c r="B366" s="119">
        <v>24</v>
      </c>
      <c r="C366" s="119">
        <v>16</v>
      </c>
      <c r="D366" s="119">
        <v>5</v>
      </c>
      <c r="E366" s="119">
        <v>7</v>
      </c>
      <c r="F366" s="119">
        <v>2</v>
      </c>
      <c r="G366" s="119">
        <v>11</v>
      </c>
      <c r="H366" s="119">
        <v>4</v>
      </c>
      <c r="I366" s="119">
        <v>1</v>
      </c>
      <c r="J366" s="119"/>
      <c r="K366" s="119">
        <v>70</v>
      </c>
      <c r="M366" s="127"/>
      <c r="N366" s="127"/>
    </row>
    <row r="367" spans="1:14" ht="12.75">
      <c r="A367" s="2" t="s">
        <v>129</v>
      </c>
      <c r="B367" s="119">
        <v>118</v>
      </c>
      <c r="C367" s="119">
        <v>2875</v>
      </c>
      <c r="D367" s="119">
        <v>35</v>
      </c>
      <c r="E367" s="119">
        <v>63</v>
      </c>
      <c r="F367" s="119">
        <v>81</v>
      </c>
      <c r="G367" s="119">
        <v>67</v>
      </c>
      <c r="H367" s="119">
        <v>122</v>
      </c>
      <c r="I367" s="119">
        <v>19</v>
      </c>
      <c r="J367" s="119"/>
      <c r="K367" s="119">
        <v>3380</v>
      </c>
      <c r="M367" s="127"/>
      <c r="N367" s="127"/>
    </row>
    <row r="368" spans="1:14" ht="12.75">
      <c r="A368" s="120" t="s">
        <v>123</v>
      </c>
      <c r="B368" s="119">
        <v>13</v>
      </c>
      <c r="C368" s="119">
        <v>12</v>
      </c>
      <c r="D368" s="119">
        <v>6</v>
      </c>
      <c r="E368" s="119">
        <v>5</v>
      </c>
      <c r="F368" s="119">
        <v>3</v>
      </c>
      <c r="G368" s="119">
        <v>4</v>
      </c>
      <c r="H368" s="119">
        <v>4</v>
      </c>
      <c r="I368" s="119">
        <v>3</v>
      </c>
      <c r="J368" s="119"/>
      <c r="K368" s="119">
        <v>50</v>
      </c>
      <c r="M368" s="127"/>
      <c r="N368" s="127"/>
    </row>
    <row r="369" spans="1:14" ht="12.75">
      <c r="A369" s="2" t="s">
        <v>71</v>
      </c>
      <c r="B369" s="80">
        <v>39</v>
      </c>
      <c r="C369" s="80">
        <v>18</v>
      </c>
      <c r="D369" s="80">
        <v>10</v>
      </c>
      <c r="E369" s="80">
        <v>24</v>
      </c>
      <c r="F369" s="80">
        <v>10</v>
      </c>
      <c r="G369" s="80">
        <v>22</v>
      </c>
      <c r="H369" s="80">
        <v>10</v>
      </c>
      <c r="I369" s="80">
        <v>2</v>
      </c>
      <c r="J369" s="80"/>
      <c r="K369" s="80">
        <v>135</v>
      </c>
      <c r="M369" s="127"/>
      <c r="N369" s="127"/>
    </row>
    <row r="370" spans="1:14" ht="12.75">
      <c r="A370" s="2" t="s">
        <v>72</v>
      </c>
      <c r="B370" s="80">
        <v>11</v>
      </c>
      <c r="C370" s="80">
        <v>5</v>
      </c>
      <c r="D370" s="80">
        <v>2</v>
      </c>
      <c r="E370" s="80">
        <v>21</v>
      </c>
      <c r="F370" s="80">
        <v>11</v>
      </c>
      <c r="G370" s="80">
        <v>22</v>
      </c>
      <c r="H370" s="80">
        <v>9</v>
      </c>
      <c r="I370" s="80">
        <v>1</v>
      </c>
      <c r="J370" s="80"/>
      <c r="K370" s="80">
        <v>82</v>
      </c>
      <c r="M370" s="127"/>
      <c r="N370" s="127"/>
    </row>
    <row r="371" spans="1:14" ht="12.75">
      <c r="A371" s="2" t="s">
        <v>73</v>
      </c>
      <c r="B371" s="80">
        <v>3786</v>
      </c>
      <c r="C371" s="80">
        <v>352</v>
      </c>
      <c r="D371" s="80">
        <v>252</v>
      </c>
      <c r="E371" s="80">
        <v>484</v>
      </c>
      <c r="F371" s="80">
        <v>270</v>
      </c>
      <c r="G371" s="80">
        <v>780</v>
      </c>
      <c r="H371" s="80">
        <v>209</v>
      </c>
      <c r="I371" s="80">
        <v>109</v>
      </c>
      <c r="J371" s="80"/>
      <c r="K371" s="80">
        <v>6242</v>
      </c>
      <c r="M371" s="127"/>
      <c r="N371" s="127"/>
    </row>
    <row r="372" spans="1:14" ht="12.75">
      <c r="A372" s="2" t="s">
        <v>74</v>
      </c>
      <c r="B372" s="80">
        <v>794</v>
      </c>
      <c r="C372" s="80">
        <v>488</v>
      </c>
      <c r="D372" s="80">
        <v>427</v>
      </c>
      <c r="E372" s="80">
        <v>377</v>
      </c>
      <c r="F372" s="80">
        <v>272</v>
      </c>
      <c r="G372" s="80">
        <v>860</v>
      </c>
      <c r="H372" s="80">
        <v>354</v>
      </c>
      <c r="I372" s="80">
        <v>153</v>
      </c>
      <c r="J372" s="80"/>
      <c r="K372" s="80">
        <v>3725</v>
      </c>
      <c r="M372" s="127"/>
      <c r="N372" s="127"/>
    </row>
    <row r="373" spans="1:14" ht="12.75">
      <c r="A373" s="2" t="s">
        <v>75</v>
      </c>
      <c r="B373" s="80">
        <v>14541</v>
      </c>
      <c r="C373" s="80">
        <v>272</v>
      </c>
      <c r="D373" s="80">
        <v>439</v>
      </c>
      <c r="E373" s="80">
        <v>253</v>
      </c>
      <c r="F373" s="80">
        <v>198</v>
      </c>
      <c r="G373" s="80">
        <v>364</v>
      </c>
      <c r="H373" s="80">
        <v>213</v>
      </c>
      <c r="I373" s="80">
        <v>51</v>
      </c>
      <c r="J373" s="80"/>
      <c r="K373" s="80">
        <v>16331</v>
      </c>
      <c r="M373" s="127"/>
      <c r="N373" s="127"/>
    </row>
    <row r="374" spans="1:14" ht="12.75">
      <c r="A374" s="2" t="s">
        <v>15</v>
      </c>
      <c r="B374" s="80">
        <v>31</v>
      </c>
      <c r="C374" s="80">
        <v>12</v>
      </c>
      <c r="D374" s="80">
        <v>26</v>
      </c>
      <c r="E374" s="80">
        <v>26</v>
      </c>
      <c r="F374" s="80">
        <v>15</v>
      </c>
      <c r="G374" s="80">
        <v>5</v>
      </c>
      <c r="H374" s="80">
        <v>10</v>
      </c>
      <c r="I374" s="80">
        <v>1</v>
      </c>
      <c r="J374" s="80"/>
      <c r="K374" s="80">
        <v>126</v>
      </c>
      <c r="M374" s="127"/>
      <c r="N374" s="127"/>
    </row>
    <row r="375" spans="1:14" ht="12.75">
      <c r="A375" s="2" t="s">
        <v>14</v>
      </c>
      <c r="B375" s="80">
        <v>15</v>
      </c>
      <c r="C375" s="80">
        <v>3</v>
      </c>
      <c r="D375" s="80">
        <v>14</v>
      </c>
      <c r="E375" s="80">
        <v>10</v>
      </c>
      <c r="F375" s="80">
        <v>4</v>
      </c>
      <c r="G375" s="80">
        <v>14</v>
      </c>
      <c r="H375" s="80">
        <v>4</v>
      </c>
      <c r="I375" s="80">
        <v>0</v>
      </c>
      <c r="J375" s="80"/>
      <c r="K375" s="80">
        <v>64</v>
      </c>
      <c r="M375" s="127"/>
      <c r="N375" s="127"/>
    </row>
    <row r="376" spans="1:14" ht="12.75">
      <c r="A376" s="2" t="s">
        <v>76</v>
      </c>
      <c r="B376" s="80">
        <v>62</v>
      </c>
      <c r="C376" s="80">
        <v>38</v>
      </c>
      <c r="D376" s="80">
        <v>35</v>
      </c>
      <c r="E376" s="80">
        <v>50</v>
      </c>
      <c r="F376" s="80">
        <v>20</v>
      </c>
      <c r="G376" s="80">
        <v>12</v>
      </c>
      <c r="H376" s="80">
        <v>27</v>
      </c>
      <c r="I376" s="80">
        <v>8</v>
      </c>
      <c r="J376" s="80"/>
      <c r="K376" s="80">
        <v>252</v>
      </c>
      <c r="M376" s="127"/>
      <c r="N376" s="127"/>
    </row>
    <row r="377" spans="1:14" ht="12.75">
      <c r="A377" s="2" t="s">
        <v>77</v>
      </c>
      <c r="B377" s="80">
        <v>122</v>
      </c>
      <c r="C377" s="80">
        <v>56</v>
      </c>
      <c r="D377" s="80">
        <v>77</v>
      </c>
      <c r="E377" s="80">
        <v>96</v>
      </c>
      <c r="F377" s="80">
        <v>53</v>
      </c>
      <c r="G377" s="80">
        <v>102</v>
      </c>
      <c r="H377" s="80">
        <v>46</v>
      </c>
      <c r="I377" s="80">
        <v>20</v>
      </c>
      <c r="J377" s="80"/>
      <c r="K377" s="80">
        <v>572</v>
      </c>
      <c r="M377" s="127"/>
      <c r="N377" s="127"/>
    </row>
    <row r="378" spans="1:14" ht="12.75">
      <c r="A378" s="4" t="s">
        <v>79</v>
      </c>
      <c r="B378" s="89">
        <v>20599</v>
      </c>
      <c r="C378" s="89">
        <v>7717</v>
      </c>
      <c r="D378" s="89">
        <v>2749</v>
      </c>
      <c r="E378" s="89">
        <v>2002</v>
      </c>
      <c r="F378" s="89">
        <v>1624</v>
      </c>
      <c r="G378" s="89">
        <v>3694</v>
      </c>
      <c r="H378" s="89">
        <v>1541</v>
      </c>
      <c r="I378" s="89">
        <v>644</v>
      </c>
      <c r="J378" s="80"/>
      <c r="K378" s="89">
        <v>40570</v>
      </c>
      <c r="M378" s="127"/>
      <c r="N378" s="127"/>
    </row>
    <row r="379" spans="1:14" ht="12.75">
      <c r="A379" s="2"/>
      <c r="B379" s="80"/>
      <c r="C379" s="80"/>
      <c r="D379" s="80"/>
      <c r="E379" s="80"/>
      <c r="F379" s="80"/>
      <c r="G379" s="80"/>
      <c r="H379" s="80"/>
      <c r="I379" s="80"/>
      <c r="J379" s="80"/>
      <c r="K379" s="80"/>
      <c r="M379" s="127"/>
      <c r="N379" s="127"/>
    </row>
    <row r="380" spans="1:14" ht="12.75">
      <c r="A380" s="88" t="s">
        <v>97</v>
      </c>
      <c r="B380" s="138" t="s">
        <v>40</v>
      </c>
      <c r="C380" s="138"/>
      <c r="D380" s="138"/>
      <c r="E380" s="138"/>
      <c r="F380" s="138"/>
      <c r="G380" s="138"/>
      <c r="H380" s="138"/>
      <c r="I380" s="138"/>
      <c r="J380" s="89"/>
      <c r="K380" s="89"/>
      <c r="M380" s="127"/>
      <c r="N380" s="127"/>
    </row>
    <row r="381" spans="1:14" ht="12.75">
      <c r="A381" s="4" t="s">
        <v>65</v>
      </c>
      <c r="B381" s="89" t="s">
        <v>45</v>
      </c>
      <c r="C381" s="89" t="s">
        <v>44</v>
      </c>
      <c r="D381" s="89" t="s">
        <v>43</v>
      </c>
      <c r="E381" s="89" t="s">
        <v>42</v>
      </c>
      <c r="F381" s="89" t="s">
        <v>41</v>
      </c>
      <c r="G381" s="89" t="s">
        <v>46</v>
      </c>
      <c r="H381" s="89" t="s">
        <v>47</v>
      </c>
      <c r="I381" s="89" t="s">
        <v>48</v>
      </c>
      <c r="J381" s="89"/>
      <c r="K381" s="89" t="s">
        <v>66</v>
      </c>
      <c r="M381" s="127"/>
      <c r="N381" s="127"/>
    </row>
    <row r="382" spans="1:14" ht="12.75">
      <c r="A382" s="2" t="s">
        <v>18</v>
      </c>
      <c r="B382" s="80">
        <v>70</v>
      </c>
      <c r="C382" s="80">
        <v>47</v>
      </c>
      <c r="D382" s="80">
        <v>27</v>
      </c>
      <c r="E382" s="80">
        <v>12</v>
      </c>
      <c r="F382" s="80">
        <v>21</v>
      </c>
      <c r="G382" s="80">
        <v>26</v>
      </c>
      <c r="H382" s="80">
        <v>17</v>
      </c>
      <c r="I382" s="80">
        <v>7</v>
      </c>
      <c r="J382" s="80"/>
      <c r="K382" s="80">
        <v>227</v>
      </c>
      <c r="M382" s="127"/>
      <c r="N382" s="127"/>
    </row>
    <row r="383" spans="1:14" ht="12.75">
      <c r="A383" s="2" t="s">
        <v>9</v>
      </c>
      <c r="B383" s="80">
        <v>394</v>
      </c>
      <c r="C383" s="80">
        <v>399</v>
      </c>
      <c r="D383" s="80">
        <v>341</v>
      </c>
      <c r="E383" s="80">
        <v>307</v>
      </c>
      <c r="F383" s="80">
        <v>179</v>
      </c>
      <c r="G383" s="80">
        <v>312</v>
      </c>
      <c r="H383" s="80">
        <v>212</v>
      </c>
      <c r="I383" s="80">
        <v>96</v>
      </c>
      <c r="J383" s="80"/>
      <c r="K383" s="80">
        <v>2240</v>
      </c>
      <c r="M383" s="127"/>
      <c r="N383" s="127"/>
    </row>
    <row r="384" spans="1:14" ht="12.75">
      <c r="A384" s="2" t="s">
        <v>11</v>
      </c>
      <c r="B384" s="80">
        <v>140</v>
      </c>
      <c r="C384" s="80">
        <v>82</v>
      </c>
      <c r="D384" s="80">
        <v>81</v>
      </c>
      <c r="E384" s="80">
        <v>90</v>
      </c>
      <c r="F384" s="80">
        <v>35</v>
      </c>
      <c r="G384" s="80">
        <v>98</v>
      </c>
      <c r="H384" s="80">
        <v>57</v>
      </c>
      <c r="I384" s="80">
        <v>32</v>
      </c>
      <c r="J384" s="80"/>
      <c r="K384" s="80">
        <v>615</v>
      </c>
      <c r="M384" s="127"/>
      <c r="N384" s="127"/>
    </row>
    <row r="385" spans="1:14" ht="12.75">
      <c r="A385" s="120" t="s">
        <v>12</v>
      </c>
      <c r="B385" s="119">
        <v>4</v>
      </c>
      <c r="C385" s="119">
        <v>270</v>
      </c>
      <c r="D385" s="119">
        <v>347</v>
      </c>
      <c r="E385" s="119">
        <v>847</v>
      </c>
      <c r="F385" s="119">
        <v>186</v>
      </c>
      <c r="G385" s="119">
        <v>8</v>
      </c>
      <c r="H385" s="119">
        <v>1</v>
      </c>
      <c r="I385" s="119">
        <v>60</v>
      </c>
      <c r="J385" s="119"/>
      <c r="K385" s="119">
        <v>1723</v>
      </c>
      <c r="M385" s="127"/>
      <c r="N385" s="127"/>
    </row>
    <row r="386" spans="1:14" ht="12.75">
      <c r="A386" s="120" t="s">
        <v>17</v>
      </c>
      <c r="B386" s="119">
        <v>11</v>
      </c>
      <c r="C386" s="119">
        <v>5</v>
      </c>
      <c r="D386" s="119">
        <v>5</v>
      </c>
      <c r="E386" s="119">
        <v>6</v>
      </c>
      <c r="F386" s="119">
        <v>4</v>
      </c>
      <c r="G386" s="119">
        <v>1</v>
      </c>
      <c r="H386" s="119">
        <v>9</v>
      </c>
      <c r="I386" s="119">
        <v>3</v>
      </c>
      <c r="J386" s="119"/>
      <c r="K386" s="119">
        <v>44</v>
      </c>
      <c r="M386" s="127"/>
      <c r="N386" s="127"/>
    </row>
    <row r="387" spans="1:14" ht="12.75">
      <c r="A387" s="120" t="s">
        <v>67</v>
      </c>
      <c r="B387" s="119">
        <v>80</v>
      </c>
      <c r="C387" s="119">
        <v>5</v>
      </c>
      <c r="D387" s="119">
        <v>2</v>
      </c>
      <c r="E387" s="119">
        <v>4</v>
      </c>
      <c r="F387" s="119">
        <v>4</v>
      </c>
      <c r="G387" s="119">
        <v>3</v>
      </c>
      <c r="H387" s="119">
        <v>4</v>
      </c>
      <c r="I387" s="119">
        <v>0</v>
      </c>
      <c r="J387" s="119"/>
      <c r="K387" s="119">
        <v>102</v>
      </c>
      <c r="M387" s="127"/>
      <c r="N387" s="127"/>
    </row>
    <row r="388" spans="1:14" ht="12.75">
      <c r="A388" s="120" t="s">
        <v>68</v>
      </c>
      <c r="B388" s="119">
        <v>142</v>
      </c>
      <c r="C388" s="119">
        <v>50</v>
      </c>
      <c r="D388" s="119">
        <v>33</v>
      </c>
      <c r="E388" s="119">
        <v>29</v>
      </c>
      <c r="F388" s="119">
        <v>11</v>
      </c>
      <c r="G388" s="119">
        <v>80</v>
      </c>
      <c r="H388" s="119">
        <v>16</v>
      </c>
      <c r="I388" s="119">
        <v>11</v>
      </c>
      <c r="J388" s="119"/>
      <c r="K388" s="119">
        <v>372</v>
      </c>
      <c r="M388" s="127"/>
      <c r="N388" s="127"/>
    </row>
    <row r="389" spans="1:14" ht="12.75">
      <c r="A389" s="120" t="s">
        <v>69</v>
      </c>
      <c r="B389" s="119">
        <v>19</v>
      </c>
      <c r="C389" s="119">
        <v>216</v>
      </c>
      <c r="D389" s="119">
        <v>241</v>
      </c>
      <c r="E389" s="119">
        <v>109</v>
      </c>
      <c r="F389" s="119">
        <v>107</v>
      </c>
      <c r="G389" s="119">
        <v>42</v>
      </c>
      <c r="H389" s="119">
        <v>13</v>
      </c>
      <c r="I389" s="119">
        <v>2</v>
      </c>
      <c r="J389" s="119"/>
      <c r="K389" s="119">
        <v>749</v>
      </c>
      <c r="M389" s="127"/>
      <c r="N389" s="127"/>
    </row>
    <row r="390" spans="1:14" ht="12.75">
      <c r="A390" s="120" t="s">
        <v>10</v>
      </c>
      <c r="B390" s="119">
        <v>152</v>
      </c>
      <c r="C390" s="119">
        <v>244</v>
      </c>
      <c r="D390" s="119">
        <v>122</v>
      </c>
      <c r="E390" s="119">
        <v>131</v>
      </c>
      <c r="F390" s="119">
        <v>82</v>
      </c>
      <c r="G390" s="119">
        <v>143</v>
      </c>
      <c r="H390" s="119">
        <v>88</v>
      </c>
      <c r="I390" s="119">
        <v>44</v>
      </c>
      <c r="J390" s="119"/>
      <c r="K390" s="119">
        <v>1006</v>
      </c>
      <c r="M390" s="127"/>
      <c r="N390" s="127"/>
    </row>
    <row r="391" spans="1:14" ht="12.75">
      <c r="A391" s="120" t="s">
        <v>122</v>
      </c>
      <c r="B391" s="119">
        <v>19</v>
      </c>
      <c r="C391" s="119">
        <v>10</v>
      </c>
      <c r="D391" s="119">
        <v>9</v>
      </c>
      <c r="E391" s="119">
        <v>11</v>
      </c>
      <c r="F391" s="119">
        <v>1</v>
      </c>
      <c r="G391" s="119">
        <v>14</v>
      </c>
      <c r="H391" s="119">
        <v>0</v>
      </c>
      <c r="I391" s="119">
        <v>5</v>
      </c>
      <c r="J391" s="119"/>
      <c r="K391" s="119">
        <v>69</v>
      </c>
      <c r="M391" s="127"/>
      <c r="N391" s="127"/>
    </row>
    <row r="392" spans="1:14" ht="12.75">
      <c r="A392" s="2" t="s">
        <v>129</v>
      </c>
      <c r="B392" s="119">
        <v>128</v>
      </c>
      <c r="C392" s="119">
        <v>314</v>
      </c>
      <c r="D392" s="119">
        <v>54</v>
      </c>
      <c r="E392" s="119">
        <v>59</v>
      </c>
      <c r="F392" s="119">
        <v>35</v>
      </c>
      <c r="G392" s="119">
        <v>78</v>
      </c>
      <c r="H392" s="119">
        <v>46</v>
      </c>
      <c r="I392" s="119">
        <v>17</v>
      </c>
      <c r="J392" s="119"/>
      <c r="K392" s="119">
        <v>731</v>
      </c>
      <c r="M392" s="127"/>
      <c r="N392" s="127"/>
    </row>
    <row r="393" spans="1:14" ht="12.75">
      <c r="A393" s="120" t="s">
        <v>123</v>
      </c>
      <c r="B393" s="119">
        <v>17</v>
      </c>
      <c r="C393" s="119">
        <v>11</v>
      </c>
      <c r="D393" s="119">
        <v>5</v>
      </c>
      <c r="E393" s="119">
        <v>9</v>
      </c>
      <c r="F393" s="119">
        <v>2</v>
      </c>
      <c r="G393" s="119">
        <v>6</v>
      </c>
      <c r="H393" s="119">
        <v>2</v>
      </c>
      <c r="I393" s="119">
        <v>5</v>
      </c>
      <c r="J393" s="119"/>
      <c r="K393" s="119">
        <v>57</v>
      </c>
      <c r="M393" s="127"/>
      <c r="N393" s="127"/>
    </row>
    <row r="394" spans="1:14" ht="12.75">
      <c r="A394" s="2" t="s">
        <v>71</v>
      </c>
      <c r="B394" s="80">
        <v>37</v>
      </c>
      <c r="C394" s="80">
        <v>20</v>
      </c>
      <c r="D394" s="80">
        <v>15</v>
      </c>
      <c r="E394" s="80">
        <v>12</v>
      </c>
      <c r="F394" s="80">
        <v>14</v>
      </c>
      <c r="G394" s="80">
        <v>8</v>
      </c>
      <c r="H394" s="80">
        <v>15</v>
      </c>
      <c r="I394" s="80">
        <v>3</v>
      </c>
      <c r="J394" s="80"/>
      <c r="K394" s="80">
        <v>124</v>
      </c>
      <c r="M394" s="127"/>
      <c r="N394" s="127"/>
    </row>
    <row r="395" spans="1:14" ht="12.75">
      <c r="A395" s="2" t="s">
        <v>72</v>
      </c>
      <c r="B395" s="80">
        <v>17</v>
      </c>
      <c r="C395" s="80">
        <v>7</v>
      </c>
      <c r="D395" s="80">
        <v>15</v>
      </c>
      <c r="E395" s="80">
        <v>59</v>
      </c>
      <c r="F395" s="80">
        <v>80</v>
      </c>
      <c r="G395" s="80">
        <v>18</v>
      </c>
      <c r="H395" s="80">
        <v>4</v>
      </c>
      <c r="I395" s="80">
        <v>0</v>
      </c>
      <c r="J395" s="80"/>
      <c r="K395" s="80">
        <v>200</v>
      </c>
      <c r="M395" s="127"/>
      <c r="N395" s="127"/>
    </row>
    <row r="396" spans="1:14" ht="12.75">
      <c r="A396" s="2" t="s">
        <v>73</v>
      </c>
      <c r="B396" s="80">
        <v>941</v>
      </c>
      <c r="C396" s="80">
        <v>885</v>
      </c>
      <c r="D396" s="80">
        <v>503</v>
      </c>
      <c r="E396" s="80">
        <v>547</v>
      </c>
      <c r="F396" s="80">
        <v>157</v>
      </c>
      <c r="G396" s="80">
        <v>377</v>
      </c>
      <c r="H396" s="80">
        <v>180</v>
      </c>
      <c r="I396" s="80">
        <v>106</v>
      </c>
      <c r="J396" s="80"/>
      <c r="K396" s="80">
        <v>3696</v>
      </c>
      <c r="M396" s="127"/>
      <c r="N396" s="127"/>
    </row>
    <row r="397" spans="1:14" ht="12.75">
      <c r="A397" s="2" t="s">
        <v>74</v>
      </c>
      <c r="B397" s="80">
        <v>759</v>
      </c>
      <c r="C397" s="80">
        <v>613</v>
      </c>
      <c r="D397" s="80">
        <v>436</v>
      </c>
      <c r="E397" s="80">
        <v>437</v>
      </c>
      <c r="F397" s="80">
        <v>289</v>
      </c>
      <c r="G397" s="80">
        <v>490</v>
      </c>
      <c r="H397" s="80">
        <v>319</v>
      </c>
      <c r="I397" s="80">
        <v>128</v>
      </c>
      <c r="J397" s="80"/>
      <c r="K397" s="80">
        <v>3471</v>
      </c>
      <c r="M397" s="127"/>
      <c r="N397" s="127"/>
    </row>
    <row r="398" spans="1:14" ht="12.75">
      <c r="A398" s="2" t="s">
        <v>75</v>
      </c>
      <c r="B398" s="80">
        <v>811</v>
      </c>
      <c r="C398" s="80">
        <v>813</v>
      </c>
      <c r="D398" s="80">
        <v>568</v>
      </c>
      <c r="E398" s="80">
        <v>234</v>
      </c>
      <c r="F398" s="80">
        <v>163</v>
      </c>
      <c r="G398" s="80">
        <v>329</v>
      </c>
      <c r="H398" s="80">
        <v>206</v>
      </c>
      <c r="I398" s="80">
        <v>60</v>
      </c>
      <c r="J398" s="80"/>
      <c r="K398" s="80">
        <v>3184</v>
      </c>
      <c r="M398" s="127"/>
      <c r="N398" s="127"/>
    </row>
    <row r="399" spans="1:14" ht="12.75">
      <c r="A399" s="2" t="s">
        <v>15</v>
      </c>
      <c r="B399" s="80">
        <v>35</v>
      </c>
      <c r="C399" s="80">
        <v>15</v>
      </c>
      <c r="D399" s="80">
        <v>20</v>
      </c>
      <c r="E399" s="80">
        <v>16</v>
      </c>
      <c r="F399" s="80">
        <v>17</v>
      </c>
      <c r="G399" s="80">
        <v>13</v>
      </c>
      <c r="H399" s="80">
        <v>9</v>
      </c>
      <c r="I399" s="80">
        <v>10</v>
      </c>
      <c r="J399" s="80"/>
      <c r="K399" s="80">
        <v>135</v>
      </c>
      <c r="M399" s="127"/>
      <c r="N399" s="127"/>
    </row>
    <row r="400" spans="1:14" ht="12.75">
      <c r="A400" s="2" t="s">
        <v>14</v>
      </c>
      <c r="B400" s="80">
        <v>23</v>
      </c>
      <c r="C400" s="80">
        <v>8</v>
      </c>
      <c r="D400" s="80">
        <v>11</v>
      </c>
      <c r="E400" s="80">
        <v>4</v>
      </c>
      <c r="F400" s="80">
        <v>4</v>
      </c>
      <c r="G400" s="80">
        <v>10</v>
      </c>
      <c r="H400" s="80">
        <v>5</v>
      </c>
      <c r="I400" s="80">
        <v>0</v>
      </c>
      <c r="J400" s="80"/>
      <c r="K400" s="80">
        <v>65</v>
      </c>
      <c r="M400" s="127"/>
      <c r="N400" s="127"/>
    </row>
    <row r="401" spans="1:14" ht="12.75">
      <c r="A401" s="2" t="s">
        <v>76</v>
      </c>
      <c r="B401" s="80">
        <v>66</v>
      </c>
      <c r="C401" s="80">
        <v>37</v>
      </c>
      <c r="D401" s="80">
        <v>42</v>
      </c>
      <c r="E401" s="80">
        <v>38</v>
      </c>
      <c r="F401" s="80">
        <v>22</v>
      </c>
      <c r="G401" s="80">
        <v>24</v>
      </c>
      <c r="H401" s="80">
        <v>23</v>
      </c>
      <c r="I401" s="80">
        <v>12</v>
      </c>
      <c r="J401" s="80"/>
      <c r="K401" s="80">
        <v>264</v>
      </c>
      <c r="M401" s="127"/>
      <c r="N401" s="127"/>
    </row>
    <row r="402" spans="1:14" ht="12.75">
      <c r="A402" s="2" t="s">
        <v>77</v>
      </c>
      <c r="B402" s="80">
        <v>126</v>
      </c>
      <c r="C402" s="80">
        <v>53</v>
      </c>
      <c r="D402" s="80">
        <v>69</v>
      </c>
      <c r="E402" s="80">
        <v>100</v>
      </c>
      <c r="F402" s="80">
        <v>35</v>
      </c>
      <c r="G402" s="80">
        <v>58</v>
      </c>
      <c r="H402" s="80">
        <v>37</v>
      </c>
      <c r="I402" s="80">
        <v>20</v>
      </c>
      <c r="J402" s="80"/>
      <c r="K402" s="80">
        <v>498</v>
      </c>
      <c r="M402" s="127"/>
      <c r="N402" s="127"/>
    </row>
    <row r="403" spans="1:14" ht="12.75">
      <c r="A403" s="4" t="s">
        <v>79</v>
      </c>
      <c r="B403" s="89">
        <v>3991</v>
      </c>
      <c r="C403" s="89">
        <v>4104</v>
      </c>
      <c r="D403" s="89">
        <v>2946</v>
      </c>
      <c r="E403" s="89">
        <v>3061</v>
      </c>
      <c r="F403" s="89">
        <v>1448</v>
      </c>
      <c r="G403" s="89">
        <v>2138</v>
      </c>
      <c r="H403" s="89">
        <v>1263</v>
      </c>
      <c r="I403" s="89">
        <v>621</v>
      </c>
      <c r="J403" s="80"/>
      <c r="K403" s="89">
        <v>19572</v>
      </c>
      <c r="M403" s="127"/>
      <c r="N403" s="127"/>
    </row>
    <row r="404" spans="1:14" ht="12.75">
      <c r="A404" s="2"/>
      <c r="B404" s="80"/>
      <c r="C404" s="80"/>
      <c r="D404" s="80"/>
      <c r="E404" s="80"/>
      <c r="F404" s="80"/>
      <c r="G404" s="80"/>
      <c r="H404" s="80"/>
      <c r="I404" s="80"/>
      <c r="J404" s="80"/>
      <c r="K404" s="80"/>
      <c r="M404" s="127"/>
      <c r="N404" s="127"/>
    </row>
    <row r="405" spans="1:14" ht="12.75">
      <c r="A405" s="88" t="s">
        <v>98</v>
      </c>
      <c r="B405" s="138" t="s">
        <v>40</v>
      </c>
      <c r="C405" s="138"/>
      <c r="D405" s="138"/>
      <c r="E405" s="138"/>
      <c r="F405" s="138"/>
      <c r="G405" s="138"/>
      <c r="H405" s="138"/>
      <c r="I405" s="138"/>
      <c r="J405" s="89"/>
      <c r="K405" s="89"/>
      <c r="M405" s="127"/>
      <c r="N405" s="127"/>
    </row>
    <row r="406" spans="1:14" ht="12.75">
      <c r="A406" s="4" t="s">
        <v>65</v>
      </c>
      <c r="B406" s="89" t="s">
        <v>45</v>
      </c>
      <c r="C406" s="89" t="s">
        <v>44</v>
      </c>
      <c r="D406" s="89" t="s">
        <v>43</v>
      </c>
      <c r="E406" s="89" t="s">
        <v>42</v>
      </c>
      <c r="F406" s="89" t="s">
        <v>41</v>
      </c>
      <c r="G406" s="89" t="s">
        <v>46</v>
      </c>
      <c r="H406" s="89" t="s">
        <v>47</v>
      </c>
      <c r="I406" s="89" t="s">
        <v>48</v>
      </c>
      <c r="J406" s="89"/>
      <c r="K406" s="89" t="s">
        <v>66</v>
      </c>
      <c r="M406" s="127"/>
      <c r="N406" s="127"/>
    </row>
    <row r="407" spans="1:14" ht="12.75">
      <c r="A407" s="2" t="s">
        <v>18</v>
      </c>
      <c r="B407" s="80">
        <v>60</v>
      </c>
      <c r="C407" s="80">
        <v>23</v>
      </c>
      <c r="D407" s="80">
        <v>15</v>
      </c>
      <c r="E407" s="80">
        <v>24</v>
      </c>
      <c r="F407" s="80">
        <v>22</v>
      </c>
      <c r="G407" s="80">
        <v>28</v>
      </c>
      <c r="H407" s="80">
        <v>18</v>
      </c>
      <c r="I407" s="80">
        <v>9</v>
      </c>
      <c r="J407" s="80"/>
      <c r="K407" s="80">
        <v>199</v>
      </c>
      <c r="M407" s="127"/>
      <c r="N407" s="127"/>
    </row>
    <row r="408" spans="1:14" ht="12.75">
      <c r="A408" s="2" t="s">
        <v>9</v>
      </c>
      <c r="B408" s="80">
        <v>420</v>
      </c>
      <c r="C408" s="80">
        <v>304</v>
      </c>
      <c r="D408" s="80">
        <v>236</v>
      </c>
      <c r="E408" s="80">
        <v>266</v>
      </c>
      <c r="F408" s="80">
        <v>200</v>
      </c>
      <c r="G408" s="80">
        <v>309</v>
      </c>
      <c r="H408" s="80">
        <v>314</v>
      </c>
      <c r="I408" s="80">
        <v>92</v>
      </c>
      <c r="J408" s="80"/>
      <c r="K408" s="80">
        <v>2141</v>
      </c>
      <c r="M408" s="127"/>
      <c r="N408" s="127"/>
    </row>
    <row r="409" spans="1:14" ht="12.75">
      <c r="A409" s="2" t="s">
        <v>11</v>
      </c>
      <c r="B409" s="80">
        <v>138</v>
      </c>
      <c r="C409" s="80">
        <v>62</v>
      </c>
      <c r="D409" s="80">
        <v>72</v>
      </c>
      <c r="E409" s="80">
        <v>73</v>
      </c>
      <c r="F409" s="80">
        <v>51</v>
      </c>
      <c r="G409" s="80">
        <v>84</v>
      </c>
      <c r="H409" s="80">
        <v>56</v>
      </c>
      <c r="I409" s="80">
        <v>28</v>
      </c>
      <c r="J409" s="80"/>
      <c r="K409" s="80">
        <v>564</v>
      </c>
      <c r="M409" s="127"/>
      <c r="N409" s="127"/>
    </row>
    <row r="410" spans="1:14" ht="12.75">
      <c r="A410" s="120" t="s">
        <v>12</v>
      </c>
      <c r="B410" s="119">
        <v>3</v>
      </c>
      <c r="C410" s="119">
        <v>1495</v>
      </c>
      <c r="D410" s="119">
        <v>265</v>
      </c>
      <c r="E410" s="119">
        <v>59</v>
      </c>
      <c r="F410" s="119">
        <v>403</v>
      </c>
      <c r="G410" s="119">
        <v>1</v>
      </c>
      <c r="H410" s="119">
        <v>1</v>
      </c>
      <c r="I410" s="119">
        <v>4</v>
      </c>
      <c r="J410" s="119"/>
      <c r="K410" s="119">
        <v>2231</v>
      </c>
      <c r="M410" s="127"/>
      <c r="N410" s="127"/>
    </row>
    <row r="411" spans="1:14" ht="12.75">
      <c r="A411" s="120" t="s">
        <v>17</v>
      </c>
      <c r="B411" s="119">
        <v>11</v>
      </c>
      <c r="C411" s="119">
        <v>6</v>
      </c>
      <c r="D411" s="119">
        <v>0</v>
      </c>
      <c r="E411" s="119">
        <v>2</v>
      </c>
      <c r="F411" s="119">
        <v>11</v>
      </c>
      <c r="G411" s="119">
        <v>1</v>
      </c>
      <c r="H411" s="119">
        <v>4</v>
      </c>
      <c r="I411" s="119">
        <v>0</v>
      </c>
      <c r="J411" s="119"/>
      <c r="K411" s="119">
        <v>35</v>
      </c>
      <c r="M411" s="127"/>
      <c r="N411" s="127"/>
    </row>
    <row r="412" spans="1:14" ht="12.75">
      <c r="A412" s="120" t="s">
        <v>67</v>
      </c>
      <c r="B412" s="119">
        <v>170</v>
      </c>
      <c r="C412" s="119">
        <v>2</v>
      </c>
      <c r="D412" s="119">
        <v>1</v>
      </c>
      <c r="E412" s="119">
        <v>1</v>
      </c>
      <c r="F412" s="119">
        <v>2</v>
      </c>
      <c r="G412" s="119">
        <v>3</v>
      </c>
      <c r="H412" s="119">
        <v>16</v>
      </c>
      <c r="I412" s="119">
        <v>0</v>
      </c>
      <c r="J412" s="119"/>
      <c r="K412" s="119">
        <v>195</v>
      </c>
      <c r="M412" s="127"/>
      <c r="N412" s="127"/>
    </row>
    <row r="413" spans="1:14" ht="12.75">
      <c r="A413" s="120" t="s">
        <v>68</v>
      </c>
      <c r="B413" s="119">
        <v>120</v>
      </c>
      <c r="C413" s="119">
        <v>33</v>
      </c>
      <c r="D413" s="119">
        <v>31</v>
      </c>
      <c r="E413" s="119">
        <v>27</v>
      </c>
      <c r="F413" s="119">
        <v>8</v>
      </c>
      <c r="G413" s="119">
        <v>82</v>
      </c>
      <c r="H413" s="119">
        <v>26</v>
      </c>
      <c r="I413" s="119">
        <v>7</v>
      </c>
      <c r="J413" s="119"/>
      <c r="K413" s="119">
        <v>334</v>
      </c>
      <c r="M413" s="127"/>
      <c r="N413" s="127"/>
    </row>
    <row r="414" spans="1:14" ht="12.75">
      <c r="A414" s="120" t="s">
        <v>69</v>
      </c>
      <c r="B414" s="119">
        <v>30</v>
      </c>
      <c r="C414" s="119">
        <v>26</v>
      </c>
      <c r="D414" s="119">
        <v>203</v>
      </c>
      <c r="E414" s="119">
        <v>75</v>
      </c>
      <c r="F414" s="119">
        <v>49</v>
      </c>
      <c r="G414" s="119">
        <v>205</v>
      </c>
      <c r="H414" s="119">
        <v>134</v>
      </c>
      <c r="I414" s="119">
        <v>1</v>
      </c>
      <c r="J414" s="119"/>
      <c r="K414" s="119">
        <v>723</v>
      </c>
      <c r="M414" s="127"/>
      <c r="N414" s="127"/>
    </row>
    <row r="415" spans="1:14" ht="12.75">
      <c r="A415" s="120" t="s">
        <v>10</v>
      </c>
      <c r="B415" s="119">
        <v>138</v>
      </c>
      <c r="C415" s="119">
        <v>124</v>
      </c>
      <c r="D415" s="119">
        <v>104</v>
      </c>
      <c r="E415" s="119">
        <v>112</v>
      </c>
      <c r="F415" s="119">
        <v>84</v>
      </c>
      <c r="G415" s="119">
        <v>126</v>
      </c>
      <c r="H415" s="119">
        <v>198</v>
      </c>
      <c r="I415" s="119">
        <v>53</v>
      </c>
      <c r="J415" s="119"/>
      <c r="K415" s="119">
        <v>939</v>
      </c>
      <c r="M415" s="127"/>
      <c r="N415" s="127"/>
    </row>
    <row r="416" spans="1:14" ht="12.75">
      <c r="A416" s="120" t="s">
        <v>122</v>
      </c>
      <c r="B416" s="119">
        <v>20</v>
      </c>
      <c r="C416" s="119">
        <v>6</v>
      </c>
      <c r="D416" s="119">
        <v>8</v>
      </c>
      <c r="E416" s="119">
        <v>5</v>
      </c>
      <c r="F416" s="119">
        <v>2</v>
      </c>
      <c r="G416" s="119">
        <v>20</v>
      </c>
      <c r="H416" s="119">
        <v>7</v>
      </c>
      <c r="I416" s="119">
        <v>0</v>
      </c>
      <c r="J416" s="119"/>
      <c r="K416" s="119">
        <v>68</v>
      </c>
      <c r="M416" s="127"/>
      <c r="N416" s="127"/>
    </row>
    <row r="417" spans="1:14" ht="12.75">
      <c r="A417" s="2" t="s">
        <v>129</v>
      </c>
      <c r="B417" s="119">
        <v>136</v>
      </c>
      <c r="C417" s="119">
        <v>1524</v>
      </c>
      <c r="D417" s="119">
        <v>57</v>
      </c>
      <c r="E417" s="119">
        <v>41</v>
      </c>
      <c r="F417" s="119">
        <v>37</v>
      </c>
      <c r="G417" s="119">
        <v>67</v>
      </c>
      <c r="H417" s="119">
        <v>45</v>
      </c>
      <c r="I417" s="119">
        <v>9</v>
      </c>
      <c r="J417" s="119"/>
      <c r="K417" s="119">
        <v>1916</v>
      </c>
      <c r="M417" s="127"/>
      <c r="N417" s="127"/>
    </row>
    <row r="418" spans="1:14" ht="12.75">
      <c r="A418" s="120" t="s">
        <v>123</v>
      </c>
      <c r="B418" s="119">
        <v>13</v>
      </c>
      <c r="C418" s="119">
        <v>12</v>
      </c>
      <c r="D418" s="119">
        <v>5</v>
      </c>
      <c r="E418" s="119">
        <v>6</v>
      </c>
      <c r="F418" s="119">
        <v>1</v>
      </c>
      <c r="G418" s="119">
        <v>8</v>
      </c>
      <c r="H418" s="119">
        <v>2</v>
      </c>
      <c r="I418" s="119">
        <v>1</v>
      </c>
      <c r="J418" s="119"/>
      <c r="K418" s="119">
        <v>48</v>
      </c>
      <c r="M418" s="127"/>
      <c r="N418" s="127"/>
    </row>
    <row r="419" spans="1:14" ht="12.75">
      <c r="A419" s="2" t="s">
        <v>71</v>
      </c>
      <c r="B419" s="80">
        <v>44</v>
      </c>
      <c r="C419" s="80">
        <v>12</v>
      </c>
      <c r="D419" s="80">
        <v>18</v>
      </c>
      <c r="E419" s="80">
        <v>12</v>
      </c>
      <c r="F419" s="80">
        <v>10</v>
      </c>
      <c r="G419" s="80">
        <v>21</v>
      </c>
      <c r="H419" s="80">
        <v>13</v>
      </c>
      <c r="I419" s="80">
        <v>0</v>
      </c>
      <c r="J419" s="80"/>
      <c r="K419" s="80">
        <v>130</v>
      </c>
      <c r="M419" s="127"/>
      <c r="N419" s="127"/>
    </row>
    <row r="420" spans="1:14" ht="12.75">
      <c r="A420" s="2" t="s">
        <v>72</v>
      </c>
      <c r="B420" s="80">
        <v>5</v>
      </c>
      <c r="C420" s="80">
        <v>4</v>
      </c>
      <c r="D420" s="80">
        <v>8</v>
      </c>
      <c r="E420" s="80">
        <v>227</v>
      </c>
      <c r="F420" s="80">
        <v>10</v>
      </c>
      <c r="G420" s="80">
        <v>15</v>
      </c>
      <c r="H420" s="80">
        <v>1</v>
      </c>
      <c r="I420" s="80">
        <v>3</v>
      </c>
      <c r="J420" s="80"/>
      <c r="K420" s="80">
        <v>273</v>
      </c>
      <c r="M420" s="127"/>
      <c r="N420" s="127"/>
    </row>
    <row r="421" spans="1:14" ht="12.75">
      <c r="A421" s="2" t="s">
        <v>73</v>
      </c>
      <c r="B421" s="80">
        <v>534</v>
      </c>
      <c r="C421" s="80">
        <v>320</v>
      </c>
      <c r="D421" s="80">
        <v>255</v>
      </c>
      <c r="E421" s="80">
        <v>637</v>
      </c>
      <c r="F421" s="80">
        <v>170</v>
      </c>
      <c r="G421" s="80">
        <v>438</v>
      </c>
      <c r="H421" s="80">
        <v>349</v>
      </c>
      <c r="I421" s="80">
        <v>166</v>
      </c>
      <c r="J421" s="80"/>
      <c r="K421" s="80">
        <v>2869</v>
      </c>
      <c r="M421" s="127"/>
      <c r="N421" s="127"/>
    </row>
    <row r="422" spans="1:14" ht="12.75">
      <c r="A422" s="2" t="s">
        <v>74</v>
      </c>
      <c r="B422" s="80">
        <v>709</v>
      </c>
      <c r="C422" s="80">
        <v>401</v>
      </c>
      <c r="D422" s="80">
        <v>358</v>
      </c>
      <c r="E422" s="80">
        <v>398</v>
      </c>
      <c r="F422" s="80">
        <v>289</v>
      </c>
      <c r="G422" s="80">
        <v>558</v>
      </c>
      <c r="H422" s="80">
        <v>411</v>
      </c>
      <c r="I422" s="80">
        <v>128</v>
      </c>
      <c r="J422" s="80"/>
      <c r="K422" s="80">
        <v>3252</v>
      </c>
      <c r="M422" s="127"/>
      <c r="N422" s="127"/>
    </row>
    <row r="423" spans="1:14" ht="12.75">
      <c r="A423" s="2" t="s">
        <v>75</v>
      </c>
      <c r="B423" s="80">
        <v>1143</v>
      </c>
      <c r="C423" s="80">
        <v>280</v>
      </c>
      <c r="D423" s="80">
        <v>210</v>
      </c>
      <c r="E423" s="80">
        <v>220</v>
      </c>
      <c r="F423" s="80">
        <v>165</v>
      </c>
      <c r="G423" s="80">
        <v>366</v>
      </c>
      <c r="H423" s="80">
        <v>296</v>
      </c>
      <c r="I423" s="80">
        <v>106</v>
      </c>
      <c r="J423" s="80"/>
      <c r="K423" s="80">
        <v>2786</v>
      </c>
      <c r="M423" s="127"/>
      <c r="N423" s="127"/>
    </row>
    <row r="424" spans="1:14" ht="12.75">
      <c r="A424" s="2" t="s">
        <v>15</v>
      </c>
      <c r="B424" s="80">
        <v>26</v>
      </c>
      <c r="C424" s="80">
        <v>15</v>
      </c>
      <c r="D424" s="80">
        <v>9</v>
      </c>
      <c r="E424" s="80">
        <v>26</v>
      </c>
      <c r="F424" s="80">
        <v>10</v>
      </c>
      <c r="G424" s="80">
        <v>19</v>
      </c>
      <c r="H424" s="80">
        <v>24</v>
      </c>
      <c r="I424" s="80">
        <v>3</v>
      </c>
      <c r="J424" s="80"/>
      <c r="K424" s="80">
        <v>132</v>
      </c>
      <c r="M424" s="127"/>
      <c r="N424" s="127"/>
    </row>
    <row r="425" spans="1:14" ht="12.75">
      <c r="A425" s="2" t="s">
        <v>14</v>
      </c>
      <c r="B425" s="80">
        <v>12</v>
      </c>
      <c r="C425" s="80">
        <v>3</v>
      </c>
      <c r="D425" s="80">
        <v>11</v>
      </c>
      <c r="E425" s="80">
        <v>9</v>
      </c>
      <c r="F425" s="80">
        <v>5</v>
      </c>
      <c r="G425" s="80">
        <v>5</v>
      </c>
      <c r="H425" s="80">
        <v>3</v>
      </c>
      <c r="I425" s="80">
        <v>0</v>
      </c>
      <c r="J425" s="80"/>
      <c r="K425" s="80">
        <v>48</v>
      </c>
      <c r="M425" s="127"/>
      <c r="N425" s="127"/>
    </row>
    <row r="426" spans="1:14" ht="12.75">
      <c r="A426" s="2" t="s">
        <v>76</v>
      </c>
      <c r="B426" s="80">
        <v>45</v>
      </c>
      <c r="C426" s="80">
        <v>23</v>
      </c>
      <c r="D426" s="80">
        <v>39</v>
      </c>
      <c r="E426" s="80">
        <v>37</v>
      </c>
      <c r="F426" s="80">
        <v>36</v>
      </c>
      <c r="G426" s="80">
        <v>33</v>
      </c>
      <c r="H426" s="80">
        <v>14</v>
      </c>
      <c r="I426" s="80">
        <v>10</v>
      </c>
      <c r="J426" s="80"/>
      <c r="K426" s="80">
        <v>237</v>
      </c>
      <c r="M426" s="127"/>
      <c r="N426" s="127"/>
    </row>
    <row r="427" spans="1:14" ht="12.75">
      <c r="A427" s="2" t="s">
        <v>77</v>
      </c>
      <c r="B427" s="80">
        <v>177</v>
      </c>
      <c r="C427" s="80">
        <v>47</v>
      </c>
      <c r="D427" s="80">
        <v>57</v>
      </c>
      <c r="E427" s="80">
        <v>76</v>
      </c>
      <c r="F427" s="80">
        <v>58</v>
      </c>
      <c r="G427" s="80">
        <v>52</v>
      </c>
      <c r="H427" s="80">
        <v>51</v>
      </c>
      <c r="I427" s="80">
        <v>497</v>
      </c>
      <c r="J427" s="80"/>
      <c r="K427" s="80">
        <v>1015</v>
      </c>
      <c r="M427" s="127"/>
      <c r="N427" s="127"/>
    </row>
    <row r="428" spans="1:14" ht="12.75">
      <c r="A428" s="4" t="s">
        <v>79</v>
      </c>
      <c r="B428" s="89">
        <v>3954</v>
      </c>
      <c r="C428" s="89">
        <v>4722</v>
      </c>
      <c r="D428" s="89">
        <v>1962</v>
      </c>
      <c r="E428" s="89">
        <v>2333</v>
      </c>
      <c r="F428" s="89">
        <v>1623</v>
      </c>
      <c r="G428" s="89">
        <v>2441</v>
      </c>
      <c r="H428" s="89">
        <v>1983</v>
      </c>
      <c r="I428" s="89">
        <v>1117</v>
      </c>
      <c r="J428" s="80"/>
      <c r="K428" s="89">
        <v>20135</v>
      </c>
      <c r="M428" s="127"/>
      <c r="N428" s="127"/>
    </row>
    <row r="429" spans="1:14" ht="12.75">
      <c r="A429" s="2"/>
      <c r="B429" s="80"/>
      <c r="C429" s="80"/>
      <c r="D429" s="80"/>
      <c r="E429" s="80"/>
      <c r="F429" s="80"/>
      <c r="G429" s="80"/>
      <c r="H429" s="80"/>
      <c r="I429" s="80"/>
      <c r="J429" s="80"/>
      <c r="K429" s="80"/>
      <c r="M429" s="127"/>
      <c r="N429" s="127"/>
    </row>
    <row r="430" spans="1:14" ht="12.75">
      <c r="A430" s="88" t="s">
        <v>93</v>
      </c>
      <c r="B430" s="138" t="s">
        <v>40</v>
      </c>
      <c r="C430" s="138"/>
      <c r="D430" s="138"/>
      <c r="E430" s="138"/>
      <c r="F430" s="138"/>
      <c r="G430" s="138"/>
      <c r="H430" s="138"/>
      <c r="I430" s="138"/>
      <c r="J430" s="89"/>
      <c r="K430" s="89"/>
      <c r="M430" s="127"/>
      <c r="N430" s="127"/>
    </row>
    <row r="431" spans="1:14" ht="12.75">
      <c r="A431" s="4" t="s">
        <v>65</v>
      </c>
      <c r="B431" s="89" t="s">
        <v>45</v>
      </c>
      <c r="C431" s="89" t="s">
        <v>44</v>
      </c>
      <c r="D431" s="89" t="s">
        <v>43</v>
      </c>
      <c r="E431" s="89" t="s">
        <v>42</v>
      </c>
      <c r="F431" s="89" t="s">
        <v>41</v>
      </c>
      <c r="G431" s="89" t="s">
        <v>46</v>
      </c>
      <c r="H431" s="89" t="s">
        <v>47</v>
      </c>
      <c r="I431" s="89" t="s">
        <v>48</v>
      </c>
      <c r="J431" s="89"/>
      <c r="K431" s="89" t="s">
        <v>66</v>
      </c>
      <c r="M431" s="127"/>
      <c r="N431" s="127"/>
    </row>
    <row r="432" spans="1:14" ht="12.75">
      <c r="A432" s="2" t="s">
        <v>18</v>
      </c>
      <c r="B432" s="80">
        <v>56</v>
      </c>
      <c r="C432" s="80">
        <v>36</v>
      </c>
      <c r="D432" s="80">
        <v>22</v>
      </c>
      <c r="E432" s="80">
        <v>15</v>
      </c>
      <c r="F432" s="80">
        <v>17</v>
      </c>
      <c r="G432" s="80">
        <v>26</v>
      </c>
      <c r="H432" s="80">
        <v>14</v>
      </c>
      <c r="I432" s="80">
        <v>9</v>
      </c>
      <c r="J432" s="80"/>
      <c r="K432" s="80">
        <v>195</v>
      </c>
      <c r="M432" s="127"/>
      <c r="N432" s="127"/>
    </row>
    <row r="433" spans="1:14" ht="12.75">
      <c r="A433" s="2" t="s">
        <v>9</v>
      </c>
      <c r="B433" s="80">
        <v>356</v>
      </c>
      <c r="C433" s="80">
        <v>381</v>
      </c>
      <c r="D433" s="80">
        <v>302</v>
      </c>
      <c r="E433" s="80">
        <v>227</v>
      </c>
      <c r="F433" s="80">
        <v>136</v>
      </c>
      <c r="G433" s="80">
        <v>264</v>
      </c>
      <c r="H433" s="80">
        <v>163</v>
      </c>
      <c r="I433" s="80">
        <v>87</v>
      </c>
      <c r="J433" s="80"/>
      <c r="K433" s="80">
        <v>1916</v>
      </c>
      <c r="M433" s="127"/>
      <c r="N433" s="127"/>
    </row>
    <row r="434" spans="1:14" ht="12.75">
      <c r="A434" s="2" t="s">
        <v>11</v>
      </c>
      <c r="B434" s="80">
        <v>156</v>
      </c>
      <c r="C434" s="80">
        <v>94</v>
      </c>
      <c r="D434" s="80">
        <v>70</v>
      </c>
      <c r="E434" s="80">
        <v>73</v>
      </c>
      <c r="F434" s="80">
        <v>39</v>
      </c>
      <c r="G434" s="80">
        <v>107</v>
      </c>
      <c r="H434" s="80">
        <v>55</v>
      </c>
      <c r="I434" s="80">
        <v>28</v>
      </c>
      <c r="J434" s="80"/>
      <c r="K434" s="80">
        <v>622</v>
      </c>
      <c r="M434" s="127"/>
      <c r="N434" s="127"/>
    </row>
    <row r="435" spans="1:14" ht="12.75">
      <c r="A435" s="120" t="s">
        <v>12</v>
      </c>
      <c r="B435" s="119">
        <v>12</v>
      </c>
      <c r="C435" s="119">
        <v>3674</v>
      </c>
      <c r="D435" s="119">
        <v>72</v>
      </c>
      <c r="E435" s="119">
        <v>105</v>
      </c>
      <c r="F435" s="119">
        <v>132</v>
      </c>
      <c r="G435" s="119">
        <v>5</v>
      </c>
      <c r="H435" s="119">
        <v>5</v>
      </c>
      <c r="I435" s="119">
        <v>132</v>
      </c>
      <c r="J435" s="119"/>
      <c r="K435" s="119">
        <v>4137</v>
      </c>
      <c r="M435" s="127"/>
      <c r="N435" s="127"/>
    </row>
    <row r="436" spans="1:14" ht="12.75">
      <c r="A436" s="120" t="s">
        <v>17</v>
      </c>
      <c r="B436" s="119">
        <v>6</v>
      </c>
      <c r="C436" s="119">
        <v>6</v>
      </c>
      <c r="D436" s="119">
        <v>3</v>
      </c>
      <c r="E436" s="119">
        <v>1</v>
      </c>
      <c r="F436" s="119">
        <v>5</v>
      </c>
      <c r="G436" s="119">
        <v>4</v>
      </c>
      <c r="H436" s="119">
        <v>2</v>
      </c>
      <c r="I436" s="119">
        <v>2</v>
      </c>
      <c r="J436" s="119"/>
      <c r="K436" s="119">
        <v>29</v>
      </c>
      <c r="M436" s="127"/>
      <c r="N436" s="127"/>
    </row>
    <row r="437" spans="1:14" ht="12.75">
      <c r="A437" s="120" t="s">
        <v>67</v>
      </c>
      <c r="B437" s="119">
        <v>131</v>
      </c>
      <c r="C437" s="119">
        <v>4</v>
      </c>
      <c r="D437" s="119">
        <v>5</v>
      </c>
      <c r="E437" s="119">
        <v>5</v>
      </c>
      <c r="F437" s="119">
        <v>0</v>
      </c>
      <c r="G437" s="119">
        <v>0</v>
      </c>
      <c r="H437" s="119">
        <v>4</v>
      </c>
      <c r="I437" s="119">
        <v>1</v>
      </c>
      <c r="J437" s="119"/>
      <c r="K437" s="119">
        <v>150</v>
      </c>
      <c r="M437" s="127"/>
      <c r="N437" s="127"/>
    </row>
    <row r="438" spans="1:14" ht="12.75">
      <c r="A438" s="120" t="s">
        <v>68</v>
      </c>
      <c r="B438" s="119">
        <v>162</v>
      </c>
      <c r="C438" s="119">
        <v>45</v>
      </c>
      <c r="D438" s="119">
        <v>24</v>
      </c>
      <c r="E438" s="119">
        <v>44</v>
      </c>
      <c r="F438" s="119">
        <v>13</v>
      </c>
      <c r="G438" s="119">
        <v>59</v>
      </c>
      <c r="H438" s="119">
        <v>26</v>
      </c>
      <c r="I438" s="119">
        <v>10</v>
      </c>
      <c r="J438" s="119"/>
      <c r="K438" s="119">
        <v>383</v>
      </c>
      <c r="M438" s="127"/>
      <c r="N438" s="127"/>
    </row>
    <row r="439" spans="1:14" ht="12.75">
      <c r="A439" s="120" t="s">
        <v>69</v>
      </c>
      <c r="B439" s="119">
        <v>5</v>
      </c>
      <c r="C439" s="119">
        <v>80</v>
      </c>
      <c r="D439" s="119">
        <v>101</v>
      </c>
      <c r="E439" s="119">
        <v>80</v>
      </c>
      <c r="F439" s="119">
        <v>45</v>
      </c>
      <c r="G439" s="119">
        <v>16</v>
      </c>
      <c r="H439" s="119">
        <v>42</v>
      </c>
      <c r="I439" s="119">
        <v>0</v>
      </c>
      <c r="J439" s="119"/>
      <c r="K439" s="119">
        <v>369</v>
      </c>
      <c r="M439" s="127"/>
      <c r="N439" s="127"/>
    </row>
    <row r="440" spans="1:14" ht="12.75">
      <c r="A440" s="120" t="s">
        <v>10</v>
      </c>
      <c r="B440" s="119">
        <v>103</v>
      </c>
      <c r="C440" s="119">
        <v>205</v>
      </c>
      <c r="D440" s="119">
        <v>139</v>
      </c>
      <c r="E440" s="119">
        <v>150</v>
      </c>
      <c r="F440" s="119">
        <v>59</v>
      </c>
      <c r="G440" s="119">
        <v>105</v>
      </c>
      <c r="H440" s="119">
        <v>68</v>
      </c>
      <c r="I440" s="119">
        <v>31</v>
      </c>
      <c r="J440" s="119"/>
      <c r="K440" s="119">
        <v>860</v>
      </c>
      <c r="M440" s="127"/>
      <c r="N440" s="127"/>
    </row>
    <row r="441" spans="1:14" ht="12.75">
      <c r="A441" s="120" t="s">
        <v>122</v>
      </c>
      <c r="B441" s="119">
        <v>33</v>
      </c>
      <c r="C441" s="119">
        <v>14</v>
      </c>
      <c r="D441" s="119">
        <v>2</v>
      </c>
      <c r="E441" s="119">
        <v>11</v>
      </c>
      <c r="F441" s="119">
        <v>5</v>
      </c>
      <c r="G441" s="119">
        <v>14</v>
      </c>
      <c r="H441" s="119">
        <v>2</v>
      </c>
      <c r="I441" s="119">
        <v>2</v>
      </c>
      <c r="J441" s="119"/>
      <c r="K441" s="119">
        <v>83</v>
      </c>
      <c r="M441" s="127"/>
      <c r="N441" s="127"/>
    </row>
    <row r="442" spans="1:14" ht="12.75">
      <c r="A442" s="2" t="s">
        <v>129</v>
      </c>
      <c r="B442" s="119">
        <v>152</v>
      </c>
      <c r="C442" s="119">
        <v>3270</v>
      </c>
      <c r="D442" s="119">
        <v>43</v>
      </c>
      <c r="E442" s="119">
        <v>46</v>
      </c>
      <c r="F442" s="119">
        <v>38</v>
      </c>
      <c r="G442" s="119">
        <v>63</v>
      </c>
      <c r="H442" s="119">
        <v>39</v>
      </c>
      <c r="I442" s="119">
        <v>12</v>
      </c>
      <c r="J442" s="119"/>
      <c r="K442" s="119">
        <v>3663</v>
      </c>
      <c r="M442" s="127"/>
      <c r="N442" s="127"/>
    </row>
    <row r="443" spans="1:14" ht="12.75">
      <c r="A443" s="120" t="s">
        <v>123</v>
      </c>
      <c r="B443" s="119">
        <v>10</v>
      </c>
      <c r="C443" s="119">
        <v>9</v>
      </c>
      <c r="D443" s="119">
        <v>9</v>
      </c>
      <c r="E443" s="119">
        <v>6</v>
      </c>
      <c r="F443" s="119">
        <v>4</v>
      </c>
      <c r="G443" s="119">
        <v>9</v>
      </c>
      <c r="H443" s="119">
        <v>5</v>
      </c>
      <c r="I443" s="119">
        <v>1</v>
      </c>
      <c r="J443" s="119"/>
      <c r="K443" s="119">
        <v>53</v>
      </c>
      <c r="M443" s="127"/>
      <c r="N443" s="127"/>
    </row>
    <row r="444" spans="1:14" ht="12.75">
      <c r="A444" s="2" t="s">
        <v>71</v>
      </c>
      <c r="B444" s="80">
        <v>39</v>
      </c>
      <c r="C444" s="80">
        <v>19</v>
      </c>
      <c r="D444" s="80">
        <v>14</v>
      </c>
      <c r="E444" s="80">
        <v>18</v>
      </c>
      <c r="F444" s="80">
        <v>11</v>
      </c>
      <c r="G444" s="80">
        <v>11</v>
      </c>
      <c r="H444" s="80">
        <v>8</v>
      </c>
      <c r="I444" s="80">
        <v>2</v>
      </c>
      <c r="J444" s="80"/>
      <c r="K444" s="80">
        <v>122</v>
      </c>
      <c r="M444" s="127"/>
      <c r="N444" s="127"/>
    </row>
    <row r="445" spans="1:14" ht="12.75">
      <c r="A445" s="2" t="s">
        <v>72</v>
      </c>
      <c r="B445" s="80">
        <v>10</v>
      </c>
      <c r="C445" s="80">
        <v>4</v>
      </c>
      <c r="D445" s="80">
        <v>5</v>
      </c>
      <c r="E445" s="80">
        <v>76</v>
      </c>
      <c r="F445" s="80">
        <v>14</v>
      </c>
      <c r="G445" s="80">
        <v>4</v>
      </c>
      <c r="H445" s="80">
        <v>1</v>
      </c>
      <c r="I445" s="80">
        <v>0</v>
      </c>
      <c r="J445" s="80"/>
      <c r="K445" s="80">
        <v>114</v>
      </c>
      <c r="M445" s="127"/>
      <c r="N445" s="127"/>
    </row>
    <row r="446" spans="1:14" ht="12.75">
      <c r="A446" s="2" t="s">
        <v>73</v>
      </c>
      <c r="B446" s="80">
        <v>562</v>
      </c>
      <c r="C446" s="80">
        <v>802</v>
      </c>
      <c r="D446" s="80">
        <v>296</v>
      </c>
      <c r="E446" s="80">
        <v>457</v>
      </c>
      <c r="F446" s="80">
        <v>202</v>
      </c>
      <c r="G446" s="80">
        <v>666</v>
      </c>
      <c r="H446" s="80">
        <v>162</v>
      </c>
      <c r="I446" s="80">
        <v>85</v>
      </c>
      <c r="J446" s="80"/>
      <c r="K446" s="80">
        <v>3232</v>
      </c>
      <c r="M446" s="127"/>
      <c r="N446" s="127"/>
    </row>
    <row r="447" spans="1:14" ht="12.75">
      <c r="A447" s="2" t="s">
        <v>74</v>
      </c>
      <c r="B447" s="80">
        <v>757</v>
      </c>
      <c r="C447" s="80">
        <v>511</v>
      </c>
      <c r="D447" s="80">
        <v>393</v>
      </c>
      <c r="E447" s="80">
        <v>1778</v>
      </c>
      <c r="F447" s="80">
        <v>216</v>
      </c>
      <c r="G447" s="80">
        <v>470</v>
      </c>
      <c r="H447" s="80">
        <v>286</v>
      </c>
      <c r="I447" s="80">
        <v>124</v>
      </c>
      <c r="J447" s="80"/>
      <c r="K447" s="80">
        <v>4535</v>
      </c>
      <c r="M447" s="127"/>
      <c r="N447" s="127"/>
    </row>
    <row r="448" spans="1:14" ht="12.75">
      <c r="A448" s="2" t="s">
        <v>75</v>
      </c>
      <c r="B448" s="80">
        <v>12665</v>
      </c>
      <c r="C448" s="80">
        <v>756</v>
      </c>
      <c r="D448" s="80">
        <v>509</v>
      </c>
      <c r="E448" s="80">
        <v>276</v>
      </c>
      <c r="F448" s="80">
        <v>180</v>
      </c>
      <c r="G448" s="80">
        <v>596</v>
      </c>
      <c r="H448" s="80">
        <v>140</v>
      </c>
      <c r="I448" s="80">
        <v>221</v>
      </c>
      <c r="J448" s="80"/>
      <c r="K448" s="80">
        <v>15343</v>
      </c>
      <c r="M448" s="127"/>
      <c r="N448" s="127"/>
    </row>
    <row r="449" spans="1:14" ht="12.75">
      <c r="A449" s="2" t="s">
        <v>15</v>
      </c>
      <c r="B449" s="80">
        <v>17</v>
      </c>
      <c r="C449" s="80">
        <v>10</v>
      </c>
      <c r="D449" s="80">
        <v>19</v>
      </c>
      <c r="E449" s="80">
        <v>13</v>
      </c>
      <c r="F449" s="80">
        <v>12</v>
      </c>
      <c r="G449" s="80">
        <v>7</v>
      </c>
      <c r="H449" s="80">
        <v>3</v>
      </c>
      <c r="I449" s="80">
        <v>0</v>
      </c>
      <c r="J449" s="80"/>
      <c r="K449" s="80">
        <v>81</v>
      </c>
      <c r="M449" s="127"/>
      <c r="N449" s="127"/>
    </row>
    <row r="450" spans="1:14" ht="12.75">
      <c r="A450" s="2" t="s">
        <v>14</v>
      </c>
      <c r="B450" s="80">
        <v>7</v>
      </c>
      <c r="C450" s="80">
        <v>4</v>
      </c>
      <c r="D450" s="80">
        <v>7</v>
      </c>
      <c r="E450" s="80">
        <v>9</v>
      </c>
      <c r="F450" s="80">
        <v>6</v>
      </c>
      <c r="G450" s="80">
        <v>14</v>
      </c>
      <c r="H450" s="80">
        <v>1</v>
      </c>
      <c r="I450" s="80">
        <v>1</v>
      </c>
      <c r="J450" s="80"/>
      <c r="K450" s="80">
        <v>49</v>
      </c>
      <c r="M450" s="127"/>
      <c r="N450" s="127"/>
    </row>
    <row r="451" spans="1:14" ht="12.75">
      <c r="A451" s="2" t="s">
        <v>76</v>
      </c>
      <c r="B451" s="80">
        <v>98</v>
      </c>
      <c r="C451" s="80">
        <v>26</v>
      </c>
      <c r="D451" s="80">
        <v>25</v>
      </c>
      <c r="E451" s="80">
        <v>81</v>
      </c>
      <c r="F451" s="80">
        <v>27</v>
      </c>
      <c r="G451" s="80">
        <v>17</v>
      </c>
      <c r="H451" s="80">
        <v>14</v>
      </c>
      <c r="I451" s="80">
        <v>9</v>
      </c>
      <c r="J451" s="80"/>
      <c r="K451" s="80">
        <v>297</v>
      </c>
      <c r="M451" s="127"/>
      <c r="N451" s="127"/>
    </row>
    <row r="452" spans="1:14" ht="12.75">
      <c r="A452" s="2" t="s">
        <v>77</v>
      </c>
      <c r="B452" s="80">
        <v>156</v>
      </c>
      <c r="C452" s="80">
        <v>64</v>
      </c>
      <c r="D452" s="80">
        <v>66</v>
      </c>
      <c r="E452" s="80">
        <v>74</v>
      </c>
      <c r="F452" s="80">
        <v>38</v>
      </c>
      <c r="G452" s="80">
        <v>54</v>
      </c>
      <c r="H452" s="80">
        <v>29</v>
      </c>
      <c r="I452" s="80">
        <v>55</v>
      </c>
      <c r="J452" s="80"/>
      <c r="K452" s="80">
        <v>536</v>
      </c>
      <c r="M452" s="127"/>
      <c r="N452" s="127"/>
    </row>
    <row r="453" spans="1:14" ht="12.75">
      <c r="A453" s="4" t="s">
        <v>79</v>
      </c>
      <c r="B453" s="89">
        <v>15493</v>
      </c>
      <c r="C453" s="89">
        <v>10014</v>
      </c>
      <c r="D453" s="89">
        <v>2126</v>
      </c>
      <c r="E453" s="89">
        <v>3545</v>
      </c>
      <c r="F453" s="89">
        <v>1199</v>
      </c>
      <c r="G453" s="89">
        <v>2511</v>
      </c>
      <c r="H453" s="89">
        <v>1069</v>
      </c>
      <c r="I453" s="89">
        <v>812</v>
      </c>
      <c r="J453" s="80"/>
      <c r="K453" s="89">
        <v>36769</v>
      </c>
      <c r="M453" s="127"/>
      <c r="N453" s="127"/>
    </row>
    <row r="454" spans="1:14" ht="12.75">
      <c r="A454" s="2"/>
      <c r="B454" s="80"/>
      <c r="C454" s="80"/>
      <c r="D454" s="80"/>
      <c r="E454" s="80"/>
      <c r="F454" s="80"/>
      <c r="G454" s="80"/>
      <c r="H454" s="80"/>
      <c r="I454" s="80"/>
      <c r="J454" s="80"/>
      <c r="K454" s="80"/>
      <c r="M454" s="127"/>
      <c r="N454" s="127"/>
    </row>
    <row r="455" spans="1:14" ht="12.75">
      <c r="A455" s="88" t="s">
        <v>94</v>
      </c>
      <c r="B455" s="138" t="s">
        <v>40</v>
      </c>
      <c r="C455" s="138"/>
      <c r="D455" s="138"/>
      <c r="E455" s="138"/>
      <c r="F455" s="138"/>
      <c r="G455" s="138"/>
      <c r="H455" s="138"/>
      <c r="I455" s="138"/>
      <c r="J455" s="89"/>
      <c r="K455" s="89"/>
      <c r="M455" s="127"/>
      <c r="N455" s="127"/>
    </row>
    <row r="456" spans="1:14" ht="12.75">
      <c r="A456" s="4" t="s">
        <v>65</v>
      </c>
      <c r="B456" s="89" t="s">
        <v>45</v>
      </c>
      <c r="C456" s="89" t="s">
        <v>44</v>
      </c>
      <c r="D456" s="89" t="s">
        <v>43</v>
      </c>
      <c r="E456" s="89" t="s">
        <v>42</v>
      </c>
      <c r="F456" s="89" t="s">
        <v>41</v>
      </c>
      <c r="G456" s="89" t="s">
        <v>46</v>
      </c>
      <c r="H456" s="89" t="s">
        <v>47</v>
      </c>
      <c r="I456" s="89" t="s">
        <v>48</v>
      </c>
      <c r="J456" s="89"/>
      <c r="K456" s="89" t="s">
        <v>66</v>
      </c>
      <c r="M456" s="127"/>
      <c r="N456" s="127"/>
    </row>
    <row r="457" spans="1:14" ht="12.75">
      <c r="A457" s="2" t="s">
        <v>18</v>
      </c>
      <c r="B457" s="80">
        <v>68</v>
      </c>
      <c r="C457" s="80">
        <v>69</v>
      </c>
      <c r="D457" s="80">
        <v>33</v>
      </c>
      <c r="E457" s="80">
        <v>30</v>
      </c>
      <c r="F457" s="80">
        <v>33</v>
      </c>
      <c r="G457" s="80">
        <v>50</v>
      </c>
      <c r="H457" s="80">
        <v>30</v>
      </c>
      <c r="I457" s="80">
        <v>16</v>
      </c>
      <c r="J457" s="80"/>
      <c r="K457" s="80">
        <v>329</v>
      </c>
      <c r="M457" s="127"/>
      <c r="N457" s="127"/>
    </row>
    <row r="458" spans="1:14" ht="12.75">
      <c r="A458" s="2" t="s">
        <v>9</v>
      </c>
      <c r="B458" s="80">
        <v>700</v>
      </c>
      <c r="C458" s="80">
        <v>774</v>
      </c>
      <c r="D458" s="80">
        <v>293</v>
      </c>
      <c r="E458" s="80">
        <v>380</v>
      </c>
      <c r="F458" s="80">
        <v>202</v>
      </c>
      <c r="G458" s="80">
        <v>517</v>
      </c>
      <c r="H458" s="80">
        <v>370</v>
      </c>
      <c r="I458" s="80">
        <v>223</v>
      </c>
      <c r="J458" s="80"/>
      <c r="K458" s="80">
        <v>3459</v>
      </c>
      <c r="M458" s="127"/>
      <c r="N458" s="127"/>
    </row>
    <row r="459" spans="1:14" ht="12.75">
      <c r="A459" s="2" t="s">
        <v>11</v>
      </c>
      <c r="B459" s="80">
        <v>186</v>
      </c>
      <c r="C459" s="80">
        <v>174</v>
      </c>
      <c r="D459" s="80">
        <v>117</v>
      </c>
      <c r="E459" s="80">
        <v>117</v>
      </c>
      <c r="F459" s="80">
        <v>59</v>
      </c>
      <c r="G459" s="80">
        <v>178</v>
      </c>
      <c r="H459" s="80">
        <v>86</v>
      </c>
      <c r="I459" s="80">
        <v>54</v>
      </c>
      <c r="J459" s="80"/>
      <c r="K459" s="80">
        <v>971</v>
      </c>
      <c r="M459" s="127"/>
      <c r="N459" s="127"/>
    </row>
    <row r="460" spans="1:14" ht="12.75">
      <c r="A460" s="120" t="s">
        <v>12</v>
      </c>
      <c r="B460" s="119">
        <v>49</v>
      </c>
      <c r="C460" s="119">
        <v>3138</v>
      </c>
      <c r="D460" s="119">
        <v>570</v>
      </c>
      <c r="E460" s="119">
        <v>76</v>
      </c>
      <c r="F460" s="119">
        <v>156</v>
      </c>
      <c r="G460" s="119">
        <v>11</v>
      </c>
      <c r="H460" s="119">
        <v>2</v>
      </c>
      <c r="I460" s="119">
        <v>366</v>
      </c>
      <c r="J460" s="119"/>
      <c r="K460" s="119">
        <v>4368</v>
      </c>
      <c r="M460" s="127"/>
      <c r="N460" s="127"/>
    </row>
    <row r="461" spans="1:14" ht="12.75">
      <c r="A461" s="120" t="s">
        <v>17</v>
      </c>
      <c r="B461" s="119">
        <v>12</v>
      </c>
      <c r="C461" s="119">
        <v>8</v>
      </c>
      <c r="D461" s="119">
        <v>3</v>
      </c>
      <c r="E461" s="119">
        <v>10</v>
      </c>
      <c r="F461" s="119">
        <v>9</v>
      </c>
      <c r="G461" s="119">
        <v>7</v>
      </c>
      <c r="H461" s="119">
        <v>3</v>
      </c>
      <c r="I461" s="119">
        <v>4</v>
      </c>
      <c r="J461" s="119"/>
      <c r="K461" s="119">
        <v>56</v>
      </c>
      <c r="M461" s="127"/>
      <c r="N461" s="127"/>
    </row>
    <row r="462" spans="1:14" ht="12.75">
      <c r="A462" s="120" t="s">
        <v>67</v>
      </c>
      <c r="B462" s="119">
        <v>72</v>
      </c>
      <c r="C462" s="119">
        <v>5</v>
      </c>
      <c r="D462" s="119">
        <v>25</v>
      </c>
      <c r="E462" s="119">
        <v>10</v>
      </c>
      <c r="F462" s="119">
        <v>8</v>
      </c>
      <c r="G462" s="119">
        <v>6</v>
      </c>
      <c r="H462" s="119">
        <v>12</v>
      </c>
      <c r="I462" s="119">
        <v>1</v>
      </c>
      <c r="J462" s="119"/>
      <c r="K462" s="119">
        <v>139</v>
      </c>
      <c r="M462" s="127"/>
      <c r="N462" s="127"/>
    </row>
    <row r="463" spans="1:14" ht="12.75">
      <c r="A463" s="120" t="s">
        <v>68</v>
      </c>
      <c r="B463" s="119">
        <v>169</v>
      </c>
      <c r="C463" s="119">
        <v>107</v>
      </c>
      <c r="D463" s="119">
        <v>60</v>
      </c>
      <c r="E463" s="119">
        <v>47</v>
      </c>
      <c r="F463" s="119">
        <v>19</v>
      </c>
      <c r="G463" s="119">
        <v>119</v>
      </c>
      <c r="H463" s="119">
        <v>38</v>
      </c>
      <c r="I463" s="119">
        <v>25</v>
      </c>
      <c r="J463" s="119"/>
      <c r="K463" s="119">
        <v>584</v>
      </c>
      <c r="M463" s="127"/>
      <c r="N463" s="127"/>
    </row>
    <row r="464" spans="1:14" ht="12.75">
      <c r="A464" s="120" t="s">
        <v>69</v>
      </c>
      <c r="B464" s="119">
        <v>65</v>
      </c>
      <c r="C464" s="119">
        <v>64</v>
      </c>
      <c r="D464" s="119">
        <v>87</v>
      </c>
      <c r="E464" s="119">
        <v>112</v>
      </c>
      <c r="F464" s="119">
        <v>387</v>
      </c>
      <c r="G464" s="119">
        <v>71</v>
      </c>
      <c r="H464" s="119">
        <v>15</v>
      </c>
      <c r="I464" s="119">
        <v>67</v>
      </c>
      <c r="J464" s="119"/>
      <c r="K464" s="119">
        <v>868</v>
      </c>
      <c r="M464" s="127"/>
      <c r="N464" s="127"/>
    </row>
    <row r="465" spans="1:14" ht="12.75">
      <c r="A465" s="120" t="s">
        <v>10</v>
      </c>
      <c r="B465" s="119">
        <v>378</v>
      </c>
      <c r="C465" s="119">
        <v>392</v>
      </c>
      <c r="D465" s="119">
        <v>114</v>
      </c>
      <c r="E465" s="119">
        <v>182</v>
      </c>
      <c r="F465" s="119">
        <v>89</v>
      </c>
      <c r="G465" s="119">
        <v>146</v>
      </c>
      <c r="H465" s="119">
        <v>139</v>
      </c>
      <c r="I465" s="119">
        <v>103</v>
      </c>
      <c r="J465" s="119"/>
      <c r="K465" s="119">
        <v>1543</v>
      </c>
      <c r="M465" s="127"/>
      <c r="N465" s="127"/>
    </row>
    <row r="466" spans="1:14" ht="12.75">
      <c r="A466" s="120" t="s">
        <v>122</v>
      </c>
      <c r="B466" s="119">
        <v>23</v>
      </c>
      <c r="C466" s="119">
        <v>28</v>
      </c>
      <c r="D466" s="119">
        <v>9</v>
      </c>
      <c r="E466" s="119">
        <v>14</v>
      </c>
      <c r="F466" s="119">
        <v>2</v>
      </c>
      <c r="G466" s="119">
        <v>25</v>
      </c>
      <c r="H466" s="119">
        <v>9</v>
      </c>
      <c r="I466" s="119">
        <v>5</v>
      </c>
      <c r="J466" s="119"/>
      <c r="K466" s="119">
        <v>115</v>
      </c>
      <c r="M466" s="127"/>
      <c r="N466" s="127"/>
    </row>
    <row r="467" spans="1:14" ht="12.75">
      <c r="A467" s="2" t="s">
        <v>129</v>
      </c>
      <c r="B467" s="119">
        <v>175</v>
      </c>
      <c r="C467" s="119">
        <v>3098</v>
      </c>
      <c r="D467" s="119">
        <v>63</v>
      </c>
      <c r="E467" s="119">
        <v>98</v>
      </c>
      <c r="F467" s="119">
        <v>55</v>
      </c>
      <c r="G467" s="119">
        <v>120</v>
      </c>
      <c r="H467" s="119">
        <v>41</v>
      </c>
      <c r="I467" s="119">
        <v>43</v>
      </c>
      <c r="J467" s="119"/>
      <c r="K467" s="119">
        <v>3693</v>
      </c>
      <c r="M467" s="127"/>
      <c r="N467" s="127"/>
    </row>
    <row r="468" spans="1:14" ht="12.75">
      <c r="A468" s="120" t="s">
        <v>123</v>
      </c>
      <c r="B468" s="119">
        <v>12</v>
      </c>
      <c r="C468" s="119">
        <v>11</v>
      </c>
      <c r="D468" s="119">
        <v>6</v>
      </c>
      <c r="E468" s="119">
        <v>5</v>
      </c>
      <c r="F468" s="119">
        <v>5</v>
      </c>
      <c r="G468" s="119">
        <v>10</v>
      </c>
      <c r="H468" s="119">
        <v>9</v>
      </c>
      <c r="I468" s="119">
        <v>5</v>
      </c>
      <c r="J468" s="119"/>
      <c r="K468" s="119">
        <v>63</v>
      </c>
      <c r="M468" s="127"/>
      <c r="N468" s="127"/>
    </row>
    <row r="469" spans="1:14" ht="12.75">
      <c r="A469" s="2" t="s">
        <v>71</v>
      </c>
      <c r="B469" s="80">
        <v>42</v>
      </c>
      <c r="C469" s="80">
        <v>46</v>
      </c>
      <c r="D469" s="80">
        <v>18</v>
      </c>
      <c r="E469" s="80">
        <v>32</v>
      </c>
      <c r="F469" s="80">
        <v>17</v>
      </c>
      <c r="G469" s="80">
        <v>24</v>
      </c>
      <c r="H469" s="80">
        <v>10</v>
      </c>
      <c r="I469" s="80">
        <v>7</v>
      </c>
      <c r="J469" s="80"/>
      <c r="K469" s="80">
        <v>196</v>
      </c>
      <c r="M469" s="127"/>
      <c r="N469" s="127"/>
    </row>
    <row r="470" spans="1:14" ht="12.75">
      <c r="A470" s="2" t="s">
        <v>72</v>
      </c>
      <c r="B470" s="80">
        <v>14</v>
      </c>
      <c r="C470" s="80">
        <v>29</v>
      </c>
      <c r="D470" s="80">
        <v>132</v>
      </c>
      <c r="E470" s="80">
        <v>37</v>
      </c>
      <c r="F470" s="80">
        <v>19</v>
      </c>
      <c r="G470" s="80">
        <v>15</v>
      </c>
      <c r="H470" s="80">
        <v>11</v>
      </c>
      <c r="I470" s="80">
        <v>0</v>
      </c>
      <c r="J470" s="80"/>
      <c r="K470" s="80">
        <v>257</v>
      </c>
      <c r="M470" s="127"/>
      <c r="N470" s="127"/>
    </row>
    <row r="471" spans="1:14" ht="12.75">
      <c r="A471" s="2" t="s">
        <v>73</v>
      </c>
      <c r="B471" s="80">
        <v>1734</v>
      </c>
      <c r="C471" s="80">
        <v>1756</v>
      </c>
      <c r="D471" s="80">
        <v>556</v>
      </c>
      <c r="E471" s="80">
        <v>515</v>
      </c>
      <c r="F471" s="80">
        <v>516</v>
      </c>
      <c r="G471" s="80">
        <v>838</v>
      </c>
      <c r="H471" s="80">
        <v>326</v>
      </c>
      <c r="I471" s="80">
        <v>256</v>
      </c>
      <c r="J471" s="80"/>
      <c r="K471" s="80">
        <v>6497</v>
      </c>
      <c r="M471" s="127"/>
      <c r="N471" s="127"/>
    </row>
    <row r="472" spans="1:14" ht="12.75">
      <c r="A472" s="2" t="s">
        <v>74</v>
      </c>
      <c r="B472" s="80">
        <v>1304</v>
      </c>
      <c r="C472" s="80">
        <v>983</v>
      </c>
      <c r="D472" s="80">
        <v>560</v>
      </c>
      <c r="E472" s="80">
        <v>695</v>
      </c>
      <c r="F472" s="80">
        <v>344</v>
      </c>
      <c r="G472" s="80">
        <v>870</v>
      </c>
      <c r="H472" s="80">
        <v>450</v>
      </c>
      <c r="I472" s="80">
        <v>355</v>
      </c>
      <c r="J472" s="80"/>
      <c r="K472" s="80">
        <v>5561</v>
      </c>
      <c r="M472" s="127"/>
      <c r="N472" s="127"/>
    </row>
    <row r="473" spans="1:14" ht="12.75">
      <c r="A473" s="2" t="s">
        <v>75</v>
      </c>
      <c r="B473" s="80">
        <v>2113</v>
      </c>
      <c r="C473" s="80">
        <v>964</v>
      </c>
      <c r="D473" s="80">
        <v>340</v>
      </c>
      <c r="E473" s="80">
        <v>426</v>
      </c>
      <c r="F473" s="80">
        <v>202</v>
      </c>
      <c r="G473" s="80">
        <v>756</v>
      </c>
      <c r="H473" s="80">
        <v>277</v>
      </c>
      <c r="I473" s="80">
        <v>146</v>
      </c>
      <c r="J473" s="80"/>
      <c r="K473" s="80">
        <v>5224</v>
      </c>
      <c r="M473" s="127"/>
      <c r="N473" s="127"/>
    </row>
    <row r="474" spans="1:14" ht="12.75">
      <c r="A474" s="2" t="s">
        <v>15</v>
      </c>
      <c r="B474" s="80">
        <v>185</v>
      </c>
      <c r="C474" s="80">
        <v>20</v>
      </c>
      <c r="D474" s="80">
        <v>14</v>
      </c>
      <c r="E474" s="80">
        <v>42</v>
      </c>
      <c r="F474" s="80">
        <v>22</v>
      </c>
      <c r="G474" s="80">
        <v>25</v>
      </c>
      <c r="H474" s="80">
        <v>6</v>
      </c>
      <c r="I474" s="80">
        <v>4</v>
      </c>
      <c r="J474" s="80"/>
      <c r="K474" s="80">
        <v>318</v>
      </c>
      <c r="M474" s="127"/>
      <c r="N474" s="127"/>
    </row>
    <row r="475" spans="1:14" ht="12.75">
      <c r="A475" s="2" t="s">
        <v>14</v>
      </c>
      <c r="B475" s="80">
        <v>8</v>
      </c>
      <c r="C475" s="80">
        <v>8</v>
      </c>
      <c r="D475" s="80">
        <v>9</v>
      </c>
      <c r="E475" s="80">
        <v>11</v>
      </c>
      <c r="F475" s="80">
        <v>7</v>
      </c>
      <c r="G475" s="80">
        <v>16</v>
      </c>
      <c r="H475" s="80">
        <v>4</v>
      </c>
      <c r="I475" s="80">
        <v>2</v>
      </c>
      <c r="J475" s="80"/>
      <c r="K475" s="80">
        <v>65</v>
      </c>
      <c r="M475" s="127"/>
      <c r="N475" s="127"/>
    </row>
    <row r="476" spans="1:14" ht="12.75">
      <c r="A476" s="2" t="s">
        <v>76</v>
      </c>
      <c r="B476" s="80">
        <v>218</v>
      </c>
      <c r="C476" s="80">
        <v>61</v>
      </c>
      <c r="D476" s="80">
        <v>45</v>
      </c>
      <c r="E476" s="80">
        <v>83</v>
      </c>
      <c r="F476" s="80">
        <v>47</v>
      </c>
      <c r="G476" s="80">
        <v>44</v>
      </c>
      <c r="H476" s="80">
        <v>28</v>
      </c>
      <c r="I476" s="80">
        <v>19</v>
      </c>
      <c r="J476" s="80"/>
      <c r="K476" s="80">
        <v>545</v>
      </c>
      <c r="M476" s="127"/>
      <c r="N476" s="127"/>
    </row>
    <row r="477" spans="1:14" ht="12.75">
      <c r="A477" s="2" t="s">
        <v>77</v>
      </c>
      <c r="B477" s="80">
        <v>145</v>
      </c>
      <c r="C477" s="80">
        <v>95</v>
      </c>
      <c r="D477" s="80">
        <v>123</v>
      </c>
      <c r="E477" s="80">
        <v>121</v>
      </c>
      <c r="F477" s="80">
        <v>42</v>
      </c>
      <c r="G477" s="80">
        <v>92</v>
      </c>
      <c r="H477" s="80">
        <v>41</v>
      </c>
      <c r="I477" s="80">
        <v>42</v>
      </c>
      <c r="J477" s="80"/>
      <c r="K477" s="80">
        <v>701</v>
      </c>
      <c r="M477" s="127"/>
      <c r="N477" s="127"/>
    </row>
    <row r="478" spans="1:14" ht="12.75">
      <c r="A478" s="4" t="s">
        <v>79</v>
      </c>
      <c r="B478" s="89">
        <v>7672</v>
      </c>
      <c r="C478" s="89">
        <v>11830</v>
      </c>
      <c r="D478" s="89">
        <v>3177</v>
      </c>
      <c r="E478" s="89">
        <v>3043</v>
      </c>
      <c r="F478" s="89">
        <v>2240</v>
      </c>
      <c r="G478" s="89">
        <v>3940</v>
      </c>
      <c r="H478" s="89">
        <v>1907</v>
      </c>
      <c r="I478" s="89">
        <v>1743</v>
      </c>
      <c r="J478" s="80"/>
      <c r="K478" s="89">
        <v>35552</v>
      </c>
      <c r="M478" s="127"/>
      <c r="N478" s="127"/>
    </row>
    <row r="479" spans="1:14" ht="12.75">
      <c r="A479" s="2"/>
      <c r="B479" s="80"/>
      <c r="C479" s="80"/>
      <c r="D479" s="80"/>
      <c r="E479" s="80"/>
      <c r="F479" s="80"/>
      <c r="G479" s="80"/>
      <c r="H479" s="80"/>
      <c r="I479" s="80"/>
      <c r="J479" s="80"/>
      <c r="K479" s="80"/>
      <c r="M479" s="127"/>
      <c r="N479" s="127"/>
    </row>
    <row r="480" spans="1:14" ht="12.75">
      <c r="A480" s="88" t="s">
        <v>95</v>
      </c>
      <c r="B480" s="138" t="s">
        <v>40</v>
      </c>
      <c r="C480" s="138"/>
      <c r="D480" s="138"/>
      <c r="E480" s="138"/>
      <c r="F480" s="138"/>
      <c r="G480" s="138"/>
      <c r="H480" s="138"/>
      <c r="I480" s="138"/>
      <c r="J480" s="89"/>
      <c r="K480" s="89"/>
      <c r="M480" s="127"/>
      <c r="N480" s="127"/>
    </row>
    <row r="481" spans="1:14" ht="12.75">
      <c r="A481" s="4" t="s">
        <v>65</v>
      </c>
      <c r="B481" s="89" t="s">
        <v>45</v>
      </c>
      <c r="C481" s="89" t="s">
        <v>44</v>
      </c>
      <c r="D481" s="89" t="s">
        <v>43</v>
      </c>
      <c r="E481" s="89" t="s">
        <v>42</v>
      </c>
      <c r="F481" s="89" t="s">
        <v>41</v>
      </c>
      <c r="G481" s="89" t="s">
        <v>46</v>
      </c>
      <c r="H481" s="89" t="s">
        <v>47</v>
      </c>
      <c r="I481" s="89" t="s">
        <v>48</v>
      </c>
      <c r="J481" s="89"/>
      <c r="K481" s="89" t="s">
        <v>66</v>
      </c>
      <c r="M481" s="127"/>
      <c r="N481" s="127"/>
    </row>
    <row r="482" spans="1:14" ht="12.75">
      <c r="A482" s="2" t="s">
        <v>18</v>
      </c>
      <c r="B482" s="80">
        <v>51</v>
      </c>
      <c r="C482" s="80">
        <v>9</v>
      </c>
      <c r="D482" s="80">
        <v>23</v>
      </c>
      <c r="E482" s="80">
        <v>22</v>
      </c>
      <c r="F482" s="80">
        <v>13</v>
      </c>
      <c r="G482" s="80">
        <v>7</v>
      </c>
      <c r="H482" s="80">
        <v>20</v>
      </c>
      <c r="I482" s="80">
        <v>4</v>
      </c>
      <c r="J482" s="80"/>
      <c r="K482" s="80">
        <v>149</v>
      </c>
      <c r="M482" s="127"/>
      <c r="N482" s="127"/>
    </row>
    <row r="483" spans="1:14" ht="12.75">
      <c r="A483" s="2" t="s">
        <v>9</v>
      </c>
      <c r="B483" s="80">
        <v>420</v>
      </c>
      <c r="C483" s="80">
        <v>93</v>
      </c>
      <c r="D483" s="80">
        <v>194</v>
      </c>
      <c r="E483" s="80">
        <v>242</v>
      </c>
      <c r="F483" s="80">
        <v>161</v>
      </c>
      <c r="G483" s="80">
        <v>93</v>
      </c>
      <c r="H483" s="80">
        <v>127</v>
      </c>
      <c r="I483" s="80">
        <v>18</v>
      </c>
      <c r="J483" s="80"/>
      <c r="K483" s="80">
        <v>1348</v>
      </c>
      <c r="M483" s="127"/>
      <c r="N483" s="127"/>
    </row>
    <row r="484" spans="1:14" ht="12.75">
      <c r="A484" s="2" t="s">
        <v>11</v>
      </c>
      <c r="B484" s="80">
        <v>168</v>
      </c>
      <c r="C484" s="80">
        <v>39</v>
      </c>
      <c r="D484" s="80">
        <v>77</v>
      </c>
      <c r="E484" s="80">
        <v>96</v>
      </c>
      <c r="F484" s="80">
        <v>47</v>
      </c>
      <c r="G484" s="80">
        <v>37</v>
      </c>
      <c r="H484" s="80">
        <v>56</v>
      </c>
      <c r="I484" s="80">
        <v>7</v>
      </c>
      <c r="J484" s="80"/>
      <c r="K484" s="80">
        <v>527</v>
      </c>
      <c r="M484" s="127"/>
      <c r="N484" s="127"/>
    </row>
    <row r="485" spans="1:14" ht="12.75">
      <c r="A485" s="120" t="s">
        <v>12</v>
      </c>
      <c r="B485" s="119">
        <v>24</v>
      </c>
      <c r="C485" s="119">
        <v>1094</v>
      </c>
      <c r="D485" s="119">
        <v>445</v>
      </c>
      <c r="E485" s="119">
        <v>397</v>
      </c>
      <c r="F485" s="119">
        <v>27</v>
      </c>
      <c r="G485" s="119">
        <v>1</v>
      </c>
      <c r="H485" s="119">
        <v>10</v>
      </c>
      <c r="I485" s="119">
        <v>238</v>
      </c>
      <c r="J485" s="119"/>
      <c r="K485" s="119">
        <v>2236</v>
      </c>
      <c r="M485" s="127"/>
      <c r="N485" s="127"/>
    </row>
    <row r="486" spans="1:14" ht="12.75">
      <c r="A486" s="120" t="s">
        <v>17</v>
      </c>
      <c r="B486" s="119">
        <v>6</v>
      </c>
      <c r="C486" s="119">
        <v>0</v>
      </c>
      <c r="D486" s="119">
        <v>2</v>
      </c>
      <c r="E486" s="119">
        <v>3</v>
      </c>
      <c r="F486" s="119">
        <v>1</v>
      </c>
      <c r="G486" s="119">
        <v>0</v>
      </c>
      <c r="H486" s="119">
        <v>2</v>
      </c>
      <c r="I486" s="119">
        <v>1</v>
      </c>
      <c r="J486" s="119"/>
      <c r="K486" s="119">
        <v>15</v>
      </c>
      <c r="M486" s="127"/>
      <c r="N486" s="127"/>
    </row>
    <row r="487" spans="1:14" ht="12.75">
      <c r="A487" s="120" t="s">
        <v>67</v>
      </c>
      <c r="B487" s="119">
        <v>85</v>
      </c>
      <c r="C487" s="119">
        <v>1</v>
      </c>
      <c r="D487" s="119">
        <v>73</v>
      </c>
      <c r="E487" s="119">
        <v>4</v>
      </c>
      <c r="F487" s="119">
        <v>30</v>
      </c>
      <c r="G487" s="119">
        <v>2</v>
      </c>
      <c r="H487" s="119">
        <v>4</v>
      </c>
      <c r="I487" s="119">
        <v>0</v>
      </c>
      <c r="J487" s="119"/>
      <c r="K487" s="119">
        <v>199</v>
      </c>
      <c r="M487" s="127"/>
      <c r="N487" s="127"/>
    </row>
    <row r="488" spans="1:14" ht="12.75">
      <c r="A488" s="120" t="s">
        <v>68</v>
      </c>
      <c r="B488" s="119">
        <v>165</v>
      </c>
      <c r="C488" s="119">
        <v>18</v>
      </c>
      <c r="D488" s="119">
        <v>33</v>
      </c>
      <c r="E488" s="119">
        <v>32</v>
      </c>
      <c r="F488" s="119">
        <v>9</v>
      </c>
      <c r="G488" s="119">
        <v>22</v>
      </c>
      <c r="H488" s="119">
        <v>13</v>
      </c>
      <c r="I488" s="119">
        <v>4</v>
      </c>
      <c r="J488" s="119"/>
      <c r="K488" s="119">
        <v>296</v>
      </c>
      <c r="M488" s="127"/>
      <c r="N488" s="127"/>
    </row>
    <row r="489" spans="1:14" ht="12.75">
      <c r="A489" s="120" t="s">
        <v>69</v>
      </c>
      <c r="B489" s="119">
        <v>38</v>
      </c>
      <c r="C489" s="119">
        <v>3</v>
      </c>
      <c r="D489" s="119">
        <v>50</v>
      </c>
      <c r="E489" s="119">
        <v>87</v>
      </c>
      <c r="F489" s="119">
        <v>5</v>
      </c>
      <c r="G489" s="119">
        <v>2</v>
      </c>
      <c r="H489" s="119">
        <v>5</v>
      </c>
      <c r="I489" s="119">
        <v>0</v>
      </c>
      <c r="J489" s="119"/>
      <c r="K489" s="119">
        <v>190</v>
      </c>
      <c r="M489" s="127"/>
      <c r="N489" s="127"/>
    </row>
    <row r="490" spans="1:14" ht="12.75">
      <c r="A490" s="120" t="s">
        <v>10</v>
      </c>
      <c r="B490" s="119">
        <v>113</v>
      </c>
      <c r="C490" s="119">
        <v>23</v>
      </c>
      <c r="D490" s="119">
        <v>65</v>
      </c>
      <c r="E490" s="119">
        <v>99</v>
      </c>
      <c r="F490" s="119">
        <v>79</v>
      </c>
      <c r="G490" s="119">
        <v>26</v>
      </c>
      <c r="H490" s="119">
        <v>39</v>
      </c>
      <c r="I490" s="119">
        <v>5</v>
      </c>
      <c r="J490" s="119"/>
      <c r="K490" s="119">
        <v>449</v>
      </c>
      <c r="M490" s="127"/>
      <c r="N490" s="127"/>
    </row>
    <row r="491" spans="1:14" ht="12.75">
      <c r="A491" s="120" t="s">
        <v>122</v>
      </c>
      <c r="B491" s="119">
        <v>23</v>
      </c>
      <c r="C491" s="119">
        <v>3</v>
      </c>
      <c r="D491" s="119">
        <v>5</v>
      </c>
      <c r="E491" s="119">
        <v>8</v>
      </c>
      <c r="F491" s="119">
        <v>6</v>
      </c>
      <c r="G491" s="119">
        <v>7</v>
      </c>
      <c r="H491" s="119">
        <v>3</v>
      </c>
      <c r="I491" s="119">
        <v>0</v>
      </c>
      <c r="J491" s="119"/>
      <c r="K491" s="119">
        <v>55</v>
      </c>
      <c r="M491" s="127"/>
      <c r="N491" s="127"/>
    </row>
    <row r="492" spans="1:14" ht="12.75">
      <c r="A492" s="2" t="s">
        <v>129</v>
      </c>
      <c r="B492" s="119">
        <v>128</v>
      </c>
      <c r="C492" s="119">
        <v>1108</v>
      </c>
      <c r="D492" s="119">
        <v>61</v>
      </c>
      <c r="E492" s="119">
        <v>56</v>
      </c>
      <c r="F492" s="119">
        <v>53</v>
      </c>
      <c r="G492" s="119">
        <v>24</v>
      </c>
      <c r="H492" s="119">
        <v>54</v>
      </c>
      <c r="I492" s="119">
        <v>4</v>
      </c>
      <c r="J492" s="119"/>
      <c r="K492" s="119">
        <v>1488</v>
      </c>
      <c r="M492" s="127"/>
      <c r="N492" s="127"/>
    </row>
    <row r="493" spans="1:14" ht="12.75">
      <c r="A493" s="120" t="s">
        <v>123</v>
      </c>
      <c r="B493" s="119">
        <v>8</v>
      </c>
      <c r="C493" s="119">
        <v>3</v>
      </c>
      <c r="D493" s="119">
        <v>3</v>
      </c>
      <c r="E493" s="119">
        <v>9</v>
      </c>
      <c r="F493" s="119">
        <v>0</v>
      </c>
      <c r="G493" s="119">
        <v>1</v>
      </c>
      <c r="H493" s="119">
        <v>2</v>
      </c>
      <c r="I493" s="119">
        <v>1</v>
      </c>
      <c r="J493" s="119"/>
      <c r="K493" s="119">
        <v>27</v>
      </c>
      <c r="M493" s="127"/>
      <c r="N493" s="127"/>
    </row>
    <row r="494" spans="1:14" ht="12.75">
      <c r="A494" s="2" t="s">
        <v>71</v>
      </c>
      <c r="B494" s="80">
        <v>29</v>
      </c>
      <c r="C494" s="80">
        <v>10</v>
      </c>
      <c r="D494" s="80">
        <v>24</v>
      </c>
      <c r="E494" s="80">
        <v>18</v>
      </c>
      <c r="F494" s="80">
        <v>9</v>
      </c>
      <c r="G494" s="80">
        <v>6</v>
      </c>
      <c r="H494" s="80">
        <v>11</v>
      </c>
      <c r="I494" s="80">
        <v>0</v>
      </c>
      <c r="J494" s="80"/>
      <c r="K494" s="80">
        <v>107</v>
      </c>
      <c r="M494" s="127"/>
      <c r="N494" s="127"/>
    </row>
    <row r="495" spans="1:14" ht="12.75">
      <c r="A495" s="2" t="s">
        <v>72</v>
      </c>
      <c r="B495" s="80">
        <v>22</v>
      </c>
      <c r="C495" s="80">
        <v>4</v>
      </c>
      <c r="D495" s="80">
        <v>10</v>
      </c>
      <c r="E495" s="80">
        <v>29</v>
      </c>
      <c r="F495" s="80">
        <v>5</v>
      </c>
      <c r="G495" s="80">
        <v>2</v>
      </c>
      <c r="H495" s="80">
        <v>1</v>
      </c>
      <c r="I495" s="80">
        <v>0</v>
      </c>
      <c r="J495" s="80"/>
      <c r="K495" s="80">
        <v>73</v>
      </c>
      <c r="M495" s="127"/>
      <c r="N495" s="127"/>
    </row>
    <row r="496" spans="1:14" ht="12.75">
      <c r="A496" s="2" t="s">
        <v>73</v>
      </c>
      <c r="B496" s="80">
        <v>726</v>
      </c>
      <c r="C496" s="80">
        <v>170</v>
      </c>
      <c r="D496" s="80">
        <v>378</v>
      </c>
      <c r="E496" s="80">
        <v>461</v>
      </c>
      <c r="F496" s="80">
        <v>183</v>
      </c>
      <c r="G496" s="80">
        <v>160</v>
      </c>
      <c r="H496" s="80">
        <v>110</v>
      </c>
      <c r="I496" s="80">
        <v>18</v>
      </c>
      <c r="J496" s="80"/>
      <c r="K496" s="80">
        <v>2206</v>
      </c>
      <c r="M496" s="127"/>
      <c r="N496" s="127"/>
    </row>
    <row r="497" spans="1:14" ht="12.75">
      <c r="A497" s="2" t="s">
        <v>74</v>
      </c>
      <c r="B497" s="80">
        <v>729</v>
      </c>
      <c r="C497" s="80">
        <v>174</v>
      </c>
      <c r="D497" s="80">
        <v>384</v>
      </c>
      <c r="E497" s="80">
        <v>461</v>
      </c>
      <c r="F497" s="80">
        <v>276</v>
      </c>
      <c r="G497" s="80">
        <v>153</v>
      </c>
      <c r="H497" s="80">
        <v>234</v>
      </c>
      <c r="I497" s="80">
        <v>25</v>
      </c>
      <c r="J497" s="80"/>
      <c r="K497" s="80">
        <v>2436</v>
      </c>
      <c r="M497" s="127"/>
      <c r="N497" s="127"/>
    </row>
    <row r="498" spans="1:14" ht="12.75">
      <c r="A498" s="2" t="s">
        <v>75</v>
      </c>
      <c r="B498" s="80">
        <v>526</v>
      </c>
      <c r="C498" s="80">
        <v>133</v>
      </c>
      <c r="D498" s="80">
        <v>474</v>
      </c>
      <c r="E498" s="80">
        <v>253</v>
      </c>
      <c r="F498" s="80">
        <v>164</v>
      </c>
      <c r="G498" s="80">
        <v>133</v>
      </c>
      <c r="H498" s="80">
        <v>104</v>
      </c>
      <c r="I498" s="80">
        <v>7</v>
      </c>
      <c r="J498" s="80"/>
      <c r="K498" s="80">
        <v>1794</v>
      </c>
      <c r="M498" s="127"/>
      <c r="N498" s="127"/>
    </row>
    <row r="499" spans="1:14" ht="12.75">
      <c r="A499" s="2" t="s">
        <v>15</v>
      </c>
      <c r="B499" s="80">
        <v>16</v>
      </c>
      <c r="C499" s="80">
        <v>3</v>
      </c>
      <c r="D499" s="80">
        <v>13</v>
      </c>
      <c r="E499" s="80">
        <v>8</v>
      </c>
      <c r="F499" s="80">
        <v>12</v>
      </c>
      <c r="G499" s="80">
        <v>1</v>
      </c>
      <c r="H499" s="80">
        <v>1</v>
      </c>
      <c r="I499" s="80">
        <v>1</v>
      </c>
      <c r="J499" s="80"/>
      <c r="K499" s="80">
        <v>55</v>
      </c>
      <c r="M499" s="127"/>
      <c r="N499" s="127"/>
    </row>
    <row r="500" spans="1:14" ht="12.75">
      <c r="A500" s="2" t="s">
        <v>14</v>
      </c>
      <c r="B500" s="80">
        <v>14</v>
      </c>
      <c r="C500" s="80">
        <v>1</v>
      </c>
      <c r="D500" s="80">
        <v>8</v>
      </c>
      <c r="E500" s="80">
        <v>3</v>
      </c>
      <c r="F500" s="80">
        <v>3</v>
      </c>
      <c r="G500" s="80">
        <v>0</v>
      </c>
      <c r="H500" s="80">
        <v>3</v>
      </c>
      <c r="I500" s="80">
        <v>0</v>
      </c>
      <c r="J500" s="80"/>
      <c r="K500" s="80">
        <v>32</v>
      </c>
      <c r="M500" s="127"/>
      <c r="N500" s="127"/>
    </row>
    <row r="501" spans="1:14" ht="12.75">
      <c r="A501" s="2" t="s">
        <v>76</v>
      </c>
      <c r="B501" s="80">
        <v>56</v>
      </c>
      <c r="C501" s="80">
        <v>2</v>
      </c>
      <c r="D501" s="80">
        <v>74</v>
      </c>
      <c r="E501" s="80">
        <v>47</v>
      </c>
      <c r="F501" s="80">
        <v>21</v>
      </c>
      <c r="G501" s="80">
        <v>4</v>
      </c>
      <c r="H501" s="80">
        <v>16</v>
      </c>
      <c r="I501" s="80">
        <v>3</v>
      </c>
      <c r="J501" s="80"/>
      <c r="K501" s="80">
        <v>223</v>
      </c>
      <c r="M501" s="127"/>
      <c r="N501" s="127"/>
    </row>
    <row r="502" spans="1:14" ht="12.75">
      <c r="A502" s="2" t="s">
        <v>77</v>
      </c>
      <c r="B502" s="80">
        <v>307</v>
      </c>
      <c r="C502" s="80">
        <v>61</v>
      </c>
      <c r="D502" s="80">
        <v>83</v>
      </c>
      <c r="E502" s="80">
        <v>128</v>
      </c>
      <c r="F502" s="80">
        <v>40</v>
      </c>
      <c r="G502" s="80">
        <v>29</v>
      </c>
      <c r="H502" s="80">
        <v>39</v>
      </c>
      <c r="I502" s="80">
        <v>5</v>
      </c>
      <c r="J502" s="80"/>
      <c r="K502" s="80">
        <v>692</v>
      </c>
      <c r="M502" s="127"/>
      <c r="N502" s="127"/>
    </row>
    <row r="503" spans="1:14" ht="12.75">
      <c r="A503" s="4" t="s">
        <v>79</v>
      </c>
      <c r="B503" s="89">
        <v>3654</v>
      </c>
      <c r="C503" s="89">
        <v>2952</v>
      </c>
      <c r="D503" s="89">
        <v>2479</v>
      </c>
      <c r="E503" s="89">
        <v>2463</v>
      </c>
      <c r="F503" s="89">
        <v>1144</v>
      </c>
      <c r="G503" s="89">
        <v>710</v>
      </c>
      <c r="H503" s="89">
        <v>854</v>
      </c>
      <c r="I503" s="89">
        <v>341</v>
      </c>
      <c r="J503" s="80"/>
      <c r="K503" s="89">
        <v>14597</v>
      </c>
      <c r="M503" s="127"/>
      <c r="N503" s="127"/>
    </row>
    <row r="504" spans="1:14" ht="12.75">
      <c r="A504" s="2"/>
      <c r="B504" s="80"/>
      <c r="C504" s="80"/>
      <c r="D504" s="80"/>
      <c r="E504" s="80"/>
      <c r="F504" s="80"/>
      <c r="G504" s="80"/>
      <c r="H504" s="80"/>
      <c r="I504" s="80"/>
      <c r="J504" s="80"/>
      <c r="K504" s="80"/>
      <c r="M504" s="127"/>
      <c r="N504" s="127"/>
    </row>
    <row r="505" spans="1:14" ht="12.75">
      <c r="A505" s="88" t="s">
        <v>96</v>
      </c>
      <c r="B505" s="138" t="s">
        <v>40</v>
      </c>
      <c r="C505" s="138"/>
      <c r="D505" s="138"/>
      <c r="E505" s="138"/>
      <c r="F505" s="138"/>
      <c r="G505" s="138"/>
      <c r="H505" s="138"/>
      <c r="I505" s="138"/>
      <c r="J505" s="89"/>
      <c r="K505" s="89"/>
      <c r="M505" s="127"/>
      <c r="N505" s="127"/>
    </row>
    <row r="506" spans="1:14" ht="12.75">
      <c r="A506" s="4" t="s">
        <v>65</v>
      </c>
      <c r="B506" s="89" t="s">
        <v>45</v>
      </c>
      <c r="C506" s="89" t="s">
        <v>44</v>
      </c>
      <c r="D506" s="89" t="s">
        <v>43</v>
      </c>
      <c r="E506" s="89" t="s">
        <v>42</v>
      </c>
      <c r="F506" s="89" t="s">
        <v>41</v>
      </c>
      <c r="G506" s="89" t="s">
        <v>46</v>
      </c>
      <c r="H506" s="89" t="s">
        <v>47</v>
      </c>
      <c r="I506" s="89" t="s">
        <v>48</v>
      </c>
      <c r="J506" s="89"/>
      <c r="K506" s="89" t="s">
        <v>66</v>
      </c>
      <c r="M506" s="127"/>
      <c r="N506" s="127"/>
    </row>
    <row r="507" spans="1:14" ht="12.75">
      <c r="A507" s="2" t="s">
        <v>18</v>
      </c>
      <c r="B507" s="80">
        <v>20</v>
      </c>
      <c r="C507" s="80">
        <v>1</v>
      </c>
      <c r="D507" s="80">
        <v>1</v>
      </c>
      <c r="E507" s="80">
        <v>4</v>
      </c>
      <c r="F507" s="80">
        <v>3</v>
      </c>
      <c r="G507" s="80">
        <v>15</v>
      </c>
      <c r="H507" s="80">
        <v>2</v>
      </c>
      <c r="I507" s="80">
        <v>0</v>
      </c>
      <c r="J507" s="80"/>
      <c r="K507" s="80">
        <v>46</v>
      </c>
      <c r="M507" s="127"/>
      <c r="N507" s="127"/>
    </row>
    <row r="508" spans="1:14" ht="12.75">
      <c r="A508" s="2" t="s">
        <v>9</v>
      </c>
      <c r="B508" s="80">
        <v>338</v>
      </c>
      <c r="C508" s="80">
        <v>65</v>
      </c>
      <c r="D508" s="80">
        <v>38</v>
      </c>
      <c r="E508" s="80">
        <v>51</v>
      </c>
      <c r="F508" s="80">
        <v>31</v>
      </c>
      <c r="G508" s="80">
        <v>80</v>
      </c>
      <c r="H508" s="80">
        <v>45</v>
      </c>
      <c r="I508" s="80">
        <v>10</v>
      </c>
      <c r="J508" s="80"/>
      <c r="K508" s="80">
        <v>658</v>
      </c>
      <c r="M508" s="127"/>
      <c r="N508" s="127"/>
    </row>
    <row r="509" spans="1:14" ht="12.75">
      <c r="A509" s="2" t="s">
        <v>11</v>
      </c>
      <c r="B509" s="80">
        <v>36</v>
      </c>
      <c r="C509" s="80">
        <v>9</v>
      </c>
      <c r="D509" s="80">
        <v>14</v>
      </c>
      <c r="E509" s="80">
        <v>19</v>
      </c>
      <c r="F509" s="80">
        <v>4</v>
      </c>
      <c r="G509" s="80">
        <v>30</v>
      </c>
      <c r="H509" s="80">
        <v>6</v>
      </c>
      <c r="I509" s="80">
        <v>3</v>
      </c>
      <c r="J509" s="80"/>
      <c r="K509" s="80">
        <v>121</v>
      </c>
      <c r="M509" s="127"/>
      <c r="N509" s="127"/>
    </row>
    <row r="510" spans="1:14" ht="12.75">
      <c r="A510" s="120" t="s">
        <v>12</v>
      </c>
      <c r="B510" s="119">
        <v>11</v>
      </c>
      <c r="C510" s="119">
        <v>3</v>
      </c>
      <c r="D510" s="119">
        <v>10</v>
      </c>
      <c r="E510" s="119">
        <v>228</v>
      </c>
      <c r="F510" s="119">
        <v>18</v>
      </c>
      <c r="G510" s="119">
        <v>2</v>
      </c>
      <c r="H510" s="119">
        <v>0</v>
      </c>
      <c r="I510" s="119">
        <v>1</v>
      </c>
      <c r="J510" s="119"/>
      <c r="K510" s="119">
        <v>273</v>
      </c>
      <c r="M510" s="127"/>
      <c r="N510" s="127"/>
    </row>
    <row r="511" spans="1:14" ht="12.75">
      <c r="A511" s="120" t="s">
        <v>17</v>
      </c>
      <c r="B511" s="119">
        <v>3</v>
      </c>
      <c r="C511" s="119">
        <v>0</v>
      </c>
      <c r="D511" s="119">
        <v>0</v>
      </c>
      <c r="E511" s="119">
        <v>0</v>
      </c>
      <c r="F511" s="119">
        <v>0</v>
      </c>
      <c r="G511" s="119">
        <v>4</v>
      </c>
      <c r="H511" s="119">
        <v>0</v>
      </c>
      <c r="I511" s="119">
        <v>0</v>
      </c>
      <c r="J511" s="119"/>
      <c r="K511" s="119">
        <v>7</v>
      </c>
      <c r="M511" s="127"/>
      <c r="N511" s="127"/>
    </row>
    <row r="512" spans="1:14" ht="12.75">
      <c r="A512" s="120" t="s">
        <v>67</v>
      </c>
      <c r="B512" s="119">
        <v>127</v>
      </c>
      <c r="C512" s="119">
        <v>0</v>
      </c>
      <c r="D512" s="119">
        <v>1</v>
      </c>
      <c r="E512" s="119">
        <v>0</v>
      </c>
      <c r="F512" s="119">
        <v>2</v>
      </c>
      <c r="G512" s="119">
        <v>1</v>
      </c>
      <c r="H512" s="119">
        <v>0</v>
      </c>
      <c r="I512" s="119">
        <v>0</v>
      </c>
      <c r="J512" s="119"/>
      <c r="K512" s="119">
        <v>131</v>
      </c>
      <c r="M512" s="127"/>
      <c r="N512" s="127"/>
    </row>
    <row r="513" spans="1:14" ht="12.75">
      <c r="A513" s="120" t="s">
        <v>68</v>
      </c>
      <c r="B513" s="119">
        <v>43</v>
      </c>
      <c r="C513" s="119">
        <v>6</v>
      </c>
      <c r="D513" s="119">
        <v>7</v>
      </c>
      <c r="E513" s="119">
        <v>6</v>
      </c>
      <c r="F513" s="119">
        <v>3</v>
      </c>
      <c r="G513" s="119">
        <v>24</v>
      </c>
      <c r="H513" s="119">
        <v>3</v>
      </c>
      <c r="I513" s="119">
        <v>1</v>
      </c>
      <c r="J513" s="119"/>
      <c r="K513" s="119">
        <v>93</v>
      </c>
      <c r="M513" s="127"/>
      <c r="N513" s="127"/>
    </row>
    <row r="514" spans="1:14" ht="12.75">
      <c r="A514" s="120" t="s">
        <v>69</v>
      </c>
      <c r="B514" s="119">
        <v>4</v>
      </c>
      <c r="C514" s="119">
        <v>0</v>
      </c>
      <c r="D514" s="119">
        <v>0</v>
      </c>
      <c r="E514" s="119">
        <v>1</v>
      </c>
      <c r="F514" s="119">
        <v>1</v>
      </c>
      <c r="G514" s="119">
        <v>8</v>
      </c>
      <c r="H514" s="119">
        <v>0</v>
      </c>
      <c r="I514" s="119">
        <v>4</v>
      </c>
      <c r="J514" s="119"/>
      <c r="K514" s="119">
        <v>18</v>
      </c>
      <c r="M514" s="127"/>
      <c r="N514" s="127"/>
    </row>
    <row r="515" spans="1:14" ht="12.75">
      <c r="A515" s="120" t="s">
        <v>10</v>
      </c>
      <c r="B515" s="119">
        <v>27</v>
      </c>
      <c r="C515" s="119">
        <v>29</v>
      </c>
      <c r="D515" s="119">
        <v>12</v>
      </c>
      <c r="E515" s="119">
        <v>21</v>
      </c>
      <c r="F515" s="119">
        <v>8</v>
      </c>
      <c r="G515" s="119">
        <v>36</v>
      </c>
      <c r="H515" s="119">
        <v>31</v>
      </c>
      <c r="I515" s="119">
        <v>5</v>
      </c>
      <c r="J515" s="119"/>
      <c r="K515" s="119">
        <v>169</v>
      </c>
      <c r="M515" s="127"/>
      <c r="N515" s="127"/>
    </row>
    <row r="516" spans="1:14" ht="12.75">
      <c r="A516" s="120" t="s">
        <v>122</v>
      </c>
      <c r="B516" s="119">
        <v>3</v>
      </c>
      <c r="C516" s="119">
        <v>1</v>
      </c>
      <c r="D516" s="119">
        <v>0</v>
      </c>
      <c r="E516" s="119">
        <v>1</v>
      </c>
      <c r="F516" s="119">
        <v>0</v>
      </c>
      <c r="G516" s="119">
        <v>5</v>
      </c>
      <c r="H516" s="119">
        <v>1</v>
      </c>
      <c r="I516" s="119">
        <v>0</v>
      </c>
      <c r="J516" s="119"/>
      <c r="K516" s="119">
        <v>11</v>
      </c>
      <c r="M516" s="127"/>
      <c r="N516" s="127"/>
    </row>
    <row r="517" spans="1:14" ht="12.75">
      <c r="A517" s="2" t="s">
        <v>129</v>
      </c>
      <c r="B517" s="119">
        <v>45</v>
      </c>
      <c r="C517" s="119">
        <v>10</v>
      </c>
      <c r="D517" s="119">
        <v>27</v>
      </c>
      <c r="E517" s="119">
        <v>6</v>
      </c>
      <c r="F517" s="119">
        <v>7</v>
      </c>
      <c r="G517" s="119">
        <v>19</v>
      </c>
      <c r="H517" s="119">
        <v>13</v>
      </c>
      <c r="I517" s="119">
        <v>2</v>
      </c>
      <c r="J517" s="119"/>
      <c r="K517" s="119">
        <v>129</v>
      </c>
      <c r="M517" s="127"/>
      <c r="N517" s="127"/>
    </row>
    <row r="518" spans="1:14" ht="12.75">
      <c r="A518" s="120" t="s">
        <v>123</v>
      </c>
      <c r="B518" s="119">
        <v>1</v>
      </c>
      <c r="C518" s="119">
        <v>0</v>
      </c>
      <c r="D518" s="119">
        <v>0</v>
      </c>
      <c r="E518" s="119">
        <v>2</v>
      </c>
      <c r="F518" s="119">
        <v>0</v>
      </c>
      <c r="G518" s="119">
        <v>4</v>
      </c>
      <c r="H518" s="119">
        <v>1</v>
      </c>
      <c r="I518" s="119">
        <v>0</v>
      </c>
      <c r="J518" s="119"/>
      <c r="K518" s="119">
        <v>8</v>
      </c>
      <c r="M518" s="127"/>
      <c r="N518" s="127"/>
    </row>
    <row r="519" spans="1:14" ht="12.75">
      <c r="A519" s="2" t="s">
        <v>71</v>
      </c>
      <c r="B519" s="80">
        <v>18</v>
      </c>
      <c r="C519" s="80">
        <v>1</v>
      </c>
      <c r="D519" s="80">
        <v>7</v>
      </c>
      <c r="E519" s="80">
        <v>6</v>
      </c>
      <c r="F519" s="80">
        <v>3</v>
      </c>
      <c r="G519" s="80">
        <v>7</v>
      </c>
      <c r="H519" s="80">
        <v>2</v>
      </c>
      <c r="I519" s="80">
        <v>2</v>
      </c>
      <c r="J519" s="80"/>
      <c r="K519" s="80">
        <v>46</v>
      </c>
      <c r="M519" s="127"/>
      <c r="N519" s="127"/>
    </row>
    <row r="520" spans="1:14" ht="12.75">
      <c r="A520" s="2" t="s">
        <v>72</v>
      </c>
      <c r="B520" s="80">
        <v>3</v>
      </c>
      <c r="C520" s="80">
        <v>9</v>
      </c>
      <c r="D520" s="80">
        <v>1</v>
      </c>
      <c r="E520" s="80">
        <v>3</v>
      </c>
      <c r="F520" s="80">
        <v>2</v>
      </c>
      <c r="G520" s="80">
        <v>4</v>
      </c>
      <c r="H520" s="80">
        <v>1</v>
      </c>
      <c r="I520" s="80">
        <v>0</v>
      </c>
      <c r="J520" s="80"/>
      <c r="K520" s="80">
        <v>23</v>
      </c>
      <c r="M520" s="127"/>
      <c r="N520" s="127"/>
    </row>
    <row r="521" spans="1:14" ht="12.75">
      <c r="A521" s="2" t="s">
        <v>73</v>
      </c>
      <c r="B521" s="80">
        <v>1097</v>
      </c>
      <c r="C521" s="80">
        <v>472</v>
      </c>
      <c r="D521" s="80">
        <v>27</v>
      </c>
      <c r="E521" s="80">
        <v>57</v>
      </c>
      <c r="F521" s="80">
        <v>26</v>
      </c>
      <c r="G521" s="80">
        <v>49</v>
      </c>
      <c r="H521" s="80">
        <v>39</v>
      </c>
      <c r="I521" s="80">
        <v>8</v>
      </c>
      <c r="J521" s="80"/>
      <c r="K521" s="80">
        <v>1775</v>
      </c>
      <c r="M521" s="127"/>
      <c r="N521" s="127"/>
    </row>
    <row r="522" spans="1:14" ht="12.75">
      <c r="A522" s="2" t="s">
        <v>74</v>
      </c>
      <c r="B522" s="80">
        <v>238</v>
      </c>
      <c r="C522" s="80">
        <v>107</v>
      </c>
      <c r="D522" s="80">
        <v>68</v>
      </c>
      <c r="E522" s="80">
        <v>78</v>
      </c>
      <c r="F522" s="80">
        <v>54</v>
      </c>
      <c r="G522" s="80">
        <v>127</v>
      </c>
      <c r="H522" s="80">
        <v>60</v>
      </c>
      <c r="I522" s="80">
        <v>19</v>
      </c>
      <c r="J522" s="80"/>
      <c r="K522" s="80">
        <v>751</v>
      </c>
      <c r="M522" s="127"/>
      <c r="N522" s="127"/>
    </row>
    <row r="523" spans="1:14" ht="12.75">
      <c r="A523" s="2" t="s">
        <v>75</v>
      </c>
      <c r="B523" s="80">
        <v>13258</v>
      </c>
      <c r="C523" s="80">
        <v>471</v>
      </c>
      <c r="D523" s="80">
        <v>23</v>
      </c>
      <c r="E523" s="80">
        <v>50</v>
      </c>
      <c r="F523" s="80">
        <v>23</v>
      </c>
      <c r="G523" s="80">
        <v>35</v>
      </c>
      <c r="H523" s="80">
        <v>43</v>
      </c>
      <c r="I523" s="80">
        <v>2</v>
      </c>
      <c r="J523" s="80"/>
      <c r="K523" s="80">
        <v>13905</v>
      </c>
      <c r="M523" s="127"/>
      <c r="N523" s="127"/>
    </row>
    <row r="524" spans="1:14" ht="12.75">
      <c r="A524" s="2" t="s">
        <v>15</v>
      </c>
      <c r="B524" s="80">
        <v>3</v>
      </c>
      <c r="C524" s="80">
        <v>1</v>
      </c>
      <c r="D524" s="80">
        <v>2</v>
      </c>
      <c r="E524" s="80">
        <v>2</v>
      </c>
      <c r="F524" s="80">
        <v>3</v>
      </c>
      <c r="G524" s="80">
        <v>1</v>
      </c>
      <c r="H524" s="80">
        <v>1</v>
      </c>
      <c r="I524" s="80">
        <v>0</v>
      </c>
      <c r="J524" s="80"/>
      <c r="K524" s="80">
        <v>13</v>
      </c>
      <c r="M524" s="127"/>
      <c r="N524" s="127"/>
    </row>
    <row r="525" spans="1:14" ht="12.75">
      <c r="A525" s="2" t="s">
        <v>14</v>
      </c>
      <c r="B525" s="80">
        <v>4</v>
      </c>
      <c r="C525" s="80">
        <v>3</v>
      </c>
      <c r="D525" s="80">
        <v>1</v>
      </c>
      <c r="E525" s="80">
        <v>1</v>
      </c>
      <c r="F525" s="80">
        <v>0</v>
      </c>
      <c r="G525" s="80">
        <v>2</v>
      </c>
      <c r="H525" s="80">
        <v>0</v>
      </c>
      <c r="I525" s="80">
        <v>1</v>
      </c>
      <c r="J525" s="80"/>
      <c r="K525" s="80">
        <v>12</v>
      </c>
      <c r="M525" s="127"/>
      <c r="N525" s="127"/>
    </row>
    <row r="526" spans="1:14" ht="12.75">
      <c r="A526" s="2" t="s">
        <v>76</v>
      </c>
      <c r="B526" s="80">
        <v>9</v>
      </c>
      <c r="C526" s="80">
        <v>4</v>
      </c>
      <c r="D526" s="80">
        <v>4</v>
      </c>
      <c r="E526" s="80">
        <v>4</v>
      </c>
      <c r="F526" s="80">
        <v>2</v>
      </c>
      <c r="G526" s="80">
        <v>6</v>
      </c>
      <c r="H526" s="80">
        <v>4</v>
      </c>
      <c r="I526" s="80">
        <v>3</v>
      </c>
      <c r="J526" s="80"/>
      <c r="K526" s="80">
        <v>36</v>
      </c>
      <c r="M526" s="127"/>
      <c r="N526" s="127"/>
    </row>
    <row r="527" spans="1:14" ht="12.75">
      <c r="A527" s="2" t="s">
        <v>77</v>
      </c>
      <c r="B527" s="80">
        <v>703</v>
      </c>
      <c r="C527" s="80">
        <v>11</v>
      </c>
      <c r="D527" s="80">
        <v>31</v>
      </c>
      <c r="E527" s="80">
        <v>21</v>
      </c>
      <c r="F527" s="80">
        <v>17</v>
      </c>
      <c r="G527" s="80">
        <v>26</v>
      </c>
      <c r="H527" s="80">
        <v>20</v>
      </c>
      <c r="I527" s="80">
        <v>6</v>
      </c>
      <c r="J527" s="80"/>
      <c r="K527" s="80">
        <v>835</v>
      </c>
      <c r="M527" s="127"/>
      <c r="N527" s="127"/>
    </row>
    <row r="528" spans="1:14" ht="12.75">
      <c r="A528" s="4" t="s">
        <v>79</v>
      </c>
      <c r="B528" s="89">
        <v>15991</v>
      </c>
      <c r="C528" s="89">
        <v>1203</v>
      </c>
      <c r="D528" s="89">
        <v>274</v>
      </c>
      <c r="E528" s="89">
        <v>561</v>
      </c>
      <c r="F528" s="89">
        <v>207</v>
      </c>
      <c r="G528" s="89">
        <v>485</v>
      </c>
      <c r="H528" s="89">
        <v>272</v>
      </c>
      <c r="I528" s="89">
        <v>67</v>
      </c>
      <c r="J528" s="80"/>
      <c r="K528" s="89">
        <v>19060</v>
      </c>
      <c r="M528" s="127"/>
      <c r="N528" s="127"/>
    </row>
    <row r="529" spans="13:14" ht="12.75">
      <c r="M529" s="127"/>
      <c r="N529" s="127"/>
    </row>
    <row r="530" spans="1:14" ht="12.75">
      <c r="A530" s="88" t="s">
        <v>100</v>
      </c>
      <c r="B530" s="138" t="s">
        <v>40</v>
      </c>
      <c r="C530" s="138"/>
      <c r="D530" s="138"/>
      <c r="E530" s="138"/>
      <c r="F530" s="138"/>
      <c r="G530" s="138"/>
      <c r="H530" s="138"/>
      <c r="I530" s="138"/>
      <c r="J530" s="89"/>
      <c r="K530" s="89"/>
      <c r="M530" s="127"/>
      <c r="N530" s="127"/>
    </row>
    <row r="531" spans="1:14" ht="12.75">
      <c r="A531" s="4" t="s">
        <v>65</v>
      </c>
      <c r="B531" s="89" t="s">
        <v>45</v>
      </c>
      <c r="C531" s="89" t="s">
        <v>44</v>
      </c>
      <c r="D531" s="89" t="s">
        <v>43</v>
      </c>
      <c r="E531" s="89" t="s">
        <v>42</v>
      </c>
      <c r="F531" s="89" t="s">
        <v>41</v>
      </c>
      <c r="G531" s="89" t="s">
        <v>46</v>
      </c>
      <c r="H531" s="89" t="s">
        <v>47</v>
      </c>
      <c r="I531" s="89" t="s">
        <v>48</v>
      </c>
      <c r="J531" s="89"/>
      <c r="K531" s="89" t="s">
        <v>66</v>
      </c>
      <c r="M531" s="127"/>
      <c r="N531" s="127"/>
    </row>
    <row r="532" spans="1:14" ht="12.75">
      <c r="A532" s="2" t="s">
        <v>18</v>
      </c>
      <c r="B532" s="80">
        <v>23</v>
      </c>
      <c r="C532" s="80">
        <v>10</v>
      </c>
      <c r="D532" s="80">
        <v>9</v>
      </c>
      <c r="E532" s="80">
        <v>9</v>
      </c>
      <c r="F532" s="80">
        <v>9</v>
      </c>
      <c r="G532" s="80">
        <v>18</v>
      </c>
      <c r="H532" s="80">
        <v>8</v>
      </c>
      <c r="I532" s="80">
        <v>2</v>
      </c>
      <c r="J532" s="80"/>
      <c r="K532" s="80">
        <f aca="true" t="shared" si="0" ref="K532:K553">SUM(B532:I532)</f>
        <v>88</v>
      </c>
      <c r="M532" s="127"/>
      <c r="N532" s="127"/>
    </row>
    <row r="533" spans="1:14" ht="12.75">
      <c r="A533" s="2" t="s">
        <v>9</v>
      </c>
      <c r="B533" s="80">
        <v>161</v>
      </c>
      <c r="C533" s="80">
        <v>115</v>
      </c>
      <c r="D533" s="80">
        <v>76</v>
      </c>
      <c r="E533" s="80">
        <v>98</v>
      </c>
      <c r="F533" s="80">
        <v>53</v>
      </c>
      <c r="G533" s="80">
        <v>109</v>
      </c>
      <c r="H533" s="80">
        <v>72</v>
      </c>
      <c r="I533" s="80">
        <v>30</v>
      </c>
      <c r="J533" s="80"/>
      <c r="K533" s="80">
        <f t="shared" si="0"/>
        <v>714</v>
      </c>
      <c r="M533" s="127"/>
      <c r="N533" s="127"/>
    </row>
    <row r="534" spans="1:14" ht="12.75">
      <c r="A534" s="2" t="s">
        <v>11</v>
      </c>
      <c r="B534" s="80">
        <v>53</v>
      </c>
      <c r="C534" s="80">
        <v>49</v>
      </c>
      <c r="D534" s="80">
        <v>23</v>
      </c>
      <c r="E534" s="80">
        <v>39</v>
      </c>
      <c r="F534" s="80">
        <v>31</v>
      </c>
      <c r="G534" s="80">
        <v>47</v>
      </c>
      <c r="H534" s="80">
        <v>23</v>
      </c>
      <c r="I534" s="80">
        <v>8</v>
      </c>
      <c r="J534" s="80"/>
      <c r="K534" s="80">
        <f t="shared" si="0"/>
        <v>273</v>
      </c>
      <c r="M534" s="127"/>
      <c r="N534" s="127"/>
    </row>
    <row r="535" spans="1:14" ht="12.75">
      <c r="A535" s="120" t="s">
        <v>12</v>
      </c>
      <c r="B535" s="119">
        <v>3</v>
      </c>
      <c r="C535" s="119">
        <v>199</v>
      </c>
      <c r="D535" s="119">
        <v>2</v>
      </c>
      <c r="E535" s="119">
        <v>4</v>
      </c>
      <c r="F535" s="119">
        <v>60</v>
      </c>
      <c r="G535" s="119">
        <v>1</v>
      </c>
      <c r="H535" s="119">
        <v>1</v>
      </c>
      <c r="I535" s="119">
        <v>1</v>
      </c>
      <c r="J535" s="119"/>
      <c r="K535" s="119">
        <f t="shared" si="0"/>
        <v>271</v>
      </c>
      <c r="M535" s="127"/>
      <c r="N535" s="127"/>
    </row>
    <row r="536" spans="1:14" ht="12.75">
      <c r="A536" s="120" t="s">
        <v>17</v>
      </c>
      <c r="B536" s="119">
        <v>1</v>
      </c>
      <c r="C536" s="119">
        <v>1</v>
      </c>
      <c r="D536" s="119">
        <v>1</v>
      </c>
      <c r="E536" s="119">
        <v>1</v>
      </c>
      <c r="F536" s="119">
        <v>0</v>
      </c>
      <c r="G536" s="119">
        <v>2</v>
      </c>
      <c r="H536" s="119">
        <v>0</v>
      </c>
      <c r="I536" s="119">
        <v>0</v>
      </c>
      <c r="J536" s="119"/>
      <c r="K536" s="119">
        <f t="shared" si="0"/>
        <v>6</v>
      </c>
      <c r="M536" s="127"/>
      <c r="N536" s="127"/>
    </row>
    <row r="537" spans="1:14" ht="12.75">
      <c r="A537" s="120" t="s">
        <v>67</v>
      </c>
      <c r="B537" s="119">
        <v>57</v>
      </c>
      <c r="C537" s="119">
        <v>0</v>
      </c>
      <c r="D537" s="119">
        <v>3</v>
      </c>
      <c r="E537" s="119">
        <v>4</v>
      </c>
      <c r="F537" s="119">
        <v>0</v>
      </c>
      <c r="G537" s="119">
        <v>1</v>
      </c>
      <c r="H537" s="119">
        <v>2</v>
      </c>
      <c r="I537" s="119">
        <v>1</v>
      </c>
      <c r="J537" s="119"/>
      <c r="K537" s="119">
        <f t="shared" si="0"/>
        <v>68</v>
      </c>
      <c r="M537" s="127"/>
      <c r="N537" s="127"/>
    </row>
    <row r="538" spans="1:14" ht="12.75">
      <c r="A538" s="120" t="s">
        <v>68</v>
      </c>
      <c r="B538" s="119">
        <v>68</v>
      </c>
      <c r="C538" s="119">
        <v>13</v>
      </c>
      <c r="D538" s="119">
        <v>8</v>
      </c>
      <c r="E538" s="119">
        <v>18</v>
      </c>
      <c r="F538" s="119">
        <v>5</v>
      </c>
      <c r="G538" s="119">
        <v>27</v>
      </c>
      <c r="H538" s="119">
        <v>10</v>
      </c>
      <c r="I538" s="119">
        <v>2</v>
      </c>
      <c r="J538" s="119"/>
      <c r="K538" s="119">
        <f t="shared" si="0"/>
        <v>151</v>
      </c>
      <c r="M538" s="127"/>
      <c r="N538" s="127"/>
    </row>
    <row r="539" spans="1:14" ht="12.75">
      <c r="A539" s="120" t="s">
        <v>69</v>
      </c>
      <c r="B539" s="119">
        <v>6</v>
      </c>
      <c r="C539" s="119">
        <v>12</v>
      </c>
      <c r="D539" s="119">
        <v>4</v>
      </c>
      <c r="E539" s="119">
        <v>0</v>
      </c>
      <c r="F539" s="119">
        <v>4</v>
      </c>
      <c r="G539" s="119">
        <v>5</v>
      </c>
      <c r="H539" s="119">
        <v>20</v>
      </c>
      <c r="I539" s="119">
        <v>0</v>
      </c>
      <c r="J539" s="119"/>
      <c r="K539" s="119">
        <f t="shared" si="0"/>
        <v>51</v>
      </c>
      <c r="M539" s="127"/>
      <c r="N539" s="127"/>
    </row>
    <row r="540" spans="1:14" ht="12.75">
      <c r="A540" s="120" t="s">
        <v>10</v>
      </c>
      <c r="B540" s="119">
        <v>57</v>
      </c>
      <c r="C540" s="119">
        <v>49</v>
      </c>
      <c r="D540" s="119">
        <v>27</v>
      </c>
      <c r="E540" s="119">
        <v>40</v>
      </c>
      <c r="F540" s="119">
        <v>14</v>
      </c>
      <c r="G540" s="119">
        <v>30</v>
      </c>
      <c r="H540" s="119">
        <v>23</v>
      </c>
      <c r="I540" s="119">
        <v>22</v>
      </c>
      <c r="J540" s="119"/>
      <c r="K540" s="119">
        <f t="shared" si="0"/>
        <v>262</v>
      </c>
      <c r="M540" s="127"/>
      <c r="N540" s="127"/>
    </row>
    <row r="541" spans="1:14" ht="12.75">
      <c r="A541" s="120" t="s">
        <v>122</v>
      </c>
      <c r="B541" s="119">
        <v>9</v>
      </c>
      <c r="C541" s="119">
        <v>2</v>
      </c>
      <c r="D541" s="119">
        <v>2</v>
      </c>
      <c r="E541" s="119">
        <v>4</v>
      </c>
      <c r="F541" s="119">
        <v>4</v>
      </c>
      <c r="G541" s="119">
        <v>4</v>
      </c>
      <c r="H541" s="119">
        <v>1</v>
      </c>
      <c r="I541" s="119">
        <v>1</v>
      </c>
      <c r="J541" s="119"/>
      <c r="K541" s="119">
        <f t="shared" si="0"/>
        <v>27</v>
      </c>
      <c r="M541" s="127"/>
      <c r="N541" s="127"/>
    </row>
    <row r="542" spans="1:14" ht="12.75">
      <c r="A542" s="2" t="s">
        <v>129</v>
      </c>
      <c r="B542" s="119">
        <v>63</v>
      </c>
      <c r="C542" s="119">
        <v>117</v>
      </c>
      <c r="D542" s="119">
        <v>19</v>
      </c>
      <c r="E542" s="119">
        <v>22</v>
      </c>
      <c r="F542" s="119">
        <v>21</v>
      </c>
      <c r="G542" s="119">
        <v>26</v>
      </c>
      <c r="H542" s="119">
        <v>16</v>
      </c>
      <c r="I542" s="119">
        <v>3</v>
      </c>
      <c r="J542" s="119"/>
      <c r="K542" s="119">
        <f t="shared" si="0"/>
        <v>287</v>
      </c>
      <c r="M542" s="127"/>
      <c r="N542" s="127"/>
    </row>
    <row r="543" spans="1:14" ht="12.75">
      <c r="A543" s="120" t="s">
        <v>123</v>
      </c>
      <c r="B543" s="119">
        <v>4</v>
      </c>
      <c r="C543" s="119">
        <v>1</v>
      </c>
      <c r="D543" s="119">
        <v>2</v>
      </c>
      <c r="E543" s="119">
        <v>1</v>
      </c>
      <c r="F543" s="119">
        <v>4</v>
      </c>
      <c r="G543" s="119">
        <v>1</v>
      </c>
      <c r="H543" s="119">
        <v>0</v>
      </c>
      <c r="I543" s="119">
        <v>1</v>
      </c>
      <c r="J543" s="119"/>
      <c r="K543" s="119">
        <f t="shared" si="0"/>
        <v>14</v>
      </c>
      <c r="M543" s="127"/>
      <c r="N543" s="127"/>
    </row>
    <row r="544" spans="1:14" ht="12.75">
      <c r="A544" s="2" t="s">
        <v>71</v>
      </c>
      <c r="B544" s="80">
        <v>28</v>
      </c>
      <c r="C544" s="80">
        <v>10</v>
      </c>
      <c r="D544" s="80">
        <v>12</v>
      </c>
      <c r="E544" s="80">
        <v>12</v>
      </c>
      <c r="F544" s="80">
        <v>9</v>
      </c>
      <c r="G544" s="80">
        <v>10</v>
      </c>
      <c r="H544" s="80">
        <v>5</v>
      </c>
      <c r="I544" s="80">
        <v>2</v>
      </c>
      <c r="J544" s="80"/>
      <c r="K544" s="80">
        <f t="shared" si="0"/>
        <v>88</v>
      </c>
      <c r="M544" s="127"/>
      <c r="N544" s="127"/>
    </row>
    <row r="545" spans="1:14" ht="12.75">
      <c r="A545" s="2" t="s">
        <v>72</v>
      </c>
      <c r="B545" s="80">
        <v>1</v>
      </c>
      <c r="C545" s="80">
        <v>5</v>
      </c>
      <c r="D545" s="80">
        <v>10</v>
      </c>
      <c r="E545" s="80">
        <v>4</v>
      </c>
      <c r="F545" s="80">
        <v>1</v>
      </c>
      <c r="G545" s="80">
        <v>8</v>
      </c>
      <c r="H545" s="80">
        <v>1</v>
      </c>
      <c r="I545" s="80">
        <v>2</v>
      </c>
      <c r="J545" s="80"/>
      <c r="K545" s="80">
        <f t="shared" si="0"/>
        <v>32</v>
      </c>
      <c r="M545" s="127"/>
      <c r="N545" s="127"/>
    </row>
    <row r="546" spans="1:14" ht="12.75">
      <c r="A546" s="2" t="s">
        <v>73</v>
      </c>
      <c r="B546" s="80">
        <v>693</v>
      </c>
      <c r="C546" s="80">
        <v>106</v>
      </c>
      <c r="D546" s="80">
        <v>323</v>
      </c>
      <c r="E546" s="80">
        <v>86</v>
      </c>
      <c r="F546" s="80">
        <v>158</v>
      </c>
      <c r="G546" s="80">
        <v>393</v>
      </c>
      <c r="H546" s="80">
        <v>49</v>
      </c>
      <c r="I546" s="80">
        <v>22</v>
      </c>
      <c r="J546" s="80"/>
      <c r="K546" s="80">
        <f t="shared" si="0"/>
        <v>1830</v>
      </c>
      <c r="M546" s="127"/>
      <c r="N546" s="127"/>
    </row>
    <row r="547" spans="1:14" ht="12.75">
      <c r="A547" s="2" t="s">
        <v>74</v>
      </c>
      <c r="B547" s="80">
        <v>287</v>
      </c>
      <c r="C547" s="80">
        <v>167</v>
      </c>
      <c r="D547" s="80">
        <v>104</v>
      </c>
      <c r="E547" s="80">
        <v>167</v>
      </c>
      <c r="F547" s="80">
        <v>137</v>
      </c>
      <c r="G547" s="80">
        <v>193</v>
      </c>
      <c r="H547" s="80">
        <v>110</v>
      </c>
      <c r="I547" s="80">
        <v>27</v>
      </c>
      <c r="J547" s="80"/>
      <c r="K547" s="80">
        <f t="shared" si="0"/>
        <v>1192</v>
      </c>
      <c r="M547" s="127"/>
      <c r="N547" s="127"/>
    </row>
    <row r="548" spans="1:14" ht="12.75">
      <c r="A548" s="2" t="s">
        <v>75</v>
      </c>
      <c r="B548" s="80">
        <v>674</v>
      </c>
      <c r="C548" s="80">
        <v>88</v>
      </c>
      <c r="D548" s="80">
        <v>319</v>
      </c>
      <c r="E548" s="80">
        <v>85</v>
      </c>
      <c r="F548" s="80">
        <v>140</v>
      </c>
      <c r="G548" s="80">
        <v>368</v>
      </c>
      <c r="H548" s="80">
        <v>53</v>
      </c>
      <c r="I548" s="80">
        <v>21</v>
      </c>
      <c r="J548" s="80"/>
      <c r="K548" s="80">
        <f t="shared" si="0"/>
        <v>1748</v>
      </c>
      <c r="M548" s="127"/>
      <c r="N548" s="127"/>
    </row>
    <row r="549" spans="1:14" ht="12.75">
      <c r="A549" s="2" t="s">
        <v>15</v>
      </c>
      <c r="B549" s="80">
        <v>5</v>
      </c>
      <c r="C549" s="80">
        <v>0</v>
      </c>
      <c r="D549" s="80">
        <v>1</v>
      </c>
      <c r="E549" s="80">
        <v>4</v>
      </c>
      <c r="F549" s="80">
        <v>2</v>
      </c>
      <c r="G549" s="80">
        <v>4</v>
      </c>
      <c r="H549" s="80">
        <v>0</v>
      </c>
      <c r="I549" s="80">
        <v>0</v>
      </c>
      <c r="J549" s="80"/>
      <c r="K549" s="80">
        <f t="shared" si="0"/>
        <v>16</v>
      </c>
      <c r="M549" s="127"/>
      <c r="N549" s="127"/>
    </row>
    <row r="550" spans="1:14" ht="12.75">
      <c r="A550" s="2" t="s">
        <v>14</v>
      </c>
      <c r="B550" s="80">
        <v>4</v>
      </c>
      <c r="C550" s="80">
        <v>3</v>
      </c>
      <c r="D550" s="80">
        <v>4</v>
      </c>
      <c r="E550" s="80">
        <v>3</v>
      </c>
      <c r="F550" s="80">
        <v>2</v>
      </c>
      <c r="G550" s="80">
        <v>4</v>
      </c>
      <c r="H550" s="80">
        <v>4</v>
      </c>
      <c r="I550" s="80">
        <v>1</v>
      </c>
      <c r="J550" s="80"/>
      <c r="K550" s="80">
        <f t="shared" si="0"/>
        <v>25</v>
      </c>
      <c r="M550" s="127"/>
      <c r="N550" s="127"/>
    </row>
    <row r="551" spans="1:14" ht="12.75">
      <c r="A551" s="2" t="s">
        <v>76</v>
      </c>
      <c r="B551" s="80">
        <v>9</v>
      </c>
      <c r="C551" s="80">
        <v>9</v>
      </c>
      <c r="D551" s="80">
        <v>13</v>
      </c>
      <c r="E551" s="80">
        <v>14</v>
      </c>
      <c r="F551" s="80">
        <v>15</v>
      </c>
      <c r="G551" s="80">
        <v>7</v>
      </c>
      <c r="H551" s="80">
        <v>13</v>
      </c>
      <c r="I551" s="80">
        <v>3</v>
      </c>
      <c r="J551" s="80"/>
      <c r="K551" s="80">
        <f t="shared" si="0"/>
        <v>83</v>
      </c>
      <c r="M551" s="127"/>
      <c r="N551" s="127"/>
    </row>
    <row r="552" spans="1:14" ht="12.75">
      <c r="A552" s="2" t="s">
        <v>77</v>
      </c>
      <c r="B552" s="80">
        <v>923</v>
      </c>
      <c r="C552" s="80">
        <v>94</v>
      </c>
      <c r="D552" s="80">
        <v>300</v>
      </c>
      <c r="E552" s="80">
        <v>96</v>
      </c>
      <c r="F552" s="80">
        <v>35</v>
      </c>
      <c r="G552" s="80">
        <v>341</v>
      </c>
      <c r="H552" s="80">
        <v>54</v>
      </c>
      <c r="I552" s="80">
        <v>9</v>
      </c>
      <c r="J552" s="80"/>
      <c r="K552" s="80">
        <f t="shared" si="0"/>
        <v>1852</v>
      </c>
      <c r="M552" s="127"/>
      <c r="N552" s="127"/>
    </row>
    <row r="553" spans="1:14" ht="12.75">
      <c r="A553" s="4" t="s">
        <v>79</v>
      </c>
      <c r="B553" s="89">
        <f aca="true" t="shared" si="1" ref="B553:I553">SUM(B532:B552)</f>
        <v>3129</v>
      </c>
      <c r="C553" s="89">
        <f t="shared" si="1"/>
        <v>1050</v>
      </c>
      <c r="D553" s="89">
        <f t="shared" si="1"/>
        <v>1262</v>
      </c>
      <c r="E553" s="89">
        <f t="shared" si="1"/>
        <v>711</v>
      </c>
      <c r="F553" s="89">
        <f t="shared" si="1"/>
        <v>704</v>
      </c>
      <c r="G553" s="89">
        <f t="shared" si="1"/>
        <v>1599</v>
      </c>
      <c r="H553" s="89">
        <f t="shared" si="1"/>
        <v>465</v>
      </c>
      <c r="I553" s="89">
        <f t="shared" si="1"/>
        <v>158</v>
      </c>
      <c r="J553" s="80"/>
      <c r="K553" s="89">
        <f t="shared" si="0"/>
        <v>9078</v>
      </c>
      <c r="M553" s="127"/>
      <c r="N553" s="127"/>
    </row>
    <row r="554" spans="13:14" ht="12.75">
      <c r="M554" s="127"/>
      <c r="N554" s="127"/>
    </row>
    <row r="555" spans="1:14" ht="12.75">
      <c r="A555" s="88" t="s">
        <v>101</v>
      </c>
      <c r="B555" s="138" t="s">
        <v>40</v>
      </c>
      <c r="C555" s="138"/>
      <c r="D555" s="138"/>
      <c r="E555" s="138"/>
      <c r="F555" s="138"/>
      <c r="G555" s="138"/>
      <c r="H555" s="138"/>
      <c r="I555" s="138"/>
      <c r="J555" s="89"/>
      <c r="K555" s="89"/>
      <c r="M555" s="127"/>
      <c r="N555" s="127"/>
    </row>
    <row r="556" spans="1:14" ht="12.75">
      <c r="A556" s="4" t="s">
        <v>65</v>
      </c>
      <c r="B556" s="89" t="s">
        <v>45</v>
      </c>
      <c r="C556" s="89" t="s">
        <v>44</v>
      </c>
      <c r="D556" s="89" t="s">
        <v>43</v>
      </c>
      <c r="E556" s="89" t="s">
        <v>42</v>
      </c>
      <c r="F556" s="89" t="s">
        <v>41</v>
      </c>
      <c r="G556" s="89" t="s">
        <v>46</v>
      </c>
      <c r="H556" s="89" t="s">
        <v>47</v>
      </c>
      <c r="I556" s="89" t="s">
        <v>48</v>
      </c>
      <c r="J556" s="89"/>
      <c r="K556" s="89" t="s">
        <v>66</v>
      </c>
      <c r="M556" s="127"/>
      <c r="N556" s="127"/>
    </row>
    <row r="557" spans="1:14" ht="12.75">
      <c r="A557" s="100" t="s">
        <v>18</v>
      </c>
      <c r="B557" s="99">
        <v>22</v>
      </c>
      <c r="C557" s="99">
        <v>4</v>
      </c>
      <c r="D557" s="99">
        <v>11</v>
      </c>
      <c r="E557" s="99">
        <v>9</v>
      </c>
      <c r="F557" s="99">
        <v>4</v>
      </c>
      <c r="G557" s="99">
        <v>15</v>
      </c>
      <c r="H557" s="99">
        <v>10</v>
      </c>
      <c r="I557" s="99">
        <v>2</v>
      </c>
      <c r="J557" s="99"/>
      <c r="K557" s="80">
        <f>SUM(B557:J557)</f>
        <v>77</v>
      </c>
      <c r="M557" s="127"/>
      <c r="N557" s="127"/>
    </row>
    <row r="558" spans="1:14" ht="12.75">
      <c r="A558" s="100" t="s">
        <v>9</v>
      </c>
      <c r="B558" s="99">
        <v>326</v>
      </c>
      <c r="C558" s="99">
        <v>111</v>
      </c>
      <c r="D558" s="99">
        <v>112</v>
      </c>
      <c r="E558" s="99">
        <v>79</v>
      </c>
      <c r="F558" s="99">
        <v>105</v>
      </c>
      <c r="G558" s="99">
        <v>223</v>
      </c>
      <c r="H558" s="99">
        <v>154</v>
      </c>
      <c r="I558" s="99">
        <v>35</v>
      </c>
      <c r="J558" s="99"/>
      <c r="K558" s="80">
        <f aca="true" t="shared" si="2" ref="K558:K577">SUM(B558:J558)</f>
        <v>1145</v>
      </c>
      <c r="M558" s="127"/>
      <c r="N558" s="127"/>
    </row>
    <row r="559" spans="1:14" ht="12.75">
      <c r="A559" s="100" t="s">
        <v>11</v>
      </c>
      <c r="B559" s="99">
        <v>65</v>
      </c>
      <c r="C559" s="99">
        <v>62</v>
      </c>
      <c r="D559" s="99">
        <v>46</v>
      </c>
      <c r="E559" s="99">
        <v>21</v>
      </c>
      <c r="F559" s="99">
        <v>32</v>
      </c>
      <c r="G559" s="99">
        <v>32</v>
      </c>
      <c r="H559" s="99">
        <v>28</v>
      </c>
      <c r="I559" s="99">
        <v>13</v>
      </c>
      <c r="J559" s="99"/>
      <c r="K559" s="80">
        <f t="shared" si="2"/>
        <v>299</v>
      </c>
      <c r="M559" s="127"/>
      <c r="N559" s="127"/>
    </row>
    <row r="560" spans="1:14" ht="12.75">
      <c r="A560" s="120" t="s">
        <v>12</v>
      </c>
      <c r="B560" s="122">
        <v>3</v>
      </c>
      <c r="C560" s="122">
        <v>244</v>
      </c>
      <c r="D560" s="122">
        <v>28</v>
      </c>
      <c r="E560" s="122">
        <v>20</v>
      </c>
      <c r="F560" s="122">
        <v>34</v>
      </c>
      <c r="G560" s="122">
        <v>0</v>
      </c>
      <c r="H560" s="122">
        <v>23</v>
      </c>
      <c r="I560" s="122">
        <v>2</v>
      </c>
      <c r="J560" s="122"/>
      <c r="K560" s="119">
        <f aca="true" t="shared" si="3" ref="K560:K568">SUM(B560:J560)</f>
        <v>354</v>
      </c>
      <c r="M560" s="127"/>
      <c r="N560" s="127"/>
    </row>
    <row r="561" spans="1:14" ht="12.75">
      <c r="A561" s="120" t="s">
        <v>17</v>
      </c>
      <c r="B561" s="122">
        <v>7</v>
      </c>
      <c r="C561" s="122">
        <v>2</v>
      </c>
      <c r="D561" s="122">
        <v>1</v>
      </c>
      <c r="E561" s="122">
        <v>1</v>
      </c>
      <c r="F561" s="122">
        <v>1</v>
      </c>
      <c r="G561" s="122">
        <v>1</v>
      </c>
      <c r="H561" s="122">
        <v>0</v>
      </c>
      <c r="I561" s="122">
        <v>1</v>
      </c>
      <c r="J561" s="122"/>
      <c r="K561" s="119">
        <f t="shared" si="3"/>
        <v>14</v>
      </c>
      <c r="M561" s="127"/>
      <c r="N561" s="127"/>
    </row>
    <row r="562" spans="1:14" ht="12.75">
      <c r="A562" s="120" t="s">
        <v>67</v>
      </c>
      <c r="B562" s="122">
        <v>33</v>
      </c>
      <c r="C562" s="122">
        <v>1</v>
      </c>
      <c r="D562" s="122">
        <v>5</v>
      </c>
      <c r="E562" s="122">
        <v>3</v>
      </c>
      <c r="F562" s="122">
        <v>0</v>
      </c>
      <c r="G562" s="122">
        <v>4</v>
      </c>
      <c r="H562" s="122">
        <v>3</v>
      </c>
      <c r="I562" s="122">
        <v>1</v>
      </c>
      <c r="J562" s="122"/>
      <c r="K562" s="119">
        <f t="shared" si="3"/>
        <v>50</v>
      </c>
      <c r="M562" s="127"/>
      <c r="N562" s="127"/>
    </row>
    <row r="563" spans="1:14" ht="12.75">
      <c r="A563" s="120" t="s">
        <v>68</v>
      </c>
      <c r="B563" s="122">
        <v>75</v>
      </c>
      <c r="C563" s="122">
        <v>50</v>
      </c>
      <c r="D563" s="122">
        <v>23</v>
      </c>
      <c r="E563" s="122">
        <v>13</v>
      </c>
      <c r="F563" s="122">
        <v>2</v>
      </c>
      <c r="G563" s="122">
        <v>23</v>
      </c>
      <c r="H563" s="122">
        <v>8</v>
      </c>
      <c r="I563" s="122">
        <v>2</v>
      </c>
      <c r="J563" s="122"/>
      <c r="K563" s="119">
        <f t="shared" si="3"/>
        <v>196</v>
      </c>
      <c r="M563" s="127"/>
      <c r="N563" s="127"/>
    </row>
    <row r="564" spans="1:14" ht="12.75">
      <c r="A564" s="120" t="s">
        <v>69</v>
      </c>
      <c r="B564" s="122">
        <v>3</v>
      </c>
      <c r="C564" s="122">
        <v>14</v>
      </c>
      <c r="D564" s="122">
        <v>6</v>
      </c>
      <c r="E564" s="122">
        <v>13</v>
      </c>
      <c r="F564" s="122">
        <v>34</v>
      </c>
      <c r="G564" s="122">
        <v>111</v>
      </c>
      <c r="H564" s="122">
        <v>29</v>
      </c>
      <c r="I564" s="122">
        <v>2</v>
      </c>
      <c r="J564" s="122"/>
      <c r="K564" s="119">
        <f t="shared" si="3"/>
        <v>212</v>
      </c>
      <c r="M564" s="127"/>
      <c r="N564" s="127"/>
    </row>
    <row r="565" spans="1:14" ht="12.75">
      <c r="A565" s="120" t="s">
        <v>10</v>
      </c>
      <c r="B565" s="122">
        <v>44</v>
      </c>
      <c r="C565" s="122">
        <v>25</v>
      </c>
      <c r="D565" s="122">
        <v>19</v>
      </c>
      <c r="E565" s="122">
        <v>32</v>
      </c>
      <c r="F565" s="122">
        <v>15</v>
      </c>
      <c r="G565" s="122">
        <v>122</v>
      </c>
      <c r="H565" s="122">
        <v>121</v>
      </c>
      <c r="I565" s="122">
        <v>17</v>
      </c>
      <c r="J565" s="122"/>
      <c r="K565" s="119">
        <f t="shared" si="3"/>
        <v>395</v>
      </c>
      <c r="M565" s="127"/>
      <c r="N565" s="127"/>
    </row>
    <row r="566" spans="1:14" ht="12.75">
      <c r="A566" s="120" t="s">
        <v>122</v>
      </c>
      <c r="B566" s="122">
        <v>15</v>
      </c>
      <c r="C566" s="122">
        <v>6</v>
      </c>
      <c r="D566" s="122">
        <v>5</v>
      </c>
      <c r="E566" s="122">
        <v>4</v>
      </c>
      <c r="F566" s="122">
        <v>0</v>
      </c>
      <c r="G566" s="122">
        <v>5</v>
      </c>
      <c r="H566" s="122">
        <v>1</v>
      </c>
      <c r="I566" s="122">
        <v>2</v>
      </c>
      <c r="J566" s="122"/>
      <c r="K566" s="119">
        <f t="shared" si="3"/>
        <v>38</v>
      </c>
      <c r="M566" s="127"/>
      <c r="N566" s="127"/>
    </row>
    <row r="567" spans="1:14" ht="12.75">
      <c r="A567" s="2" t="s">
        <v>129</v>
      </c>
      <c r="B567" s="122">
        <v>47</v>
      </c>
      <c r="C567" s="122">
        <v>197</v>
      </c>
      <c r="D567" s="122">
        <v>54</v>
      </c>
      <c r="E567" s="122">
        <v>13</v>
      </c>
      <c r="F567" s="122">
        <v>8</v>
      </c>
      <c r="G567" s="122">
        <v>24</v>
      </c>
      <c r="H567" s="122">
        <v>38</v>
      </c>
      <c r="I567" s="122">
        <v>4</v>
      </c>
      <c r="J567" s="122"/>
      <c r="K567" s="119">
        <f t="shared" si="3"/>
        <v>385</v>
      </c>
      <c r="M567" s="127"/>
      <c r="N567" s="127"/>
    </row>
    <row r="568" spans="1:14" ht="12.75">
      <c r="A568" s="120" t="s">
        <v>123</v>
      </c>
      <c r="B568" s="122">
        <v>4</v>
      </c>
      <c r="C568" s="122">
        <v>0</v>
      </c>
      <c r="D568" s="122">
        <v>2</v>
      </c>
      <c r="E568" s="122">
        <v>0</v>
      </c>
      <c r="F568" s="122">
        <v>1</v>
      </c>
      <c r="G568" s="122">
        <v>0</v>
      </c>
      <c r="H568" s="122">
        <v>0</v>
      </c>
      <c r="I568" s="122">
        <v>0</v>
      </c>
      <c r="J568" s="122"/>
      <c r="K568" s="119">
        <f t="shared" si="3"/>
        <v>7</v>
      </c>
      <c r="M568" s="127"/>
      <c r="N568" s="127"/>
    </row>
    <row r="569" spans="1:14" ht="12.75">
      <c r="A569" s="100" t="s">
        <v>71</v>
      </c>
      <c r="B569" s="99">
        <v>16</v>
      </c>
      <c r="C569" s="99">
        <v>18</v>
      </c>
      <c r="D569" s="99">
        <v>13</v>
      </c>
      <c r="E569" s="99">
        <v>10</v>
      </c>
      <c r="F569" s="99">
        <v>2</v>
      </c>
      <c r="G569" s="99">
        <v>11</v>
      </c>
      <c r="H569" s="99">
        <v>12</v>
      </c>
      <c r="I569" s="99">
        <v>1</v>
      </c>
      <c r="J569" s="99"/>
      <c r="K569" s="80">
        <f t="shared" si="2"/>
        <v>83</v>
      </c>
      <c r="M569" s="127"/>
      <c r="N569" s="127"/>
    </row>
    <row r="570" spans="1:14" ht="12.75">
      <c r="A570" s="100" t="s">
        <v>72</v>
      </c>
      <c r="B570" s="99">
        <v>15</v>
      </c>
      <c r="C570" s="99">
        <v>10</v>
      </c>
      <c r="D570" s="99">
        <v>41</v>
      </c>
      <c r="E570" s="99">
        <v>1</v>
      </c>
      <c r="F570" s="99">
        <v>0</v>
      </c>
      <c r="G570" s="99">
        <v>8</v>
      </c>
      <c r="H570" s="99">
        <v>1</v>
      </c>
      <c r="I570" s="99">
        <v>1</v>
      </c>
      <c r="J570" s="99"/>
      <c r="K570" s="80">
        <f t="shared" si="2"/>
        <v>77</v>
      </c>
      <c r="M570" s="127"/>
      <c r="N570" s="127"/>
    </row>
    <row r="571" spans="1:14" ht="12.75">
      <c r="A571" s="100" t="s">
        <v>73</v>
      </c>
      <c r="B571" s="99">
        <v>303</v>
      </c>
      <c r="C571" s="99">
        <v>315</v>
      </c>
      <c r="D571" s="99">
        <v>128</v>
      </c>
      <c r="E571" s="99">
        <v>67</v>
      </c>
      <c r="F571" s="99">
        <v>75</v>
      </c>
      <c r="G571" s="99">
        <v>220</v>
      </c>
      <c r="H571" s="99">
        <v>79</v>
      </c>
      <c r="I571" s="99">
        <v>28</v>
      </c>
      <c r="J571" s="99"/>
      <c r="K571" s="80">
        <f t="shared" si="2"/>
        <v>1215</v>
      </c>
      <c r="M571" s="127"/>
      <c r="N571" s="127"/>
    </row>
    <row r="572" spans="1:14" ht="12.75">
      <c r="A572" s="100" t="s">
        <v>74</v>
      </c>
      <c r="B572" s="99">
        <v>619</v>
      </c>
      <c r="C572" s="99">
        <v>205</v>
      </c>
      <c r="D572" s="99">
        <v>199</v>
      </c>
      <c r="E572" s="99">
        <v>147</v>
      </c>
      <c r="F572" s="99">
        <v>130</v>
      </c>
      <c r="G572" s="99">
        <v>291</v>
      </c>
      <c r="H572" s="99">
        <v>172</v>
      </c>
      <c r="I572" s="99">
        <v>71</v>
      </c>
      <c r="J572" s="99"/>
      <c r="K572" s="80">
        <f t="shared" si="2"/>
        <v>1834</v>
      </c>
      <c r="M572" s="127"/>
      <c r="N572" s="127"/>
    </row>
    <row r="573" spans="1:14" ht="12.75">
      <c r="A573" s="100" t="s">
        <v>75</v>
      </c>
      <c r="B573" s="99">
        <v>249</v>
      </c>
      <c r="C573" s="99">
        <v>161</v>
      </c>
      <c r="D573" s="99">
        <v>57</v>
      </c>
      <c r="E573" s="99">
        <v>65</v>
      </c>
      <c r="F573" s="99">
        <v>64</v>
      </c>
      <c r="G573" s="99">
        <v>174</v>
      </c>
      <c r="H573" s="99">
        <v>126</v>
      </c>
      <c r="I573" s="99">
        <v>26</v>
      </c>
      <c r="J573" s="99"/>
      <c r="K573" s="80">
        <v>922</v>
      </c>
      <c r="M573" s="127"/>
      <c r="N573" s="127"/>
    </row>
    <row r="574" spans="1:14" ht="12.75">
      <c r="A574" s="100" t="s">
        <v>15</v>
      </c>
      <c r="B574" s="99">
        <v>10</v>
      </c>
      <c r="C574" s="99">
        <v>6</v>
      </c>
      <c r="D574" s="99">
        <v>3</v>
      </c>
      <c r="E574" s="99">
        <v>6</v>
      </c>
      <c r="F574" s="99">
        <v>2</v>
      </c>
      <c r="G574" s="99">
        <v>1</v>
      </c>
      <c r="H574" s="99">
        <v>0</v>
      </c>
      <c r="I574" s="99">
        <v>0</v>
      </c>
      <c r="J574" s="99"/>
      <c r="K574" s="80">
        <f t="shared" si="2"/>
        <v>28</v>
      </c>
      <c r="M574" s="127"/>
      <c r="N574" s="127"/>
    </row>
    <row r="575" spans="1:14" ht="12.75">
      <c r="A575" s="100" t="s">
        <v>14</v>
      </c>
      <c r="B575" s="99">
        <v>10</v>
      </c>
      <c r="C575" s="99">
        <v>1</v>
      </c>
      <c r="D575" s="99">
        <v>4</v>
      </c>
      <c r="E575" s="99">
        <v>5</v>
      </c>
      <c r="F575" s="99">
        <v>1</v>
      </c>
      <c r="G575" s="99">
        <v>2</v>
      </c>
      <c r="H575" s="99">
        <v>2</v>
      </c>
      <c r="I575" s="99">
        <v>0</v>
      </c>
      <c r="J575" s="99"/>
      <c r="K575" s="80">
        <f t="shared" si="2"/>
        <v>25</v>
      </c>
      <c r="M575" s="127"/>
      <c r="N575" s="127"/>
    </row>
    <row r="576" spans="1:14" ht="12.75">
      <c r="A576" s="100" t="s">
        <v>76</v>
      </c>
      <c r="B576" s="99">
        <v>19</v>
      </c>
      <c r="C576" s="99">
        <v>8</v>
      </c>
      <c r="D576" s="99">
        <v>20</v>
      </c>
      <c r="E576" s="99">
        <v>12</v>
      </c>
      <c r="F576" s="99">
        <v>14</v>
      </c>
      <c r="G576" s="99">
        <v>12</v>
      </c>
      <c r="H576" s="99">
        <v>10</v>
      </c>
      <c r="I576" s="99">
        <v>3</v>
      </c>
      <c r="J576" s="99"/>
      <c r="K576" s="80">
        <f t="shared" si="2"/>
        <v>98</v>
      </c>
      <c r="M576" s="127"/>
      <c r="N576" s="127"/>
    </row>
    <row r="577" spans="1:14" ht="12.75">
      <c r="A577" s="100" t="s">
        <v>77</v>
      </c>
      <c r="B577" s="99">
        <v>613</v>
      </c>
      <c r="C577" s="99">
        <v>151</v>
      </c>
      <c r="D577" s="99">
        <v>144</v>
      </c>
      <c r="E577" s="99">
        <v>80</v>
      </c>
      <c r="F577" s="99">
        <v>87</v>
      </c>
      <c r="G577" s="99">
        <v>205</v>
      </c>
      <c r="H577" s="99">
        <v>81</v>
      </c>
      <c r="I577" s="99">
        <v>18</v>
      </c>
      <c r="J577" s="99"/>
      <c r="K577" s="80">
        <f t="shared" si="2"/>
        <v>1379</v>
      </c>
      <c r="M577" s="127"/>
      <c r="N577" s="127"/>
    </row>
    <row r="578" spans="1:14" ht="12.75">
      <c r="A578" s="4" t="s">
        <v>79</v>
      </c>
      <c r="B578" s="89">
        <f aca="true" t="shared" si="4" ref="B578:I578">SUM(B557:B577)</f>
        <v>2498</v>
      </c>
      <c r="C578" s="89">
        <f t="shared" si="4"/>
        <v>1591</v>
      </c>
      <c r="D578" s="89">
        <f t="shared" si="4"/>
        <v>921</v>
      </c>
      <c r="E578" s="89">
        <f t="shared" si="4"/>
        <v>601</v>
      </c>
      <c r="F578" s="89">
        <f t="shared" si="4"/>
        <v>611</v>
      </c>
      <c r="G578" s="89">
        <f t="shared" si="4"/>
        <v>1484</v>
      </c>
      <c r="H578" s="89">
        <f t="shared" si="4"/>
        <v>898</v>
      </c>
      <c r="I578" s="89">
        <f t="shared" si="4"/>
        <v>229</v>
      </c>
      <c r="J578" s="89"/>
      <c r="K578" s="89">
        <f>SUM(K557:K577)</f>
        <v>8833</v>
      </c>
      <c r="M578" s="127"/>
      <c r="N578" s="127"/>
    </row>
    <row r="579" spans="13:14" ht="12.75">
      <c r="M579" s="127"/>
      <c r="N579" s="127"/>
    </row>
    <row r="580" spans="1:14" ht="12.75">
      <c r="A580" s="88" t="s">
        <v>102</v>
      </c>
      <c r="B580" s="138" t="s">
        <v>40</v>
      </c>
      <c r="C580" s="138"/>
      <c r="D580" s="138"/>
      <c r="E580" s="138"/>
      <c r="F580" s="138"/>
      <c r="G580" s="138"/>
      <c r="H580" s="138"/>
      <c r="I580" s="138"/>
      <c r="J580" s="89"/>
      <c r="K580" s="89"/>
      <c r="M580" s="127"/>
      <c r="N580" s="127"/>
    </row>
    <row r="581" spans="1:14" ht="12.75">
      <c r="A581" s="4" t="s">
        <v>65</v>
      </c>
      <c r="B581" s="89" t="s">
        <v>45</v>
      </c>
      <c r="C581" s="89" t="s">
        <v>44</v>
      </c>
      <c r="D581" s="89" t="s">
        <v>43</v>
      </c>
      <c r="E581" s="89" t="s">
        <v>42</v>
      </c>
      <c r="F581" s="89" t="s">
        <v>41</v>
      </c>
      <c r="G581" s="89" t="s">
        <v>46</v>
      </c>
      <c r="H581" s="89" t="s">
        <v>47</v>
      </c>
      <c r="I581" s="89" t="s">
        <v>48</v>
      </c>
      <c r="J581" s="89"/>
      <c r="K581" s="89" t="s">
        <v>66</v>
      </c>
      <c r="M581" s="127"/>
      <c r="N581" s="127"/>
    </row>
    <row r="582" spans="1:14" ht="12.75">
      <c r="A582" s="2" t="s">
        <v>18</v>
      </c>
      <c r="B582" s="99">
        <v>31</v>
      </c>
      <c r="C582" s="99">
        <v>7</v>
      </c>
      <c r="D582" s="99">
        <v>5</v>
      </c>
      <c r="E582" s="99">
        <v>13</v>
      </c>
      <c r="F582" s="99">
        <v>3</v>
      </c>
      <c r="G582" s="99">
        <v>13</v>
      </c>
      <c r="H582" s="99">
        <v>8</v>
      </c>
      <c r="I582" s="99">
        <v>3</v>
      </c>
      <c r="J582" s="80"/>
      <c r="K582" s="80">
        <f>SUM(B582:J582)</f>
        <v>83</v>
      </c>
      <c r="M582" s="127"/>
      <c r="N582" s="127"/>
    </row>
    <row r="583" spans="1:14" ht="12.75">
      <c r="A583" s="2" t="s">
        <v>9</v>
      </c>
      <c r="B583" s="99">
        <v>150</v>
      </c>
      <c r="C583" s="99">
        <v>98</v>
      </c>
      <c r="D583" s="99">
        <v>58</v>
      </c>
      <c r="E583" s="99">
        <v>81</v>
      </c>
      <c r="F583" s="99">
        <v>49</v>
      </c>
      <c r="G583" s="99">
        <v>101</v>
      </c>
      <c r="H583" s="99">
        <v>59</v>
      </c>
      <c r="I583" s="99">
        <v>31</v>
      </c>
      <c r="J583" s="80"/>
      <c r="K583" s="80">
        <f aca="true" t="shared" si="5" ref="K583:K602">SUM(B583:J583)</f>
        <v>627</v>
      </c>
      <c r="M583" s="127"/>
      <c r="N583" s="127"/>
    </row>
    <row r="584" spans="1:14" ht="12.75">
      <c r="A584" s="2" t="s">
        <v>11</v>
      </c>
      <c r="B584" s="99">
        <v>57</v>
      </c>
      <c r="C584" s="99">
        <v>35</v>
      </c>
      <c r="D584" s="99">
        <v>17</v>
      </c>
      <c r="E584" s="99">
        <v>41</v>
      </c>
      <c r="F584" s="99">
        <v>12</v>
      </c>
      <c r="G584" s="99">
        <v>39</v>
      </c>
      <c r="H584" s="99">
        <v>22</v>
      </c>
      <c r="I584" s="99">
        <v>12</v>
      </c>
      <c r="J584" s="80"/>
      <c r="K584" s="80">
        <f t="shared" si="5"/>
        <v>235</v>
      </c>
      <c r="M584" s="127"/>
      <c r="N584" s="127"/>
    </row>
    <row r="585" spans="1:14" ht="12.75">
      <c r="A585" s="120" t="s">
        <v>12</v>
      </c>
      <c r="B585" s="122">
        <v>5</v>
      </c>
      <c r="C585" s="122">
        <v>204</v>
      </c>
      <c r="D585" s="122">
        <v>14</v>
      </c>
      <c r="E585" s="122">
        <v>14</v>
      </c>
      <c r="F585" s="122">
        <v>129</v>
      </c>
      <c r="G585" s="122">
        <v>2</v>
      </c>
      <c r="H585" s="122">
        <v>0</v>
      </c>
      <c r="I585" s="122">
        <v>5</v>
      </c>
      <c r="J585" s="119"/>
      <c r="K585" s="119">
        <f aca="true" t="shared" si="6" ref="K585:K593">SUM(B585:J585)</f>
        <v>373</v>
      </c>
      <c r="M585" s="127"/>
      <c r="N585" s="127"/>
    </row>
    <row r="586" spans="1:14" ht="12.75">
      <c r="A586" s="120" t="s">
        <v>17</v>
      </c>
      <c r="B586" s="122">
        <v>4</v>
      </c>
      <c r="C586" s="122">
        <v>3</v>
      </c>
      <c r="D586" s="122">
        <v>1</v>
      </c>
      <c r="E586" s="122">
        <v>2</v>
      </c>
      <c r="F586" s="122">
        <v>3</v>
      </c>
      <c r="G586" s="122">
        <v>2</v>
      </c>
      <c r="H586" s="122">
        <v>1</v>
      </c>
      <c r="I586" s="122">
        <v>0</v>
      </c>
      <c r="J586" s="119"/>
      <c r="K586" s="119">
        <f t="shared" si="6"/>
        <v>16</v>
      </c>
      <c r="M586" s="127"/>
      <c r="N586" s="127"/>
    </row>
    <row r="587" spans="1:14" ht="12.75">
      <c r="A587" s="120" t="s">
        <v>67</v>
      </c>
      <c r="B587" s="122">
        <v>18</v>
      </c>
      <c r="C587" s="122">
        <v>3</v>
      </c>
      <c r="D587" s="122">
        <v>4</v>
      </c>
      <c r="E587" s="122">
        <v>1</v>
      </c>
      <c r="F587" s="122">
        <v>3</v>
      </c>
      <c r="G587" s="122">
        <v>2</v>
      </c>
      <c r="H587" s="122">
        <v>2</v>
      </c>
      <c r="I587" s="122">
        <v>0</v>
      </c>
      <c r="J587" s="119"/>
      <c r="K587" s="119">
        <f t="shared" si="6"/>
        <v>33</v>
      </c>
      <c r="M587" s="127"/>
      <c r="N587" s="127"/>
    </row>
    <row r="588" spans="1:14" ht="12.75">
      <c r="A588" s="120" t="s">
        <v>68</v>
      </c>
      <c r="B588" s="122">
        <v>58</v>
      </c>
      <c r="C588" s="122">
        <v>15</v>
      </c>
      <c r="D588" s="122">
        <v>15</v>
      </c>
      <c r="E588" s="122">
        <v>15</v>
      </c>
      <c r="F588" s="122">
        <v>4</v>
      </c>
      <c r="G588" s="122">
        <v>34</v>
      </c>
      <c r="H588" s="122">
        <v>12</v>
      </c>
      <c r="I588" s="122">
        <v>0</v>
      </c>
      <c r="J588" s="119"/>
      <c r="K588" s="119">
        <f t="shared" si="6"/>
        <v>153</v>
      </c>
      <c r="M588" s="127"/>
      <c r="N588" s="127"/>
    </row>
    <row r="589" spans="1:14" ht="12.75">
      <c r="A589" s="120" t="s">
        <v>69</v>
      </c>
      <c r="B589" s="122">
        <v>6</v>
      </c>
      <c r="C589" s="122">
        <v>137</v>
      </c>
      <c r="D589" s="122">
        <v>4</v>
      </c>
      <c r="E589" s="122">
        <v>6</v>
      </c>
      <c r="F589" s="122">
        <v>0</v>
      </c>
      <c r="G589" s="122">
        <v>1</v>
      </c>
      <c r="H589" s="122">
        <v>0</v>
      </c>
      <c r="I589" s="122">
        <v>0</v>
      </c>
      <c r="J589" s="119"/>
      <c r="K589" s="119">
        <f t="shared" si="6"/>
        <v>154</v>
      </c>
      <c r="M589" s="127"/>
      <c r="N589" s="127"/>
    </row>
    <row r="590" spans="1:14" ht="12.75">
      <c r="A590" s="120" t="s">
        <v>10</v>
      </c>
      <c r="B590" s="122">
        <v>30</v>
      </c>
      <c r="C590" s="122">
        <v>40</v>
      </c>
      <c r="D590" s="122">
        <v>19</v>
      </c>
      <c r="E590" s="122">
        <v>26</v>
      </c>
      <c r="F590" s="122">
        <v>14</v>
      </c>
      <c r="G590" s="122">
        <v>21</v>
      </c>
      <c r="H590" s="122">
        <v>15</v>
      </c>
      <c r="I590" s="122">
        <v>9</v>
      </c>
      <c r="J590" s="119"/>
      <c r="K590" s="119">
        <f t="shared" si="6"/>
        <v>174</v>
      </c>
      <c r="M590" s="127"/>
      <c r="N590" s="127"/>
    </row>
    <row r="591" spans="1:14" ht="12.75">
      <c r="A591" s="120" t="s">
        <v>122</v>
      </c>
      <c r="B591" s="122">
        <v>12</v>
      </c>
      <c r="C591" s="122">
        <v>1</v>
      </c>
      <c r="D591" s="122">
        <v>3</v>
      </c>
      <c r="E591" s="122">
        <v>4</v>
      </c>
      <c r="F591" s="122">
        <v>2</v>
      </c>
      <c r="G591" s="122">
        <v>4</v>
      </c>
      <c r="H591" s="122">
        <v>1</v>
      </c>
      <c r="I591" s="122">
        <v>0</v>
      </c>
      <c r="J591" s="119"/>
      <c r="K591" s="119">
        <f t="shared" si="6"/>
        <v>27</v>
      </c>
      <c r="M591" s="127"/>
      <c r="N591" s="127"/>
    </row>
    <row r="592" spans="1:14" ht="12.75">
      <c r="A592" s="2" t="s">
        <v>129</v>
      </c>
      <c r="B592" s="122">
        <v>49</v>
      </c>
      <c r="C592" s="122">
        <v>161</v>
      </c>
      <c r="D592" s="122">
        <v>22</v>
      </c>
      <c r="E592" s="122">
        <v>24</v>
      </c>
      <c r="F592" s="122">
        <v>4</v>
      </c>
      <c r="G592" s="122">
        <v>32</v>
      </c>
      <c r="H592" s="122">
        <v>13</v>
      </c>
      <c r="I592" s="122">
        <v>3</v>
      </c>
      <c r="J592" s="119"/>
      <c r="K592" s="119">
        <f t="shared" si="6"/>
        <v>308</v>
      </c>
      <c r="M592" s="127"/>
      <c r="N592" s="127"/>
    </row>
    <row r="593" spans="1:14" ht="12.75">
      <c r="A593" s="120" t="s">
        <v>123</v>
      </c>
      <c r="B593" s="122">
        <v>7</v>
      </c>
      <c r="C593" s="122">
        <v>2</v>
      </c>
      <c r="D593" s="122">
        <v>3</v>
      </c>
      <c r="E593" s="122">
        <v>5</v>
      </c>
      <c r="F593" s="122">
        <v>0</v>
      </c>
      <c r="G593" s="122">
        <v>4</v>
      </c>
      <c r="H593" s="122">
        <v>0</v>
      </c>
      <c r="I593" s="122">
        <v>1</v>
      </c>
      <c r="J593" s="119"/>
      <c r="K593" s="119">
        <f t="shared" si="6"/>
        <v>22</v>
      </c>
      <c r="M593" s="127"/>
      <c r="N593" s="127"/>
    </row>
    <row r="594" spans="1:14" ht="12.75">
      <c r="A594" s="2" t="s">
        <v>71</v>
      </c>
      <c r="B594" s="99">
        <v>12</v>
      </c>
      <c r="C594" s="99">
        <v>10</v>
      </c>
      <c r="D594" s="99">
        <v>10</v>
      </c>
      <c r="E594" s="99">
        <v>12</v>
      </c>
      <c r="F594" s="99">
        <v>3</v>
      </c>
      <c r="G594" s="99">
        <v>10</v>
      </c>
      <c r="H594" s="99">
        <v>6</v>
      </c>
      <c r="I594" s="99">
        <v>1</v>
      </c>
      <c r="J594" s="80"/>
      <c r="K594" s="80">
        <f t="shared" si="5"/>
        <v>64</v>
      </c>
      <c r="M594" s="127"/>
      <c r="N594" s="127"/>
    </row>
    <row r="595" spans="1:14" ht="12.75">
      <c r="A595" s="2" t="s">
        <v>72</v>
      </c>
      <c r="B595" s="99">
        <v>7</v>
      </c>
      <c r="C595" s="99">
        <v>5</v>
      </c>
      <c r="D595" s="99">
        <v>5</v>
      </c>
      <c r="E595" s="99">
        <v>6</v>
      </c>
      <c r="F595" s="99">
        <v>21</v>
      </c>
      <c r="G595" s="99">
        <v>2</v>
      </c>
      <c r="H595" s="99">
        <v>3</v>
      </c>
      <c r="I595" s="99">
        <v>0</v>
      </c>
      <c r="J595" s="80"/>
      <c r="K595" s="80">
        <f t="shared" si="5"/>
        <v>49</v>
      </c>
      <c r="M595" s="127"/>
      <c r="N595" s="127"/>
    </row>
    <row r="596" spans="1:14" ht="12.75">
      <c r="A596" s="2" t="s">
        <v>73</v>
      </c>
      <c r="B596" s="99">
        <v>135</v>
      </c>
      <c r="C596" s="99">
        <v>437</v>
      </c>
      <c r="D596" s="99">
        <v>99</v>
      </c>
      <c r="E596" s="99">
        <v>94</v>
      </c>
      <c r="F596" s="99">
        <v>52</v>
      </c>
      <c r="G596" s="99">
        <v>66</v>
      </c>
      <c r="H596" s="99">
        <v>33</v>
      </c>
      <c r="I596" s="99">
        <v>16</v>
      </c>
      <c r="J596" s="80"/>
      <c r="K596" s="80">
        <f t="shared" si="5"/>
        <v>932</v>
      </c>
      <c r="M596" s="127"/>
      <c r="N596" s="127"/>
    </row>
    <row r="597" spans="1:14" ht="12.75">
      <c r="A597" s="2" t="s">
        <v>74</v>
      </c>
      <c r="B597" s="99">
        <v>333</v>
      </c>
      <c r="C597" s="99">
        <v>166</v>
      </c>
      <c r="D597" s="99">
        <v>129</v>
      </c>
      <c r="E597" s="99">
        <v>166</v>
      </c>
      <c r="F597" s="99">
        <v>100</v>
      </c>
      <c r="G597" s="99">
        <v>191</v>
      </c>
      <c r="H597" s="99">
        <v>120</v>
      </c>
      <c r="I597" s="99">
        <v>56</v>
      </c>
      <c r="J597" s="80"/>
      <c r="K597" s="80">
        <f t="shared" si="5"/>
        <v>1261</v>
      </c>
      <c r="M597" s="127"/>
      <c r="N597" s="127"/>
    </row>
    <row r="598" spans="1:14" ht="12.75">
      <c r="A598" s="2" t="s">
        <v>75</v>
      </c>
      <c r="B598" s="99">
        <v>111</v>
      </c>
      <c r="C598" s="99">
        <v>438</v>
      </c>
      <c r="D598" s="99">
        <v>81</v>
      </c>
      <c r="E598" s="99">
        <v>81</v>
      </c>
      <c r="F598" s="99">
        <v>52</v>
      </c>
      <c r="G598" s="99">
        <v>96</v>
      </c>
      <c r="H598" s="99">
        <v>49</v>
      </c>
      <c r="I598" s="99">
        <v>18</v>
      </c>
      <c r="J598" s="80"/>
      <c r="K598" s="80">
        <f t="shared" si="5"/>
        <v>926</v>
      </c>
      <c r="M598" s="127"/>
      <c r="N598" s="127"/>
    </row>
    <row r="599" spans="1:14" ht="12.75">
      <c r="A599" s="2" t="s">
        <v>15</v>
      </c>
      <c r="B599" s="99">
        <v>7</v>
      </c>
      <c r="C599" s="99">
        <v>4</v>
      </c>
      <c r="D599" s="99">
        <v>4</v>
      </c>
      <c r="E599" s="99">
        <v>8</v>
      </c>
      <c r="F599" s="99">
        <v>4</v>
      </c>
      <c r="G599" s="99">
        <v>2</v>
      </c>
      <c r="H599" s="99">
        <v>0</v>
      </c>
      <c r="I599" s="99">
        <v>0</v>
      </c>
      <c r="J599" s="80"/>
      <c r="K599" s="80">
        <f t="shared" si="5"/>
        <v>29</v>
      </c>
      <c r="M599" s="127"/>
      <c r="N599" s="127"/>
    </row>
    <row r="600" spans="1:14" ht="12.75">
      <c r="A600" s="2" t="s">
        <v>14</v>
      </c>
      <c r="B600" s="99">
        <v>8</v>
      </c>
      <c r="C600" s="99">
        <v>0</v>
      </c>
      <c r="D600" s="99">
        <v>2</v>
      </c>
      <c r="E600" s="99">
        <v>3</v>
      </c>
      <c r="F600" s="99">
        <v>0</v>
      </c>
      <c r="G600" s="99">
        <v>4</v>
      </c>
      <c r="H600" s="99">
        <v>3</v>
      </c>
      <c r="I600" s="99">
        <v>2</v>
      </c>
      <c r="J600" s="80"/>
      <c r="K600" s="80">
        <f t="shared" si="5"/>
        <v>22</v>
      </c>
      <c r="M600" s="127"/>
      <c r="N600" s="127"/>
    </row>
    <row r="601" spans="1:14" ht="12.75">
      <c r="A601" s="2" t="s">
        <v>76</v>
      </c>
      <c r="B601" s="99">
        <v>24</v>
      </c>
      <c r="C601" s="99">
        <v>9</v>
      </c>
      <c r="D601" s="99">
        <v>26</v>
      </c>
      <c r="E601" s="99">
        <v>15</v>
      </c>
      <c r="F601" s="99">
        <v>7</v>
      </c>
      <c r="G601" s="99">
        <v>15</v>
      </c>
      <c r="H601" s="99">
        <v>7</v>
      </c>
      <c r="I601" s="99">
        <v>3</v>
      </c>
      <c r="J601" s="80"/>
      <c r="K601" s="80">
        <f t="shared" si="5"/>
        <v>106</v>
      </c>
      <c r="M601" s="127"/>
      <c r="N601" s="127"/>
    </row>
    <row r="602" spans="1:14" ht="12.75">
      <c r="A602" s="2" t="s">
        <v>77</v>
      </c>
      <c r="B602" s="99">
        <v>217</v>
      </c>
      <c r="C602" s="99">
        <v>255</v>
      </c>
      <c r="D602" s="99">
        <v>129</v>
      </c>
      <c r="E602" s="99">
        <v>79</v>
      </c>
      <c r="F602" s="99">
        <v>43</v>
      </c>
      <c r="G602" s="99">
        <v>127</v>
      </c>
      <c r="H602" s="99">
        <v>54</v>
      </c>
      <c r="I602" s="99">
        <v>22</v>
      </c>
      <c r="J602" s="80"/>
      <c r="K602" s="80">
        <f t="shared" si="5"/>
        <v>926</v>
      </c>
      <c r="M602" s="127"/>
      <c r="N602" s="127"/>
    </row>
    <row r="603" spans="1:14" ht="12.75">
      <c r="A603" s="4" t="s">
        <v>79</v>
      </c>
      <c r="B603" s="89">
        <f aca="true" t="shared" si="7" ref="B603:I603">SUM(B582:B602)</f>
        <v>1281</v>
      </c>
      <c r="C603" s="89">
        <f>SUM(C582:C602)</f>
        <v>2030</v>
      </c>
      <c r="D603" s="89">
        <f>SUM(D582:D602)</f>
        <v>650</v>
      </c>
      <c r="E603" s="89">
        <f>SUM(E582:E602)</f>
        <v>696</v>
      </c>
      <c r="F603" s="89">
        <f>SUM(F582:F602)</f>
        <v>505</v>
      </c>
      <c r="G603" s="89">
        <f t="shared" si="7"/>
        <v>768</v>
      </c>
      <c r="H603" s="89">
        <f t="shared" si="7"/>
        <v>408</v>
      </c>
      <c r="I603" s="89">
        <f t="shared" si="7"/>
        <v>182</v>
      </c>
      <c r="J603" s="80"/>
      <c r="K603" s="89">
        <f>SUM(K582:K602)</f>
        <v>6520</v>
      </c>
      <c r="M603" s="127"/>
      <c r="N603" s="127"/>
    </row>
    <row r="604" spans="13:14" ht="12.75">
      <c r="M604" s="127"/>
      <c r="N604" s="127"/>
    </row>
    <row r="605" spans="1:14" ht="12.75">
      <c r="A605" s="88" t="s">
        <v>110</v>
      </c>
      <c r="B605" s="138" t="s">
        <v>40</v>
      </c>
      <c r="C605" s="138"/>
      <c r="D605" s="138"/>
      <c r="E605" s="138"/>
      <c r="F605" s="138"/>
      <c r="G605" s="138"/>
      <c r="H605" s="138"/>
      <c r="I605" s="138"/>
      <c r="J605" s="89"/>
      <c r="K605" s="89"/>
      <c r="M605" s="127"/>
      <c r="N605" s="127"/>
    </row>
    <row r="606" spans="1:14" ht="12.75">
      <c r="A606" s="4" t="s">
        <v>65</v>
      </c>
      <c r="B606" s="89" t="s">
        <v>45</v>
      </c>
      <c r="C606" s="89" t="s">
        <v>44</v>
      </c>
      <c r="D606" s="89" t="s">
        <v>43</v>
      </c>
      <c r="E606" s="89" t="s">
        <v>42</v>
      </c>
      <c r="F606" s="89" t="s">
        <v>41</v>
      </c>
      <c r="G606" s="89" t="s">
        <v>46</v>
      </c>
      <c r="H606" s="89" t="s">
        <v>47</v>
      </c>
      <c r="I606" s="89" t="s">
        <v>48</v>
      </c>
      <c r="J606" s="89"/>
      <c r="K606" s="89" t="s">
        <v>66</v>
      </c>
      <c r="M606" s="127"/>
      <c r="N606" s="127"/>
    </row>
    <row r="607" spans="1:14" ht="12.75">
      <c r="A607" s="2" t="s">
        <v>18</v>
      </c>
      <c r="B607" s="99">
        <v>16</v>
      </c>
      <c r="C607" s="99">
        <v>12</v>
      </c>
      <c r="D607" s="99">
        <v>8</v>
      </c>
      <c r="E607" s="99">
        <v>7</v>
      </c>
      <c r="F607" s="99">
        <v>9</v>
      </c>
      <c r="G607" s="99">
        <v>17</v>
      </c>
      <c r="H607" s="99">
        <v>8</v>
      </c>
      <c r="I607" s="99">
        <v>8</v>
      </c>
      <c r="J607" s="80"/>
      <c r="K607" s="80">
        <f>SUM(B607:J607)</f>
        <v>85</v>
      </c>
      <c r="M607" s="127"/>
      <c r="N607" s="127"/>
    </row>
    <row r="608" spans="1:14" ht="12.75">
      <c r="A608" s="2" t="s">
        <v>9</v>
      </c>
      <c r="B608" s="99">
        <v>189</v>
      </c>
      <c r="C608" s="99">
        <v>105</v>
      </c>
      <c r="D608" s="99">
        <v>80</v>
      </c>
      <c r="E608" s="99">
        <v>98</v>
      </c>
      <c r="F608" s="99">
        <v>104</v>
      </c>
      <c r="G608" s="99">
        <v>136</v>
      </c>
      <c r="H608" s="99">
        <v>81</v>
      </c>
      <c r="I608" s="99">
        <v>31</v>
      </c>
      <c r="J608" s="80"/>
      <c r="K608" s="80">
        <f aca="true" t="shared" si="8" ref="K608:K628">SUM(B608:J608)</f>
        <v>824</v>
      </c>
      <c r="M608" s="127"/>
      <c r="N608" s="127"/>
    </row>
    <row r="609" spans="1:14" ht="12.75">
      <c r="A609" s="2" t="s">
        <v>11</v>
      </c>
      <c r="B609" s="99">
        <v>76</v>
      </c>
      <c r="C609" s="99">
        <v>41</v>
      </c>
      <c r="D609" s="99">
        <v>43</v>
      </c>
      <c r="E609" s="99">
        <v>45</v>
      </c>
      <c r="F609" s="99">
        <v>26</v>
      </c>
      <c r="G609" s="99">
        <v>49</v>
      </c>
      <c r="H609" s="99">
        <v>43</v>
      </c>
      <c r="I609" s="99">
        <v>13</v>
      </c>
      <c r="J609" s="80"/>
      <c r="K609" s="80">
        <f t="shared" si="8"/>
        <v>336</v>
      </c>
      <c r="M609" s="127"/>
      <c r="N609" s="127"/>
    </row>
    <row r="610" spans="1:14" ht="12.75">
      <c r="A610" s="120" t="s">
        <v>12</v>
      </c>
      <c r="B610" s="122">
        <v>2</v>
      </c>
      <c r="C610" s="122">
        <v>52</v>
      </c>
      <c r="D610" s="122">
        <v>185</v>
      </c>
      <c r="E610" s="122">
        <v>3</v>
      </c>
      <c r="F610" s="122">
        <v>35</v>
      </c>
      <c r="G610" s="122">
        <v>0</v>
      </c>
      <c r="H610" s="122">
        <v>0</v>
      </c>
      <c r="I610" s="122">
        <v>3</v>
      </c>
      <c r="J610" s="119"/>
      <c r="K610" s="119">
        <f aca="true" t="shared" si="9" ref="K610:K618">SUM(B610:J610)</f>
        <v>280</v>
      </c>
      <c r="M610" s="127"/>
      <c r="N610" s="127"/>
    </row>
    <row r="611" spans="1:14" ht="12.75">
      <c r="A611" s="120" t="s">
        <v>17</v>
      </c>
      <c r="B611" s="122">
        <v>2</v>
      </c>
      <c r="C611" s="122">
        <v>0</v>
      </c>
      <c r="D611" s="122">
        <v>0</v>
      </c>
      <c r="E611" s="122">
        <v>0</v>
      </c>
      <c r="F611" s="122">
        <v>3</v>
      </c>
      <c r="G611" s="122">
        <v>0</v>
      </c>
      <c r="H611" s="122">
        <v>0</v>
      </c>
      <c r="I611" s="122">
        <v>1</v>
      </c>
      <c r="J611" s="119"/>
      <c r="K611" s="119">
        <f t="shared" si="9"/>
        <v>6</v>
      </c>
      <c r="M611" s="127"/>
      <c r="N611" s="127"/>
    </row>
    <row r="612" spans="1:14" ht="12.75">
      <c r="A612" s="120" t="s">
        <v>67</v>
      </c>
      <c r="B612" s="122">
        <v>13</v>
      </c>
      <c r="C612" s="122">
        <v>0</v>
      </c>
      <c r="D612" s="122">
        <v>1</v>
      </c>
      <c r="E612" s="122">
        <v>1</v>
      </c>
      <c r="F612" s="122">
        <v>1</v>
      </c>
      <c r="G612" s="122">
        <v>0</v>
      </c>
      <c r="H612" s="122">
        <v>1</v>
      </c>
      <c r="I612" s="122">
        <v>1</v>
      </c>
      <c r="J612" s="119"/>
      <c r="K612" s="119">
        <f t="shared" si="9"/>
        <v>18</v>
      </c>
      <c r="M612" s="127"/>
      <c r="N612" s="127"/>
    </row>
    <row r="613" spans="1:14" ht="12.75">
      <c r="A613" s="120" t="s">
        <v>68</v>
      </c>
      <c r="B613" s="122">
        <v>56</v>
      </c>
      <c r="C613" s="122">
        <v>19</v>
      </c>
      <c r="D613" s="122">
        <v>14</v>
      </c>
      <c r="E613" s="122">
        <v>8</v>
      </c>
      <c r="F613" s="122">
        <v>10</v>
      </c>
      <c r="G613" s="122">
        <v>35</v>
      </c>
      <c r="H613" s="122">
        <v>13</v>
      </c>
      <c r="I613" s="122">
        <v>2</v>
      </c>
      <c r="J613" s="119"/>
      <c r="K613" s="119">
        <f t="shared" si="9"/>
        <v>157</v>
      </c>
      <c r="M613" s="127"/>
      <c r="N613" s="127"/>
    </row>
    <row r="614" spans="1:14" ht="12.75">
      <c r="A614" s="120" t="s">
        <v>69</v>
      </c>
      <c r="B614" s="122">
        <v>4</v>
      </c>
      <c r="C614" s="122">
        <v>3</v>
      </c>
      <c r="D614" s="122">
        <v>3</v>
      </c>
      <c r="E614" s="122">
        <v>4</v>
      </c>
      <c r="F614" s="122">
        <v>17</v>
      </c>
      <c r="G614" s="122">
        <v>13</v>
      </c>
      <c r="H614" s="122">
        <v>8</v>
      </c>
      <c r="I614" s="122">
        <v>1</v>
      </c>
      <c r="J614" s="119"/>
      <c r="K614" s="119">
        <f t="shared" si="9"/>
        <v>53</v>
      </c>
      <c r="M614" s="127"/>
      <c r="N614" s="127"/>
    </row>
    <row r="615" spans="1:14" ht="12.75">
      <c r="A615" s="120" t="s">
        <v>10</v>
      </c>
      <c r="B615" s="122">
        <v>55</v>
      </c>
      <c r="C615" s="122">
        <v>38</v>
      </c>
      <c r="D615" s="122">
        <v>24</v>
      </c>
      <c r="E615" s="122">
        <v>30</v>
      </c>
      <c r="F615" s="122">
        <v>30</v>
      </c>
      <c r="G615" s="122">
        <v>48</v>
      </c>
      <c r="H615" s="122">
        <v>36</v>
      </c>
      <c r="I615" s="122">
        <v>12</v>
      </c>
      <c r="J615" s="119"/>
      <c r="K615" s="119">
        <f t="shared" si="9"/>
        <v>273</v>
      </c>
      <c r="M615" s="127"/>
      <c r="N615" s="127"/>
    </row>
    <row r="616" spans="1:14" ht="12.75">
      <c r="A616" s="120" t="s">
        <v>122</v>
      </c>
      <c r="B616" s="122">
        <v>10</v>
      </c>
      <c r="C616" s="122">
        <v>1</v>
      </c>
      <c r="D616" s="122">
        <v>2</v>
      </c>
      <c r="E616" s="122">
        <v>2</v>
      </c>
      <c r="F616" s="122">
        <v>1</v>
      </c>
      <c r="G616" s="122">
        <v>11</v>
      </c>
      <c r="H616" s="122">
        <v>4</v>
      </c>
      <c r="I616" s="122">
        <v>2</v>
      </c>
      <c r="J616" s="119"/>
      <c r="K616" s="119">
        <f t="shared" si="9"/>
        <v>33</v>
      </c>
      <c r="M616" s="127"/>
      <c r="N616" s="127"/>
    </row>
    <row r="617" spans="1:14" ht="12.75">
      <c r="A617" s="2" t="s">
        <v>129</v>
      </c>
      <c r="B617" s="122">
        <v>48</v>
      </c>
      <c r="C617" s="122">
        <v>61</v>
      </c>
      <c r="D617" s="122">
        <v>22</v>
      </c>
      <c r="E617" s="122">
        <v>17</v>
      </c>
      <c r="F617" s="122">
        <v>9</v>
      </c>
      <c r="G617" s="122">
        <v>22</v>
      </c>
      <c r="H617" s="122">
        <v>18</v>
      </c>
      <c r="I617" s="122">
        <v>5</v>
      </c>
      <c r="J617" s="119"/>
      <c r="K617" s="119">
        <f t="shared" si="9"/>
        <v>202</v>
      </c>
      <c r="M617" s="127"/>
      <c r="N617" s="127"/>
    </row>
    <row r="618" spans="1:14" ht="12.75">
      <c r="A618" s="120" t="s">
        <v>123</v>
      </c>
      <c r="B618" s="122">
        <v>4</v>
      </c>
      <c r="C618" s="122">
        <v>2</v>
      </c>
      <c r="D618" s="122">
        <v>0</v>
      </c>
      <c r="E618" s="122">
        <v>5</v>
      </c>
      <c r="F618" s="122">
        <v>3</v>
      </c>
      <c r="G618" s="122">
        <v>0</v>
      </c>
      <c r="H618" s="122">
        <v>1</v>
      </c>
      <c r="I618" s="122">
        <v>2</v>
      </c>
      <c r="J618" s="119"/>
      <c r="K618" s="119">
        <f t="shared" si="9"/>
        <v>17</v>
      </c>
      <c r="M618" s="127"/>
      <c r="N618" s="127"/>
    </row>
    <row r="619" spans="1:14" ht="12.75">
      <c r="A619" s="2" t="s">
        <v>71</v>
      </c>
      <c r="B619" s="99">
        <v>31</v>
      </c>
      <c r="C619" s="99">
        <v>10</v>
      </c>
      <c r="D619" s="99">
        <v>12</v>
      </c>
      <c r="E619" s="99">
        <v>10</v>
      </c>
      <c r="F619" s="99">
        <v>6</v>
      </c>
      <c r="G619" s="99">
        <v>12</v>
      </c>
      <c r="H619" s="99">
        <v>7</v>
      </c>
      <c r="I619" s="99">
        <v>1</v>
      </c>
      <c r="J619" s="80"/>
      <c r="K619" s="80">
        <f t="shared" si="8"/>
        <v>89</v>
      </c>
      <c r="M619" s="127"/>
      <c r="N619" s="127"/>
    </row>
    <row r="620" spans="1:14" ht="12.75">
      <c r="A620" s="2" t="s">
        <v>72</v>
      </c>
      <c r="B620" s="99">
        <v>6</v>
      </c>
      <c r="C620" s="99">
        <v>3</v>
      </c>
      <c r="D620" s="99">
        <v>8</v>
      </c>
      <c r="E620" s="99">
        <v>2</v>
      </c>
      <c r="F620" s="99">
        <v>0</v>
      </c>
      <c r="G620" s="99">
        <v>3</v>
      </c>
      <c r="H620" s="99">
        <v>2</v>
      </c>
      <c r="I620" s="99">
        <v>3</v>
      </c>
      <c r="J620" s="80"/>
      <c r="K620" s="80">
        <f t="shared" si="8"/>
        <v>27</v>
      </c>
      <c r="M620" s="127"/>
      <c r="N620" s="127"/>
    </row>
    <row r="621" spans="1:14" ht="12.75">
      <c r="A621" s="2" t="s">
        <v>73</v>
      </c>
      <c r="B621" s="99">
        <v>176</v>
      </c>
      <c r="C621" s="99">
        <v>91</v>
      </c>
      <c r="D621" s="99">
        <v>88</v>
      </c>
      <c r="E621" s="99">
        <v>84</v>
      </c>
      <c r="F621" s="99">
        <v>89</v>
      </c>
      <c r="G621" s="99">
        <v>306</v>
      </c>
      <c r="H621" s="99">
        <v>52</v>
      </c>
      <c r="I621" s="99">
        <v>26</v>
      </c>
      <c r="J621" s="80"/>
      <c r="K621" s="80">
        <f t="shared" si="8"/>
        <v>912</v>
      </c>
      <c r="M621" s="127"/>
      <c r="N621" s="127"/>
    </row>
    <row r="622" spans="1:14" ht="12.75">
      <c r="A622" s="2" t="s">
        <v>74</v>
      </c>
      <c r="B622" s="99">
        <v>293</v>
      </c>
      <c r="C622" s="99">
        <v>192</v>
      </c>
      <c r="D622" s="99">
        <v>164</v>
      </c>
      <c r="E622" s="99">
        <v>161</v>
      </c>
      <c r="F622" s="99">
        <v>137</v>
      </c>
      <c r="G622" s="99">
        <v>221</v>
      </c>
      <c r="H622" s="99">
        <v>147</v>
      </c>
      <c r="I622" s="99">
        <v>55</v>
      </c>
      <c r="J622" s="80"/>
      <c r="K622" s="80">
        <f t="shared" si="8"/>
        <v>1370</v>
      </c>
      <c r="M622" s="127"/>
      <c r="N622" s="127"/>
    </row>
    <row r="623" spans="1:14" ht="12.75">
      <c r="A623" s="2" t="s">
        <v>75</v>
      </c>
      <c r="B623" s="99">
        <v>100</v>
      </c>
      <c r="C623" s="99">
        <v>481</v>
      </c>
      <c r="D623" s="99">
        <v>80</v>
      </c>
      <c r="E623" s="99">
        <v>88</v>
      </c>
      <c r="F623" s="99">
        <v>103</v>
      </c>
      <c r="G623" s="99">
        <v>317</v>
      </c>
      <c r="H623" s="99">
        <v>64</v>
      </c>
      <c r="I623" s="99">
        <v>33</v>
      </c>
      <c r="J623" s="80"/>
      <c r="K623" s="80">
        <f t="shared" si="8"/>
        <v>1266</v>
      </c>
      <c r="M623" s="127"/>
      <c r="N623" s="127"/>
    </row>
    <row r="624" spans="1:14" ht="12.75">
      <c r="A624" s="2" t="s">
        <v>15</v>
      </c>
      <c r="B624" s="99">
        <v>8</v>
      </c>
      <c r="C624" s="99">
        <v>3</v>
      </c>
      <c r="D624" s="99">
        <v>6</v>
      </c>
      <c r="E624" s="99">
        <v>5</v>
      </c>
      <c r="F624" s="99">
        <v>6</v>
      </c>
      <c r="G624" s="99">
        <v>6</v>
      </c>
      <c r="H624" s="99">
        <v>4</v>
      </c>
      <c r="I624" s="99">
        <v>0</v>
      </c>
      <c r="J624" s="80"/>
      <c r="K624" s="80">
        <f t="shared" si="8"/>
        <v>38</v>
      </c>
      <c r="M624" s="127"/>
      <c r="N624" s="127"/>
    </row>
    <row r="625" spans="1:14" ht="12.75">
      <c r="A625" s="2" t="s">
        <v>14</v>
      </c>
      <c r="B625" s="99">
        <v>5</v>
      </c>
      <c r="C625" s="99">
        <v>4</v>
      </c>
      <c r="D625" s="99">
        <v>9</v>
      </c>
      <c r="E625" s="99">
        <v>7</v>
      </c>
      <c r="F625" s="99">
        <v>5</v>
      </c>
      <c r="G625" s="99">
        <v>3</v>
      </c>
      <c r="H625" s="99">
        <v>1</v>
      </c>
      <c r="I625" s="99">
        <v>0</v>
      </c>
      <c r="J625" s="80"/>
      <c r="K625" s="80">
        <f t="shared" si="8"/>
        <v>34</v>
      </c>
      <c r="M625" s="127"/>
      <c r="N625" s="127"/>
    </row>
    <row r="626" spans="1:14" ht="12.75">
      <c r="A626" s="2" t="s">
        <v>76</v>
      </c>
      <c r="B626" s="99">
        <v>16</v>
      </c>
      <c r="C626" s="99">
        <v>12</v>
      </c>
      <c r="D626" s="99">
        <v>17</v>
      </c>
      <c r="E626" s="99">
        <v>21</v>
      </c>
      <c r="F626" s="99">
        <v>17</v>
      </c>
      <c r="G626" s="99">
        <v>10</v>
      </c>
      <c r="H626" s="99">
        <v>5</v>
      </c>
      <c r="I626" s="99">
        <v>4</v>
      </c>
      <c r="J626" s="80"/>
      <c r="K626" s="80">
        <f t="shared" si="8"/>
        <v>102</v>
      </c>
      <c r="M626" s="127"/>
      <c r="N626" s="127"/>
    </row>
    <row r="627" spans="1:14" ht="12.75">
      <c r="A627" s="2" t="s">
        <v>77</v>
      </c>
      <c r="B627" s="99">
        <v>192</v>
      </c>
      <c r="C627" s="99">
        <v>135</v>
      </c>
      <c r="D627" s="99">
        <v>540</v>
      </c>
      <c r="E627" s="99">
        <v>50</v>
      </c>
      <c r="F627" s="99">
        <v>41</v>
      </c>
      <c r="G627" s="99">
        <v>283</v>
      </c>
      <c r="H627" s="99">
        <v>67</v>
      </c>
      <c r="I627" s="99">
        <v>15</v>
      </c>
      <c r="J627" s="80"/>
      <c r="K627" s="80">
        <f t="shared" si="8"/>
        <v>1323</v>
      </c>
      <c r="M627" s="127"/>
      <c r="N627" s="127"/>
    </row>
    <row r="628" spans="1:14" ht="12.75">
      <c r="A628" s="4" t="s">
        <v>79</v>
      </c>
      <c r="B628" s="89">
        <v>1302</v>
      </c>
      <c r="C628" s="89">
        <v>1265</v>
      </c>
      <c r="D628" s="89">
        <v>1306</v>
      </c>
      <c r="E628" s="89">
        <v>648</v>
      </c>
      <c r="F628" s="89">
        <v>652</v>
      </c>
      <c r="G628" s="89">
        <v>1492</v>
      </c>
      <c r="H628" s="89">
        <v>562</v>
      </c>
      <c r="I628" s="89">
        <v>218</v>
      </c>
      <c r="J628" s="80"/>
      <c r="K628" s="89">
        <f t="shared" si="8"/>
        <v>7445</v>
      </c>
      <c r="M628" s="127"/>
      <c r="N628" s="127"/>
    </row>
    <row r="629" spans="13:14" ht="12.75">
      <c r="M629" s="127"/>
      <c r="N629" s="127"/>
    </row>
    <row r="630" spans="1:14" ht="12.75">
      <c r="A630" s="88" t="s">
        <v>111</v>
      </c>
      <c r="B630" s="138" t="s">
        <v>40</v>
      </c>
      <c r="C630" s="138"/>
      <c r="D630" s="138"/>
      <c r="E630" s="138"/>
      <c r="F630" s="138"/>
      <c r="G630" s="138"/>
      <c r="H630" s="138"/>
      <c r="I630" s="138"/>
      <c r="J630" s="89"/>
      <c r="K630" s="89"/>
      <c r="M630" s="127"/>
      <c r="N630" s="127"/>
    </row>
    <row r="631" spans="1:14" ht="12.75">
      <c r="A631" s="4" t="s">
        <v>65</v>
      </c>
      <c r="B631" s="89" t="s">
        <v>45</v>
      </c>
      <c r="C631" s="89" t="s">
        <v>44</v>
      </c>
      <c r="D631" s="89" t="s">
        <v>43</v>
      </c>
      <c r="E631" s="89" t="s">
        <v>42</v>
      </c>
      <c r="F631" s="89" t="s">
        <v>41</v>
      </c>
      <c r="G631" s="89" t="s">
        <v>46</v>
      </c>
      <c r="H631" s="89" t="s">
        <v>47</v>
      </c>
      <c r="I631" s="89" t="s">
        <v>48</v>
      </c>
      <c r="J631" s="89"/>
      <c r="K631" s="89" t="s">
        <v>66</v>
      </c>
      <c r="M631" s="127"/>
      <c r="N631" s="127"/>
    </row>
    <row r="632" spans="1:14" ht="12.75">
      <c r="A632" s="2" t="s">
        <v>18</v>
      </c>
      <c r="B632" s="99">
        <v>28</v>
      </c>
      <c r="C632" s="99">
        <v>17</v>
      </c>
      <c r="D632" s="99">
        <v>9</v>
      </c>
      <c r="E632" s="99">
        <v>8</v>
      </c>
      <c r="F632" s="99">
        <v>6</v>
      </c>
      <c r="G632" s="99">
        <v>9</v>
      </c>
      <c r="H632" s="99">
        <v>17</v>
      </c>
      <c r="I632" s="99">
        <v>1</v>
      </c>
      <c r="J632" s="80"/>
      <c r="K632" s="80">
        <f aca="true" t="shared" si="10" ref="K632:K653">SUM(B632:I632)</f>
        <v>95</v>
      </c>
      <c r="M632" s="127"/>
      <c r="N632" s="127"/>
    </row>
    <row r="633" spans="1:14" ht="12.75">
      <c r="A633" s="2" t="s">
        <v>9</v>
      </c>
      <c r="B633" s="99">
        <v>193</v>
      </c>
      <c r="C633" s="99">
        <v>120</v>
      </c>
      <c r="D633" s="99">
        <v>94</v>
      </c>
      <c r="E633" s="99">
        <v>72</v>
      </c>
      <c r="F633" s="99">
        <v>84</v>
      </c>
      <c r="G633" s="99">
        <v>126</v>
      </c>
      <c r="H633" s="99">
        <v>67</v>
      </c>
      <c r="I633" s="99">
        <v>47</v>
      </c>
      <c r="J633" s="80"/>
      <c r="K633" s="80">
        <f t="shared" si="10"/>
        <v>803</v>
      </c>
      <c r="M633" s="127"/>
      <c r="N633" s="127"/>
    </row>
    <row r="634" spans="1:14" ht="12.75">
      <c r="A634" s="2" t="s">
        <v>11</v>
      </c>
      <c r="B634" s="99">
        <v>80</v>
      </c>
      <c r="C634" s="99">
        <v>51</v>
      </c>
      <c r="D634" s="99">
        <v>39</v>
      </c>
      <c r="E634" s="99">
        <v>40</v>
      </c>
      <c r="F634" s="99">
        <v>21</v>
      </c>
      <c r="G634" s="99">
        <v>40</v>
      </c>
      <c r="H634" s="99">
        <v>31</v>
      </c>
      <c r="I634" s="99">
        <v>8</v>
      </c>
      <c r="J634" s="80"/>
      <c r="K634" s="80">
        <f t="shared" si="10"/>
        <v>310</v>
      </c>
      <c r="M634" s="127"/>
      <c r="N634" s="127"/>
    </row>
    <row r="635" spans="1:14" ht="12.75">
      <c r="A635" s="120" t="s">
        <v>12</v>
      </c>
      <c r="B635" s="122">
        <v>4</v>
      </c>
      <c r="C635" s="122">
        <v>156</v>
      </c>
      <c r="D635" s="122">
        <v>98</v>
      </c>
      <c r="E635" s="122">
        <v>16</v>
      </c>
      <c r="F635" s="122">
        <v>25</v>
      </c>
      <c r="G635" s="122">
        <v>60</v>
      </c>
      <c r="H635" s="122">
        <v>22</v>
      </c>
      <c r="I635" s="122">
        <v>1</v>
      </c>
      <c r="J635" s="119"/>
      <c r="K635" s="119">
        <f t="shared" si="10"/>
        <v>382</v>
      </c>
      <c r="M635" s="127"/>
      <c r="N635" s="127"/>
    </row>
    <row r="636" spans="1:14" ht="12.75">
      <c r="A636" s="120" t="s">
        <v>17</v>
      </c>
      <c r="B636" s="122">
        <v>2</v>
      </c>
      <c r="C636" s="122">
        <v>3</v>
      </c>
      <c r="D636" s="122">
        <v>6</v>
      </c>
      <c r="E636" s="122">
        <v>0</v>
      </c>
      <c r="F636" s="122">
        <v>1</v>
      </c>
      <c r="G636" s="122">
        <v>5</v>
      </c>
      <c r="H636" s="122">
        <v>0</v>
      </c>
      <c r="I636" s="122">
        <v>1</v>
      </c>
      <c r="J636" s="119"/>
      <c r="K636" s="119">
        <f t="shared" si="10"/>
        <v>18</v>
      </c>
      <c r="M636" s="127"/>
      <c r="N636" s="127"/>
    </row>
    <row r="637" spans="1:14" ht="12.75">
      <c r="A637" s="120" t="s">
        <v>67</v>
      </c>
      <c r="B637" s="122">
        <v>18</v>
      </c>
      <c r="C637" s="122">
        <v>0</v>
      </c>
      <c r="D637" s="122">
        <v>2</v>
      </c>
      <c r="E637" s="122">
        <v>4</v>
      </c>
      <c r="F637" s="122">
        <v>2</v>
      </c>
      <c r="G637" s="122">
        <v>3</v>
      </c>
      <c r="H637" s="122">
        <v>1</v>
      </c>
      <c r="I637" s="122">
        <v>0</v>
      </c>
      <c r="J637" s="119"/>
      <c r="K637" s="119">
        <f t="shared" si="10"/>
        <v>30</v>
      </c>
      <c r="M637" s="127"/>
      <c r="N637" s="127"/>
    </row>
    <row r="638" spans="1:14" ht="12.75">
      <c r="A638" s="120" t="s">
        <v>68</v>
      </c>
      <c r="B638" s="122">
        <v>63</v>
      </c>
      <c r="C638" s="122">
        <v>19</v>
      </c>
      <c r="D638" s="122">
        <v>16</v>
      </c>
      <c r="E638" s="122">
        <v>9</v>
      </c>
      <c r="F638" s="122">
        <v>4</v>
      </c>
      <c r="G638" s="122">
        <v>34</v>
      </c>
      <c r="H638" s="122">
        <v>11</v>
      </c>
      <c r="I638" s="122">
        <v>6</v>
      </c>
      <c r="J638" s="119"/>
      <c r="K638" s="119">
        <f t="shared" si="10"/>
        <v>162</v>
      </c>
      <c r="M638" s="127"/>
      <c r="N638" s="127"/>
    </row>
    <row r="639" spans="1:14" ht="12.75">
      <c r="A639" s="120" t="s">
        <v>69</v>
      </c>
      <c r="B639" s="122">
        <v>1</v>
      </c>
      <c r="C639" s="122">
        <v>9</v>
      </c>
      <c r="D639" s="122">
        <v>6</v>
      </c>
      <c r="E639" s="122">
        <v>63</v>
      </c>
      <c r="F639" s="122">
        <v>0</v>
      </c>
      <c r="G639" s="122">
        <v>6</v>
      </c>
      <c r="H639" s="122">
        <v>55</v>
      </c>
      <c r="I639" s="122">
        <v>1</v>
      </c>
      <c r="J639" s="119"/>
      <c r="K639" s="119">
        <f t="shared" si="10"/>
        <v>141</v>
      </c>
      <c r="M639" s="127"/>
      <c r="N639" s="127"/>
    </row>
    <row r="640" spans="1:14" ht="12.75">
      <c r="A640" s="120" t="s">
        <v>10</v>
      </c>
      <c r="B640" s="122">
        <v>41</v>
      </c>
      <c r="C640" s="122">
        <v>54</v>
      </c>
      <c r="D640" s="122">
        <v>33</v>
      </c>
      <c r="E640" s="122">
        <v>22</v>
      </c>
      <c r="F640" s="122">
        <v>23</v>
      </c>
      <c r="G640" s="122">
        <v>31</v>
      </c>
      <c r="H640" s="122">
        <v>40</v>
      </c>
      <c r="I640" s="122">
        <v>35</v>
      </c>
      <c r="J640" s="119"/>
      <c r="K640" s="119">
        <f t="shared" si="10"/>
        <v>279</v>
      </c>
      <c r="M640" s="127"/>
      <c r="N640" s="127"/>
    </row>
    <row r="641" spans="1:14" ht="12.75">
      <c r="A641" s="120" t="s">
        <v>122</v>
      </c>
      <c r="B641" s="122">
        <v>11</v>
      </c>
      <c r="C641" s="122">
        <v>5</v>
      </c>
      <c r="D641" s="122">
        <v>1</v>
      </c>
      <c r="E641" s="122">
        <v>3</v>
      </c>
      <c r="F641" s="122">
        <v>2</v>
      </c>
      <c r="G641" s="122">
        <v>7</v>
      </c>
      <c r="H641" s="122">
        <v>1</v>
      </c>
      <c r="I641" s="122">
        <v>0</v>
      </c>
      <c r="J641" s="119"/>
      <c r="K641" s="119">
        <f t="shared" si="10"/>
        <v>30</v>
      </c>
      <c r="M641" s="127"/>
      <c r="N641" s="127"/>
    </row>
    <row r="642" spans="1:14" ht="12.75">
      <c r="A642" s="2" t="s">
        <v>129</v>
      </c>
      <c r="B642" s="122">
        <v>62</v>
      </c>
      <c r="C642" s="122">
        <v>86</v>
      </c>
      <c r="D642" s="122">
        <v>25</v>
      </c>
      <c r="E642" s="122">
        <v>12</v>
      </c>
      <c r="F642" s="122">
        <v>16</v>
      </c>
      <c r="G642" s="122">
        <v>96</v>
      </c>
      <c r="H642" s="122">
        <v>38</v>
      </c>
      <c r="I642" s="122">
        <v>3</v>
      </c>
      <c r="J642" s="119"/>
      <c r="K642" s="119">
        <f t="shared" si="10"/>
        <v>338</v>
      </c>
      <c r="M642" s="127"/>
      <c r="N642" s="127"/>
    </row>
    <row r="643" spans="1:14" ht="12.75">
      <c r="A643" s="120" t="s">
        <v>123</v>
      </c>
      <c r="B643" s="122">
        <v>5</v>
      </c>
      <c r="C643" s="122">
        <v>3</v>
      </c>
      <c r="D643" s="122">
        <v>6</v>
      </c>
      <c r="E643" s="122">
        <v>2</v>
      </c>
      <c r="F643" s="122">
        <v>0</v>
      </c>
      <c r="G643" s="122">
        <v>2</v>
      </c>
      <c r="H643" s="122">
        <v>1</v>
      </c>
      <c r="I643" s="122">
        <v>2</v>
      </c>
      <c r="J643" s="119"/>
      <c r="K643" s="119">
        <f t="shared" si="10"/>
        <v>21</v>
      </c>
      <c r="M643" s="127"/>
      <c r="N643" s="127"/>
    </row>
    <row r="644" spans="1:14" ht="12.75">
      <c r="A644" s="2" t="s">
        <v>71</v>
      </c>
      <c r="B644" s="99">
        <v>25</v>
      </c>
      <c r="C644" s="99">
        <v>16</v>
      </c>
      <c r="D644" s="99">
        <v>10</v>
      </c>
      <c r="E644" s="99">
        <v>8</v>
      </c>
      <c r="F644" s="99">
        <v>7</v>
      </c>
      <c r="G644" s="99">
        <v>14</v>
      </c>
      <c r="H644" s="99">
        <v>3</v>
      </c>
      <c r="I644" s="99">
        <v>5</v>
      </c>
      <c r="J644" s="80"/>
      <c r="K644" s="80">
        <f t="shared" si="10"/>
        <v>88</v>
      </c>
      <c r="M644" s="127"/>
      <c r="N644" s="127"/>
    </row>
    <row r="645" spans="1:14" ht="12.75">
      <c r="A645" s="2" t="s">
        <v>72</v>
      </c>
      <c r="B645" s="99">
        <v>7</v>
      </c>
      <c r="C645" s="99">
        <v>4</v>
      </c>
      <c r="D645" s="99">
        <v>1</v>
      </c>
      <c r="E645" s="99">
        <v>7</v>
      </c>
      <c r="F645" s="99">
        <v>1</v>
      </c>
      <c r="G645" s="99">
        <v>9</v>
      </c>
      <c r="H645" s="99">
        <v>22</v>
      </c>
      <c r="I645" s="99">
        <v>4</v>
      </c>
      <c r="J645" s="80"/>
      <c r="K645" s="80">
        <f t="shared" si="10"/>
        <v>55</v>
      </c>
      <c r="M645" s="127"/>
      <c r="N645" s="127"/>
    </row>
    <row r="646" spans="1:14" ht="12.75">
      <c r="A646" s="2" t="s">
        <v>73</v>
      </c>
      <c r="B646" s="99">
        <v>276</v>
      </c>
      <c r="C646" s="99">
        <v>130</v>
      </c>
      <c r="D646" s="99">
        <v>105</v>
      </c>
      <c r="E646" s="99">
        <v>64</v>
      </c>
      <c r="F646" s="99">
        <v>56</v>
      </c>
      <c r="G646" s="99">
        <v>178</v>
      </c>
      <c r="H646" s="99">
        <v>53</v>
      </c>
      <c r="I646" s="99">
        <v>43</v>
      </c>
      <c r="J646" s="80"/>
      <c r="K646" s="80">
        <f t="shared" si="10"/>
        <v>905</v>
      </c>
      <c r="M646" s="127"/>
      <c r="N646" s="127"/>
    </row>
    <row r="647" spans="1:14" ht="12.75">
      <c r="A647" s="2" t="s">
        <v>74</v>
      </c>
      <c r="B647" s="99">
        <v>350</v>
      </c>
      <c r="C647" s="99">
        <v>180</v>
      </c>
      <c r="D647" s="99">
        <v>144</v>
      </c>
      <c r="E647" s="99">
        <v>165</v>
      </c>
      <c r="F647" s="99">
        <v>127</v>
      </c>
      <c r="G647" s="99">
        <v>196</v>
      </c>
      <c r="H647" s="99">
        <v>121</v>
      </c>
      <c r="I647" s="99">
        <v>39</v>
      </c>
      <c r="J647" s="80"/>
      <c r="K647" s="80">
        <f t="shared" si="10"/>
        <v>1322</v>
      </c>
      <c r="M647" s="127"/>
      <c r="N647" s="127"/>
    </row>
    <row r="648" spans="1:14" ht="12.75">
      <c r="A648" s="2" t="s">
        <v>75</v>
      </c>
      <c r="B648" s="99">
        <v>239</v>
      </c>
      <c r="C648" s="99">
        <v>111</v>
      </c>
      <c r="D648" s="99">
        <v>77</v>
      </c>
      <c r="E648" s="99">
        <v>59</v>
      </c>
      <c r="F648" s="99">
        <v>62</v>
      </c>
      <c r="G648" s="99">
        <v>169</v>
      </c>
      <c r="H648" s="99">
        <v>50</v>
      </c>
      <c r="I648" s="99">
        <v>45</v>
      </c>
      <c r="J648" s="80"/>
      <c r="K648" s="80">
        <f t="shared" si="10"/>
        <v>812</v>
      </c>
      <c r="M648" s="127"/>
      <c r="N648" s="127"/>
    </row>
    <row r="649" spans="1:14" ht="12.75">
      <c r="A649" s="2" t="s">
        <v>15</v>
      </c>
      <c r="B649" s="99">
        <v>13</v>
      </c>
      <c r="C649" s="99">
        <v>8</v>
      </c>
      <c r="D649" s="99">
        <v>10</v>
      </c>
      <c r="E649" s="99">
        <v>4</v>
      </c>
      <c r="F649" s="99">
        <v>4</v>
      </c>
      <c r="G649" s="99">
        <v>3</v>
      </c>
      <c r="H649" s="99">
        <v>3</v>
      </c>
      <c r="I649" s="99">
        <v>1</v>
      </c>
      <c r="J649" s="80"/>
      <c r="K649" s="80">
        <f t="shared" si="10"/>
        <v>46</v>
      </c>
      <c r="M649" s="127"/>
      <c r="N649" s="127"/>
    </row>
    <row r="650" spans="1:14" ht="12.75">
      <c r="A650" s="2" t="s">
        <v>14</v>
      </c>
      <c r="B650" s="99">
        <v>5</v>
      </c>
      <c r="C650" s="99">
        <v>2</v>
      </c>
      <c r="D650" s="99">
        <v>2</v>
      </c>
      <c r="E650" s="99">
        <v>3</v>
      </c>
      <c r="F650" s="99">
        <v>2</v>
      </c>
      <c r="G650" s="99">
        <v>8</v>
      </c>
      <c r="H650" s="99">
        <v>0</v>
      </c>
      <c r="I650" s="99">
        <v>0</v>
      </c>
      <c r="J650" s="80"/>
      <c r="K650" s="80">
        <f t="shared" si="10"/>
        <v>22</v>
      </c>
      <c r="M650" s="127"/>
      <c r="N650" s="127"/>
    </row>
    <row r="651" spans="1:14" ht="12.75">
      <c r="A651" s="2" t="s">
        <v>76</v>
      </c>
      <c r="B651" s="99">
        <v>15</v>
      </c>
      <c r="C651" s="99">
        <v>10</v>
      </c>
      <c r="D651" s="99">
        <v>21</v>
      </c>
      <c r="E651" s="99">
        <v>17</v>
      </c>
      <c r="F651" s="99">
        <v>20</v>
      </c>
      <c r="G651" s="99">
        <v>15</v>
      </c>
      <c r="H651" s="99">
        <v>8</v>
      </c>
      <c r="I651" s="99">
        <v>4</v>
      </c>
      <c r="J651" s="80"/>
      <c r="K651" s="80">
        <f t="shared" si="10"/>
        <v>110</v>
      </c>
      <c r="M651" s="127"/>
      <c r="N651" s="127"/>
    </row>
    <row r="652" spans="1:14" ht="12.75">
      <c r="A652" s="2" t="s">
        <v>77</v>
      </c>
      <c r="B652" s="99">
        <v>245</v>
      </c>
      <c r="C652" s="99">
        <v>528</v>
      </c>
      <c r="D652" s="99">
        <v>68</v>
      </c>
      <c r="E652" s="99">
        <v>69</v>
      </c>
      <c r="F652" s="99">
        <v>34</v>
      </c>
      <c r="G652" s="99">
        <v>269</v>
      </c>
      <c r="H652" s="99">
        <v>64</v>
      </c>
      <c r="I652" s="99">
        <v>18</v>
      </c>
      <c r="J652" s="80"/>
      <c r="K652" s="80">
        <f t="shared" si="10"/>
        <v>1295</v>
      </c>
      <c r="M652" s="127"/>
      <c r="N652" s="127"/>
    </row>
    <row r="653" spans="1:14" ht="12.75">
      <c r="A653" s="4" t="s">
        <v>79</v>
      </c>
      <c r="B653" s="89">
        <v>1683</v>
      </c>
      <c r="C653" s="89">
        <v>1512</v>
      </c>
      <c r="D653" s="89">
        <v>773</v>
      </c>
      <c r="E653" s="89">
        <v>647</v>
      </c>
      <c r="F653" s="89">
        <v>497</v>
      </c>
      <c r="G653" s="89">
        <v>1280</v>
      </c>
      <c r="H653" s="89">
        <v>608</v>
      </c>
      <c r="I653" s="89">
        <v>264</v>
      </c>
      <c r="J653" s="80"/>
      <c r="K653" s="89">
        <f t="shared" si="10"/>
        <v>7264</v>
      </c>
      <c r="M653" s="127"/>
      <c r="N653" s="127"/>
    </row>
    <row r="654" spans="13:14" ht="12.75">
      <c r="M654" s="127"/>
      <c r="N654" s="127"/>
    </row>
    <row r="655" spans="1:14" ht="12.75">
      <c r="A655" s="88" t="s">
        <v>112</v>
      </c>
      <c r="B655" s="138" t="s">
        <v>40</v>
      </c>
      <c r="C655" s="138"/>
      <c r="D655" s="138"/>
      <c r="E655" s="138"/>
      <c r="F655" s="138"/>
      <c r="G655" s="138"/>
      <c r="H655" s="138"/>
      <c r="I655" s="138"/>
      <c r="J655" s="89"/>
      <c r="K655" s="89"/>
      <c r="M655" s="127"/>
      <c r="N655" s="127"/>
    </row>
    <row r="656" spans="1:14" ht="12.75">
      <c r="A656" s="4" t="s">
        <v>65</v>
      </c>
      <c r="B656" s="89" t="s">
        <v>45</v>
      </c>
      <c r="C656" s="89" t="s">
        <v>44</v>
      </c>
      <c r="D656" s="89" t="s">
        <v>43</v>
      </c>
      <c r="E656" s="89" t="s">
        <v>42</v>
      </c>
      <c r="F656" s="89" t="s">
        <v>41</v>
      </c>
      <c r="G656" s="89" t="s">
        <v>46</v>
      </c>
      <c r="H656" s="89" t="s">
        <v>47</v>
      </c>
      <c r="I656" s="89" t="s">
        <v>48</v>
      </c>
      <c r="J656" s="89"/>
      <c r="K656" s="89" t="s">
        <v>66</v>
      </c>
      <c r="M656" s="127"/>
      <c r="N656" s="127"/>
    </row>
    <row r="657" spans="1:14" ht="12.75">
      <c r="A657" s="2" t="s">
        <v>18</v>
      </c>
      <c r="B657" s="99">
        <v>34</v>
      </c>
      <c r="C657" s="99">
        <v>254</v>
      </c>
      <c r="D657" s="99">
        <v>52</v>
      </c>
      <c r="E657" s="99">
        <v>12</v>
      </c>
      <c r="F657" s="99">
        <v>6</v>
      </c>
      <c r="G657" s="99">
        <v>12</v>
      </c>
      <c r="H657" s="99">
        <v>14</v>
      </c>
      <c r="I657" s="99">
        <v>37</v>
      </c>
      <c r="J657" s="80"/>
      <c r="K657" s="80">
        <f aca="true" t="shared" si="11" ref="K657:K678">SUM(B657:I657)</f>
        <v>421</v>
      </c>
      <c r="M657" s="127"/>
      <c r="N657" s="127"/>
    </row>
    <row r="658" spans="1:14" ht="12.75">
      <c r="A658" s="2" t="s">
        <v>9</v>
      </c>
      <c r="B658" s="99">
        <v>186</v>
      </c>
      <c r="C658" s="99">
        <v>129</v>
      </c>
      <c r="D658" s="99">
        <v>105</v>
      </c>
      <c r="E658" s="99">
        <v>125</v>
      </c>
      <c r="F658" s="99">
        <v>80</v>
      </c>
      <c r="G658" s="99">
        <v>136</v>
      </c>
      <c r="H658" s="99">
        <v>94</v>
      </c>
      <c r="I658" s="99">
        <v>32</v>
      </c>
      <c r="J658" s="80"/>
      <c r="K658" s="80">
        <f t="shared" si="11"/>
        <v>887</v>
      </c>
      <c r="M658" s="127"/>
      <c r="N658" s="127"/>
    </row>
    <row r="659" spans="1:14" ht="12.75">
      <c r="A659" s="2" t="s">
        <v>11</v>
      </c>
      <c r="B659" s="99">
        <v>73</v>
      </c>
      <c r="C659" s="99">
        <v>41</v>
      </c>
      <c r="D659" s="99">
        <v>43</v>
      </c>
      <c r="E659" s="99">
        <v>40</v>
      </c>
      <c r="F659" s="99">
        <v>21</v>
      </c>
      <c r="G659" s="99">
        <v>64</v>
      </c>
      <c r="H659" s="99">
        <v>30</v>
      </c>
      <c r="I659" s="99">
        <v>11</v>
      </c>
      <c r="J659" s="80"/>
      <c r="K659" s="80">
        <f t="shared" si="11"/>
        <v>323</v>
      </c>
      <c r="M659" s="127"/>
      <c r="N659" s="127"/>
    </row>
    <row r="660" spans="1:14" ht="12.75">
      <c r="A660" s="120" t="s">
        <v>12</v>
      </c>
      <c r="B660" s="122">
        <v>2</v>
      </c>
      <c r="C660" s="122">
        <v>489</v>
      </c>
      <c r="D660" s="122">
        <v>4</v>
      </c>
      <c r="E660" s="122">
        <v>11</v>
      </c>
      <c r="F660" s="122">
        <v>46</v>
      </c>
      <c r="G660" s="122">
        <v>4</v>
      </c>
      <c r="H660" s="122">
        <v>14</v>
      </c>
      <c r="I660" s="122">
        <v>4</v>
      </c>
      <c r="J660" s="119"/>
      <c r="K660" s="119">
        <f t="shared" si="11"/>
        <v>574</v>
      </c>
      <c r="M660" s="127"/>
      <c r="N660" s="127"/>
    </row>
    <row r="661" spans="1:14" ht="12.75">
      <c r="A661" s="120" t="s">
        <v>17</v>
      </c>
      <c r="B661" s="122">
        <v>2</v>
      </c>
      <c r="C661" s="122">
        <v>1</v>
      </c>
      <c r="D661" s="122">
        <v>2</v>
      </c>
      <c r="E661" s="122">
        <v>1</v>
      </c>
      <c r="F661" s="122">
        <v>3</v>
      </c>
      <c r="G661" s="122">
        <v>4</v>
      </c>
      <c r="H661" s="122">
        <v>0</v>
      </c>
      <c r="I661" s="122">
        <v>0</v>
      </c>
      <c r="J661" s="119"/>
      <c r="K661" s="119">
        <f t="shared" si="11"/>
        <v>13</v>
      </c>
      <c r="M661" s="127"/>
      <c r="N661" s="127"/>
    </row>
    <row r="662" spans="1:14" ht="12.75">
      <c r="A662" s="120" t="s">
        <v>67</v>
      </c>
      <c r="B662" s="122">
        <v>35</v>
      </c>
      <c r="C662" s="122">
        <v>1</v>
      </c>
      <c r="D662" s="122">
        <v>2</v>
      </c>
      <c r="E662" s="122">
        <v>2</v>
      </c>
      <c r="F662" s="122">
        <v>3</v>
      </c>
      <c r="G662" s="122">
        <v>2</v>
      </c>
      <c r="H662" s="122">
        <v>3</v>
      </c>
      <c r="I662" s="122">
        <v>0</v>
      </c>
      <c r="J662" s="119"/>
      <c r="K662" s="119">
        <f t="shared" si="11"/>
        <v>48</v>
      </c>
      <c r="M662" s="127"/>
      <c r="N662" s="127"/>
    </row>
    <row r="663" spans="1:14" ht="12.75">
      <c r="A663" s="120" t="s">
        <v>68</v>
      </c>
      <c r="B663" s="122">
        <v>73</v>
      </c>
      <c r="C663" s="122">
        <v>28</v>
      </c>
      <c r="D663" s="122">
        <v>16</v>
      </c>
      <c r="E663" s="122">
        <v>15</v>
      </c>
      <c r="F663" s="122">
        <v>2</v>
      </c>
      <c r="G663" s="122">
        <v>34</v>
      </c>
      <c r="H663" s="122">
        <v>11</v>
      </c>
      <c r="I663" s="122">
        <v>4</v>
      </c>
      <c r="J663" s="119"/>
      <c r="K663" s="119">
        <f t="shared" si="11"/>
        <v>183</v>
      </c>
      <c r="M663" s="127"/>
      <c r="N663" s="127"/>
    </row>
    <row r="664" spans="1:14" ht="12.75">
      <c r="A664" s="120" t="s">
        <v>69</v>
      </c>
      <c r="B664" s="122">
        <v>0</v>
      </c>
      <c r="C664" s="122">
        <v>8</v>
      </c>
      <c r="D664" s="122">
        <v>16</v>
      </c>
      <c r="E664" s="122">
        <v>42</v>
      </c>
      <c r="F664" s="122">
        <v>1</v>
      </c>
      <c r="G664" s="122">
        <v>4</v>
      </c>
      <c r="H664" s="122">
        <v>1</v>
      </c>
      <c r="I664" s="122">
        <v>4</v>
      </c>
      <c r="J664" s="119"/>
      <c r="K664" s="119">
        <f t="shared" si="11"/>
        <v>76</v>
      </c>
      <c r="M664" s="127"/>
      <c r="N664" s="127"/>
    </row>
    <row r="665" spans="1:14" ht="12.75">
      <c r="A665" s="120" t="s">
        <v>10</v>
      </c>
      <c r="B665" s="122">
        <v>44</v>
      </c>
      <c r="C665" s="122">
        <v>46</v>
      </c>
      <c r="D665" s="122">
        <v>33</v>
      </c>
      <c r="E665" s="122">
        <v>58</v>
      </c>
      <c r="F665" s="122">
        <v>26</v>
      </c>
      <c r="G665" s="122">
        <v>37</v>
      </c>
      <c r="H665" s="122">
        <v>45</v>
      </c>
      <c r="I665" s="122">
        <v>25</v>
      </c>
      <c r="J665" s="119"/>
      <c r="K665" s="119">
        <f t="shared" si="11"/>
        <v>314</v>
      </c>
      <c r="M665" s="127"/>
      <c r="N665" s="127"/>
    </row>
    <row r="666" spans="1:14" ht="12.75">
      <c r="A666" s="120" t="s">
        <v>122</v>
      </c>
      <c r="B666" s="122">
        <v>8</v>
      </c>
      <c r="C666" s="122">
        <v>3</v>
      </c>
      <c r="D666" s="122">
        <v>4</v>
      </c>
      <c r="E666" s="122">
        <v>3</v>
      </c>
      <c r="F666" s="122">
        <v>0</v>
      </c>
      <c r="G666" s="122">
        <v>8</v>
      </c>
      <c r="H666" s="122">
        <v>2</v>
      </c>
      <c r="I666" s="122">
        <v>0</v>
      </c>
      <c r="J666" s="119"/>
      <c r="K666" s="119">
        <f t="shared" si="11"/>
        <v>28</v>
      </c>
      <c r="M666" s="127"/>
      <c r="N666" s="127"/>
    </row>
    <row r="667" spans="1:14" ht="12.75">
      <c r="A667" s="2" t="s">
        <v>129</v>
      </c>
      <c r="B667" s="122">
        <v>49</v>
      </c>
      <c r="C667" s="122">
        <v>374</v>
      </c>
      <c r="D667" s="122">
        <v>37</v>
      </c>
      <c r="E667" s="122">
        <v>29</v>
      </c>
      <c r="F667" s="122">
        <v>10</v>
      </c>
      <c r="G667" s="122">
        <v>40</v>
      </c>
      <c r="H667" s="122">
        <v>21</v>
      </c>
      <c r="I667" s="122">
        <v>22</v>
      </c>
      <c r="J667" s="119"/>
      <c r="K667" s="119">
        <f t="shared" si="11"/>
        <v>582</v>
      </c>
      <c r="M667" s="127"/>
      <c r="N667" s="127"/>
    </row>
    <row r="668" spans="1:14" ht="12.75">
      <c r="A668" s="120" t="s">
        <v>123</v>
      </c>
      <c r="B668" s="122">
        <v>7</v>
      </c>
      <c r="C668" s="122">
        <v>0</v>
      </c>
      <c r="D668" s="122">
        <v>5</v>
      </c>
      <c r="E668" s="122">
        <v>5</v>
      </c>
      <c r="F668" s="122">
        <v>1</v>
      </c>
      <c r="G668" s="122">
        <v>2</v>
      </c>
      <c r="H668" s="122">
        <v>3</v>
      </c>
      <c r="I668" s="122">
        <v>1</v>
      </c>
      <c r="J668" s="119"/>
      <c r="K668" s="119">
        <f t="shared" si="11"/>
        <v>24</v>
      </c>
      <c r="M668" s="127"/>
      <c r="N668" s="127"/>
    </row>
    <row r="669" spans="1:14" ht="12.75">
      <c r="A669" s="2" t="s">
        <v>71</v>
      </c>
      <c r="B669" s="99">
        <v>22</v>
      </c>
      <c r="C669" s="99">
        <v>14</v>
      </c>
      <c r="D669" s="99">
        <v>19</v>
      </c>
      <c r="E669" s="99">
        <v>18</v>
      </c>
      <c r="F669" s="99">
        <v>6</v>
      </c>
      <c r="G669" s="99">
        <v>18</v>
      </c>
      <c r="H669" s="99">
        <v>12</v>
      </c>
      <c r="I669" s="99">
        <v>2</v>
      </c>
      <c r="J669" s="80"/>
      <c r="K669" s="80">
        <f t="shared" si="11"/>
        <v>111</v>
      </c>
      <c r="M669" s="127"/>
      <c r="N669" s="127"/>
    </row>
    <row r="670" spans="1:14" ht="12.75">
      <c r="A670" s="2" t="s">
        <v>72</v>
      </c>
      <c r="B670" s="99">
        <v>7</v>
      </c>
      <c r="C670" s="99">
        <v>10</v>
      </c>
      <c r="D670" s="99">
        <v>2</v>
      </c>
      <c r="E670" s="99">
        <v>2</v>
      </c>
      <c r="F670" s="99">
        <v>5</v>
      </c>
      <c r="G670" s="99">
        <v>10</v>
      </c>
      <c r="H670" s="99">
        <v>2</v>
      </c>
      <c r="I670" s="99">
        <v>1</v>
      </c>
      <c r="J670" s="80"/>
      <c r="K670" s="80">
        <f t="shared" si="11"/>
        <v>39</v>
      </c>
      <c r="M670" s="127"/>
      <c r="N670" s="127"/>
    </row>
    <row r="671" spans="1:14" ht="12.75">
      <c r="A671" s="2" t="s">
        <v>73</v>
      </c>
      <c r="B671" s="99">
        <v>180</v>
      </c>
      <c r="C671" s="99">
        <v>680</v>
      </c>
      <c r="D671" s="99">
        <v>94</v>
      </c>
      <c r="E671" s="99">
        <v>114</v>
      </c>
      <c r="F671" s="99">
        <v>60</v>
      </c>
      <c r="G671" s="99">
        <v>79</v>
      </c>
      <c r="H671" s="99">
        <v>55</v>
      </c>
      <c r="I671" s="99">
        <v>54</v>
      </c>
      <c r="J671" s="80"/>
      <c r="K671" s="80">
        <f t="shared" si="11"/>
        <v>1316</v>
      </c>
      <c r="M671" s="127"/>
      <c r="N671" s="127"/>
    </row>
    <row r="672" spans="1:14" ht="12.75">
      <c r="A672" s="2" t="s">
        <v>74</v>
      </c>
      <c r="B672" s="99">
        <v>432</v>
      </c>
      <c r="C672" s="99">
        <v>189</v>
      </c>
      <c r="D672" s="99">
        <v>169</v>
      </c>
      <c r="E672" s="99">
        <v>192</v>
      </c>
      <c r="F672" s="99">
        <v>141</v>
      </c>
      <c r="G672" s="99">
        <v>228</v>
      </c>
      <c r="H672" s="99">
        <v>121</v>
      </c>
      <c r="I672" s="99">
        <v>71</v>
      </c>
      <c r="J672" s="80"/>
      <c r="K672" s="80">
        <f t="shared" si="11"/>
        <v>1543</v>
      </c>
      <c r="M672" s="127"/>
      <c r="N672" s="127"/>
    </row>
    <row r="673" spans="1:14" ht="12.75">
      <c r="A673" s="2" t="s">
        <v>75</v>
      </c>
      <c r="B673" s="99">
        <v>145</v>
      </c>
      <c r="C673" s="99">
        <v>530</v>
      </c>
      <c r="D673" s="99">
        <v>82</v>
      </c>
      <c r="E673" s="99">
        <v>116</v>
      </c>
      <c r="F673" s="99">
        <v>70</v>
      </c>
      <c r="G673" s="99">
        <v>140</v>
      </c>
      <c r="H673" s="99">
        <v>62</v>
      </c>
      <c r="I673" s="99">
        <v>32</v>
      </c>
      <c r="J673" s="80"/>
      <c r="K673" s="80">
        <f t="shared" si="11"/>
        <v>1177</v>
      </c>
      <c r="M673" s="127"/>
      <c r="N673" s="127"/>
    </row>
    <row r="674" spans="1:14" ht="12.75">
      <c r="A674" s="2" t="s">
        <v>15</v>
      </c>
      <c r="B674" s="99">
        <v>8</v>
      </c>
      <c r="C674" s="99">
        <v>4</v>
      </c>
      <c r="D674" s="99">
        <v>5</v>
      </c>
      <c r="E674" s="99">
        <v>13</v>
      </c>
      <c r="F674" s="99">
        <v>14</v>
      </c>
      <c r="G674" s="99">
        <v>1</v>
      </c>
      <c r="H674" s="99">
        <v>3</v>
      </c>
      <c r="I674" s="99">
        <v>1</v>
      </c>
      <c r="J674" s="80"/>
      <c r="K674" s="80">
        <f t="shared" si="11"/>
        <v>49</v>
      </c>
      <c r="M674" s="127"/>
      <c r="N674" s="127"/>
    </row>
    <row r="675" spans="1:14" ht="12.75">
      <c r="A675" s="2" t="s">
        <v>14</v>
      </c>
      <c r="B675" s="99">
        <v>8</v>
      </c>
      <c r="C675" s="99">
        <v>5</v>
      </c>
      <c r="D675" s="99">
        <v>10</v>
      </c>
      <c r="E675" s="99">
        <v>1</v>
      </c>
      <c r="F675" s="99">
        <v>3</v>
      </c>
      <c r="G675" s="99">
        <v>7</v>
      </c>
      <c r="H675" s="99">
        <v>0</v>
      </c>
      <c r="I675" s="99">
        <v>0</v>
      </c>
      <c r="J675" s="80"/>
      <c r="K675" s="80">
        <f t="shared" si="11"/>
        <v>34</v>
      </c>
      <c r="M675" s="127"/>
      <c r="N675" s="127"/>
    </row>
    <row r="676" spans="1:14" ht="12.75">
      <c r="A676" s="2" t="s">
        <v>76</v>
      </c>
      <c r="B676" s="99">
        <v>13</v>
      </c>
      <c r="C676" s="99">
        <v>11</v>
      </c>
      <c r="D676" s="99">
        <v>25</v>
      </c>
      <c r="E676" s="99">
        <v>21</v>
      </c>
      <c r="F676" s="99">
        <v>26</v>
      </c>
      <c r="G676" s="99">
        <v>16</v>
      </c>
      <c r="H676" s="99">
        <v>9</v>
      </c>
      <c r="I676" s="99">
        <v>4</v>
      </c>
      <c r="J676" s="80"/>
      <c r="K676" s="80">
        <f t="shared" si="11"/>
        <v>125</v>
      </c>
      <c r="M676" s="127"/>
      <c r="N676" s="127"/>
    </row>
    <row r="677" spans="1:14" ht="12.75">
      <c r="A677" s="2" t="s">
        <v>77</v>
      </c>
      <c r="B677" s="99">
        <v>135</v>
      </c>
      <c r="C677" s="99">
        <v>513</v>
      </c>
      <c r="D677" s="99">
        <v>113</v>
      </c>
      <c r="E677" s="99">
        <v>91</v>
      </c>
      <c r="F677" s="99">
        <v>47</v>
      </c>
      <c r="G677" s="99">
        <v>191</v>
      </c>
      <c r="H677" s="99">
        <v>75</v>
      </c>
      <c r="I677" s="99">
        <v>111</v>
      </c>
      <c r="J677" s="80"/>
      <c r="K677" s="80">
        <f t="shared" si="11"/>
        <v>1276</v>
      </c>
      <c r="M677" s="127"/>
      <c r="N677" s="127"/>
    </row>
    <row r="678" spans="1:14" ht="12.75">
      <c r="A678" s="4" t="s">
        <v>79</v>
      </c>
      <c r="B678" s="89">
        <v>1463</v>
      </c>
      <c r="C678" s="89">
        <v>3330</v>
      </c>
      <c r="D678" s="89">
        <v>838</v>
      </c>
      <c r="E678" s="89">
        <v>911</v>
      </c>
      <c r="F678" s="89">
        <v>571</v>
      </c>
      <c r="G678" s="89">
        <v>1037</v>
      </c>
      <c r="H678" s="89">
        <v>577</v>
      </c>
      <c r="I678" s="89">
        <v>416</v>
      </c>
      <c r="J678" s="80"/>
      <c r="K678" s="89">
        <f t="shared" si="11"/>
        <v>9143</v>
      </c>
      <c r="M678" s="127"/>
      <c r="N678" s="127"/>
    </row>
    <row r="679" spans="13:14" ht="12.75">
      <c r="M679" s="127"/>
      <c r="N679" s="127"/>
    </row>
    <row r="680" spans="1:14" ht="12.75">
      <c r="A680" s="88" t="s">
        <v>125</v>
      </c>
      <c r="B680" s="138" t="s">
        <v>40</v>
      </c>
      <c r="C680" s="138"/>
      <c r="D680" s="138"/>
      <c r="E680" s="138"/>
      <c r="F680" s="138"/>
      <c r="G680" s="138"/>
      <c r="H680" s="138"/>
      <c r="I680" s="138"/>
      <c r="J680" s="89"/>
      <c r="K680" s="89"/>
      <c r="M680" s="127"/>
      <c r="N680" s="127"/>
    </row>
    <row r="681" spans="1:14" ht="12.75">
      <c r="A681" s="4" t="s">
        <v>65</v>
      </c>
      <c r="B681" s="89" t="s">
        <v>45</v>
      </c>
      <c r="C681" s="89" t="s">
        <v>44</v>
      </c>
      <c r="D681" s="89" t="s">
        <v>43</v>
      </c>
      <c r="E681" s="89" t="s">
        <v>42</v>
      </c>
      <c r="F681" s="89" t="s">
        <v>41</v>
      </c>
      <c r="G681" s="89" t="s">
        <v>46</v>
      </c>
      <c r="H681" s="89" t="s">
        <v>47</v>
      </c>
      <c r="I681" s="89" t="s">
        <v>48</v>
      </c>
      <c r="J681" s="89"/>
      <c r="K681" s="89" t="s">
        <v>66</v>
      </c>
      <c r="L681" s="123"/>
      <c r="M681" s="127"/>
      <c r="N681" s="127"/>
    </row>
    <row r="682" spans="1:14" ht="12.75">
      <c r="A682" s="2" t="s">
        <v>18</v>
      </c>
      <c r="B682">
        <v>27</v>
      </c>
      <c r="C682">
        <v>15</v>
      </c>
      <c r="D682">
        <v>8</v>
      </c>
      <c r="E682">
        <v>11</v>
      </c>
      <c r="F682" s="43">
        <v>6</v>
      </c>
      <c r="G682">
        <v>16</v>
      </c>
      <c r="H682">
        <v>162</v>
      </c>
      <c r="I682">
        <v>21</v>
      </c>
      <c r="J682" s="80"/>
      <c r="K682" s="80">
        <f aca="true" t="shared" si="12" ref="K682:K702">SUM(B682:J682)</f>
        <v>266</v>
      </c>
      <c r="L682" s="123"/>
      <c r="M682" s="127"/>
      <c r="N682" s="127"/>
    </row>
    <row r="683" spans="1:14" ht="12.75">
      <c r="A683" s="2" t="s">
        <v>9</v>
      </c>
      <c r="B683">
        <v>195</v>
      </c>
      <c r="C683">
        <v>99</v>
      </c>
      <c r="D683">
        <v>104</v>
      </c>
      <c r="E683">
        <v>89</v>
      </c>
      <c r="F683" s="43">
        <v>139</v>
      </c>
      <c r="G683">
        <v>96</v>
      </c>
      <c r="H683">
        <v>73</v>
      </c>
      <c r="I683">
        <v>41</v>
      </c>
      <c r="J683" s="80"/>
      <c r="K683" s="80">
        <f t="shared" si="12"/>
        <v>836</v>
      </c>
      <c r="L683" s="123"/>
      <c r="M683" s="127"/>
      <c r="N683" s="127"/>
    </row>
    <row r="684" spans="1:14" ht="12.75">
      <c r="A684" s="2" t="s">
        <v>11</v>
      </c>
      <c r="B684">
        <v>65</v>
      </c>
      <c r="C684">
        <v>43</v>
      </c>
      <c r="D684">
        <v>39</v>
      </c>
      <c r="E684">
        <v>28</v>
      </c>
      <c r="F684" s="43">
        <v>24</v>
      </c>
      <c r="G684">
        <v>49</v>
      </c>
      <c r="H684">
        <v>22</v>
      </c>
      <c r="I684">
        <v>9</v>
      </c>
      <c r="J684" s="80"/>
      <c r="K684" s="80">
        <f t="shared" si="12"/>
        <v>279</v>
      </c>
      <c r="L684" s="123"/>
      <c r="M684" s="127"/>
      <c r="N684" s="127"/>
    </row>
    <row r="685" spans="1:14" ht="12.75">
      <c r="A685" s="2" t="s">
        <v>12</v>
      </c>
      <c r="B685">
        <v>34</v>
      </c>
      <c r="C685">
        <v>72</v>
      </c>
      <c r="D685">
        <v>2</v>
      </c>
      <c r="E685">
        <v>164</v>
      </c>
      <c r="F685" s="43">
        <v>82</v>
      </c>
      <c r="G685">
        <v>1</v>
      </c>
      <c r="H685">
        <v>5</v>
      </c>
      <c r="I685">
        <v>179</v>
      </c>
      <c r="J685" s="80"/>
      <c r="K685" s="80">
        <f t="shared" si="12"/>
        <v>539</v>
      </c>
      <c r="L685" s="123"/>
      <c r="M685" s="127"/>
      <c r="N685" s="127"/>
    </row>
    <row r="686" spans="1:14" ht="12.75">
      <c r="A686" s="2" t="s">
        <v>17</v>
      </c>
      <c r="B686">
        <v>1</v>
      </c>
      <c r="C686">
        <v>4</v>
      </c>
      <c r="D686">
        <v>0</v>
      </c>
      <c r="E686">
        <v>1</v>
      </c>
      <c r="F686" s="43">
        <v>2</v>
      </c>
      <c r="G686">
        <v>0</v>
      </c>
      <c r="H686">
        <v>13</v>
      </c>
      <c r="I686">
        <v>1</v>
      </c>
      <c r="J686" s="80"/>
      <c r="K686" s="80">
        <f t="shared" si="12"/>
        <v>22</v>
      </c>
      <c r="L686" s="123"/>
      <c r="M686" s="127"/>
      <c r="N686" s="127"/>
    </row>
    <row r="687" spans="1:14" ht="12.75">
      <c r="A687" s="2" t="s">
        <v>67</v>
      </c>
      <c r="B687">
        <v>51</v>
      </c>
      <c r="C687">
        <v>1</v>
      </c>
      <c r="D687">
        <v>2</v>
      </c>
      <c r="E687">
        <v>6</v>
      </c>
      <c r="F687" s="43">
        <v>1</v>
      </c>
      <c r="G687">
        <v>3</v>
      </c>
      <c r="H687">
        <v>1</v>
      </c>
      <c r="I687">
        <v>0</v>
      </c>
      <c r="J687" s="80"/>
      <c r="K687" s="80">
        <f t="shared" si="12"/>
        <v>65</v>
      </c>
      <c r="L687" s="123"/>
      <c r="M687" s="127"/>
      <c r="N687" s="127"/>
    </row>
    <row r="688" spans="1:14" ht="12.75">
      <c r="A688" s="2" t="s">
        <v>68</v>
      </c>
      <c r="B688">
        <v>66</v>
      </c>
      <c r="C688">
        <v>30</v>
      </c>
      <c r="D688">
        <v>10</v>
      </c>
      <c r="E688">
        <v>8</v>
      </c>
      <c r="F688" s="43">
        <v>11</v>
      </c>
      <c r="G688">
        <v>25</v>
      </c>
      <c r="H688">
        <v>6</v>
      </c>
      <c r="I688">
        <v>1</v>
      </c>
      <c r="J688" s="80"/>
      <c r="K688" s="80">
        <f t="shared" si="12"/>
        <v>157</v>
      </c>
      <c r="L688" s="123"/>
      <c r="M688" s="127"/>
      <c r="N688" s="127"/>
    </row>
    <row r="689" spans="1:14" ht="12.75">
      <c r="A689" s="2" t="s">
        <v>69</v>
      </c>
      <c r="B689">
        <v>12</v>
      </c>
      <c r="C689">
        <v>4</v>
      </c>
      <c r="D689">
        <v>61</v>
      </c>
      <c r="E689">
        <v>9</v>
      </c>
      <c r="F689" s="43">
        <v>45</v>
      </c>
      <c r="G689">
        <v>3</v>
      </c>
      <c r="H689">
        <v>3</v>
      </c>
      <c r="I689">
        <v>0</v>
      </c>
      <c r="J689" s="80"/>
      <c r="K689" s="80">
        <f t="shared" si="12"/>
        <v>137</v>
      </c>
      <c r="L689" s="123"/>
      <c r="M689" s="127"/>
      <c r="N689" s="127"/>
    </row>
    <row r="690" spans="1:14" ht="12.75">
      <c r="A690" s="2" t="s">
        <v>10</v>
      </c>
      <c r="B690">
        <v>65</v>
      </c>
      <c r="C690">
        <v>35</v>
      </c>
      <c r="D690">
        <v>44</v>
      </c>
      <c r="E690">
        <v>29</v>
      </c>
      <c r="F690" s="43">
        <v>31</v>
      </c>
      <c r="G690">
        <v>29</v>
      </c>
      <c r="H690">
        <v>182</v>
      </c>
      <c r="I690">
        <v>30</v>
      </c>
      <c r="J690" s="80"/>
      <c r="K690" s="80">
        <f t="shared" si="12"/>
        <v>445</v>
      </c>
      <c r="L690" s="123"/>
      <c r="M690" s="127"/>
      <c r="N690" s="127"/>
    </row>
    <row r="691" spans="1:14" ht="12.75">
      <c r="A691" s="120" t="s">
        <v>122</v>
      </c>
      <c r="B691">
        <v>15</v>
      </c>
      <c r="C691">
        <v>4</v>
      </c>
      <c r="D691">
        <v>0</v>
      </c>
      <c r="E691">
        <v>5</v>
      </c>
      <c r="F691" s="43">
        <v>2</v>
      </c>
      <c r="G691">
        <v>9</v>
      </c>
      <c r="H691">
        <v>2</v>
      </c>
      <c r="I691">
        <v>1</v>
      </c>
      <c r="J691" s="80"/>
      <c r="K691" s="80">
        <f t="shared" si="12"/>
        <v>38</v>
      </c>
      <c r="L691" s="123"/>
      <c r="M691" s="127"/>
      <c r="N691" s="127"/>
    </row>
    <row r="692" spans="1:14" ht="12.75">
      <c r="A692" s="2" t="s">
        <v>129</v>
      </c>
      <c r="B692">
        <v>54</v>
      </c>
      <c r="C692">
        <v>38</v>
      </c>
      <c r="D692">
        <v>16</v>
      </c>
      <c r="E692">
        <v>23</v>
      </c>
      <c r="F692" s="43">
        <v>8</v>
      </c>
      <c r="G692">
        <v>28</v>
      </c>
      <c r="H692">
        <v>16</v>
      </c>
      <c r="I692">
        <v>3</v>
      </c>
      <c r="J692" s="80"/>
      <c r="K692" s="80">
        <f t="shared" si="12"/>
        <v>186</v>
      </c>
      <c r="L692" s="123"/>
      <c r="M692" s="127"/>
      <c r="N692" s="127"/>
    </row>
    <row r="693" spans="1:14" ht="12.75">
      <c r="A693" s="120" t="s">
        <v>123</v>
      </c>
      <c r="B693">
        <v>7</v>
      </c>
      <c r="C693">
        <v>3</v>
      </c>
      <c r="D693">
        <v>2</v>
      </c>
      <c r="E693">
        <v>4</v>
      </c>
      <c r="F693" s="43">
        <v>0</v>
      </c>
      <c r="G693">
        <v>1</v>
      </c>
      <c r="H693">
        <v>2</v>
      </c>
      <c r="I693">
        <v>2</v>
      </c>
      <c r="J693" s="80"/>
      <c r="K693" s="80">
        <f t="shared" si="12"/>
        <v>21</v>
      </c>
      <c r="L693" s="123"/>
      <c r="M693" s="127"/>
      <c r="N693" s="127"/>
    </row>
    <row r="694" spans="1:14" ht="12.75">
      <c r="A694" s="2" t="s">
        <v>71</v>
      </c>
      <c r="B694">
        <v>28</v>
      </c>
      <c r="C694">
        <v>15</v>
      </c>
      <c r="D694">
        <v>10</v>
      </c>
      <c r="E694">
        <v>8</v>
      </c>
      <c r="F694" s="43">
        <v>2</v>
      </c>
      <c r="G694">
        <v>16</v>
      </c>
      <c r="H694">
        <v>6</v>
      </c>
      <c r="I694">
        <v>1</v>
      </c>
      <c r="J694" s="80"/>
      <c r="K694" s="80">
        <f t="shared" si="12"/>
        <v>86</v>
      </c>
      <c r="L694" s="123"/>
      <c r="M694" s="127"/>
      <c r="N694" s="127"/>
    </row>
    <row r="695" spans="1:14" ht="12.75">
      <c r="A695" s="2" t="s">
        <v>72</v>
      </c>
      <c r="B695">
        <v>4</v>
      </c>
      <c r="C695">
        <v>2</v>
      </c>
      <c r="D695">
        <v>2</v>
      </c>
      <c r="E695">
        <v>12</v>
      </c>
      <c r="F695" s="43">
        <v>1</v>
      </c>
      <c r="G695">
        <v>12</v>
      </c>
      <c r="H695">
        <v>4</v>
      </c>
      <c r="I695">
        <v>16</v>
      </c>
      <c r="J695" s="80"/>
      <c r="K695" s="80">
        <f t="shared" si="12"/>
        <v>53</v>
      </c>
      <c r="L695" s="123"/>
      <c r="M695" s="127"/>
      <c r="N695" s="127"/>
    </row>
    <row r="696" spans="1:14" ht="12.75">
      <c r="A696" s="2" t="s">
        <v>73</v>
      </c>
      <c r="B696">
        <v>161</v>
      </c>
      <c r="C696">
        <v>79</v>
      </c>
      <c r="D696">
        <v>106</v>
      </c>
      <c r="E696">
        <v>83</v>
      </c>
      <c r="F696" s="43">
        <v>58</v>
      </c>
      <c r="G696">
        <v>241</v>
      </c>
      <c r="H696">
        <v>61</v>
      </c>
      <c r="I696">
        <v>453</v>
      </c>
      <c r="J696" s="80"/>
      <c r="K696" s="80">
        <f t="shared" si="12"/>
        <v>1242</v>
      </c>
      <c r="L696" s="123"/>
      <c r="M696" s="127"/>
      <c r="N696" s="127"/>
    </row>
    <row r="697" spans="1:14" ht="12.75">
      <c r="A697" s="2" t="s">
        <v>74</v>
      </c>
      <c r="B697">
        <v>285</v>
      </c>
      <c r="C697">
        <v>166</v>
      </c>
      <c r="D697">
        <v>247</v>
      </c>
      <c r="E697">
        <v>117</v>
      </c>
      <c r="F697" s="43">
        <v>113</v>
      </c>
      <c r="G697">
        <v>168</v>
      </c>
      <c r="H697">
        <v>120</v>
      </c>
      <c r="I697">
        <v>52</v>
      </c>
      <c r="J697" s="80"/>
      <c r="K697" s="80">
        <f t="shared" si="12"/>
        <v>1268</v>
      </c>
      <c r="L697" s="123"/>
      <c r="M697" s="127"/>
      <c r="N697" s="127"/>
    </row>
    <row r="698" spans="1:14" ht="12.75">
      <c r="A698" s="2" t="s">
        <v>75</v>
      </c>
      <c r="B698">
        <v>130</v>
      </c>
      <c r="C698">
        <v>90</v>
      </c>
      <c r="D698">
        <v>95</v>
      </c>
      <c r="E698">
        <v>63</v>
      </c>
      <c r="F698" s="43">
        <v>134</v>
      </c>
      <c r="G698">
        <v>283</v>
      </c>
      <c r="H698">
        <v>60</v>
      </c>
      <c r="I698">
        <v>30</v>
      </c>
      <c r="J698" s="80"/>
      <c r="K698" s="80">
        <f t="shared" si="12"/>
        <v>885</v>
      </c>
      <c r="L698" s="123"/>
      <c r="M698" s="127"/>
      <c r="N698" s="127"/>
    </row>
    <row r="699" spans="1:14" ht="12.75">
      <c r="A699" s="2" t="s">
        <v>15</v>
      </c>
      <c r="B699">
        <v>10</v>
      </c>
      <c r="C699">
        <v>3</v>
      </c>
      <c r="D699">
        <v>3</v>
      </c>
      <c r="E699">
        <v>11</v>
      </c>
      <c r="F699" s="43">
        <v>1</v>
      </c>
      <c r="G699">
        <v>1</v>
      </c>
      <c r="H699">
        <v>2</v>
      </c>
      <c r="I699">
        <v>1</v>
      </c>
      <c r="J699" s="80"/>
      <c r="K699" s="80">
        <f t="shared" si="12"/>
        <v>32</v>
      </c>
      <c r="L699" s="123"/>
      <c r="M699" s="127"/>
      <c r="N699" s="127"/>
    </row>
    <row r="700" spans="1:14" ht="12.75">
      <c r="A700" s="2" t="s">
        <v>14</v>
      </c>
      <c r="B700">
        <v>7</v>
      </c>
      <c r="C700">
        <v>2</v>
      </c>
      <c r="D700">
        <v>11</v>
      </c>
      <c r="E700">
        <v>0</v>
      </c>
      <c r="F700" s="43">
        <v>4</v>
      </c>
      <c r="G700">
        <v>3</v>
      </c>
      <c r="H700">
        <v>2</v>
      </c>
      <c r="I700">
        <v>0</v>
      </c>
      <c r="J700" s="80"/>
      <c r="K700" s="80">
        <f t="shared" si="12"/>
        <v>29</v>
      </c>
      <c r="L700" s="123"/>
      <c r="M700" s="127"/>
      <c r="N700" s="127"/>
    </row>
    <row r="701" spans="1:14" ht="12.75">
      <c r="A701" s="2" t="s">
        <v>76</v>
      </c>
      <c r="B701">
        <v>16</v>
      </c>
      <c r="C701">
        <v>15</v>
      </c>
      <c r="D701">
        <v>23</v>
      </c>
      <c r="E701">
        <v>32</v>
      </c>
      <c r="F701" s="43">
        <v>11</v>
      </c>
      <c r="G701">
        <v>4</v>
      </c>
      <c r="H701">
        <v>10</v>
      </c>
      <c r="I701">
        <v>4</v>
      </c>
      <c r="J701" s="80"/>
      <c r="K701" s="80">
        <f t="shared" si="12"/>
        <v>115</v>
      </c>
      <c r="L701" s="123"/>
      <c r="M701" s="127"/>
      <c r="N701" s="127"/>
    </row>
    <row r="702" spans="1:14" ht="12.75">
      <c r="A702" s="2" t="s">
        <v>77</v>
      </c>
      <c r="B702">
        <v>162</v>
      </c>
      <c r="C702">
        <v>202</v>
      </c>
      <c r="D702">
        <v>83</v>
      </c>
      <c r="E702">
        <v>69</v>
      </c>
      <c r="F702" s="43">
        <v>137</v>
      </c>
      <c r="G702">
        <v>160</v>
      </c>
      <c r="H702">
        <v>46</v>
      </c>
      <c r="I702">
        <v>4</v>
      </c>
      <c r="J702" s="80"/>
      <c r="K702" s="80">
        <f t="shared" si="12"/>
        <v>863</v>
      </c>
      <c r="L702" s="124"/>
      <c r="M702" s="127"/>
      <c r="N702" s="127"/>
    </row>
    <row r="703" spans="1:14" ht="12.75">
      <c r="A703" s="4" t="s">
        <v>79</v>
      </c>
      <c r="B703" s="89">
        <f aca="true" t="shared" si="13" ref="B703:I703">SUM(B682:B702)</f>
        <v>1395</v>
      </c>
      <c r="C703" s="89">
        <f t="shared" si="13"/>
        <v>922</v>
      </c>
      <c r="D703" s="89">
        <f t="shared" si="13"/>
        <v>868</v>
      </c>
      <c r="E703" s="89">
        <f t="shared" si="13"/>
        <v>772</v>
      </c>
      <c r="F703" s="89">
        <f t="shared" si="13"/>
        <v>812</v>
      </c>
      <c r="G703" s="89">
        <f t="shared" si="13"/>
        <v>1148</v>
      </c>
      <c r="H703" s="89">
        <f t="shared" si="13"/>
        <v>798</v>
      </c>
      <c r="I703" s="89">
        <f t="shared" si="13"/>
        <v>849</v>
      </c>
      <c r="J703" s="80"/>
      <c r="K703" s="89">
        <f>SUM(B703:J703)</f>
        <v>7564</v>
      </c>
      <c r="M703" s="127"/>
      <c r="N703" s="127"/>
    </row>
    <row r="704" spans="13:14" ht="12.75">
      <c r="M704" s="127"/>
      <c r="N704" s="127"/>
    </row>
    <row r="705" spans="1:14" ht="12.75">
      <c r="A705" s="88" t="s">
        <v>126</v>
      </c>
      <c r="B705" s="138" t="s">
        <v>40</v>
      </c>
      <c r="C705" s="138"/>
      <c r="D705" s="138"/>
      <c r="E705" s="138"/>
      <c r="F705" s="138"/>
      <c r="G705" s="138"/>
      <c r="H705" s="138"/>
      <c r="I705" s="138"/>
      <c r="J705" s="89"/>
      <c r="K705" s="89"/>
      <c r="M705" s="127"/>
      <c r="N705" s="127"/>
    </row>
    <row r="706" spans="1:14" ht="12.75">
      <c r="A706" s="4" t="s">
        <v>65</v>
      </c>
      <c r="B706" s="89" t="s">
        <v>45</v>
      </c>
      <c r="C706" s="89" t="s">
        <v>44</v>
      </c>
      <c r="D706" s="89" t="s">
        <v>43</v>
      </c>
      <c r="E706" s="89" t="s">
        <v>42</v>
      </c>
      <c r="F706" s="89" t="s">
        <v>41</v>
      </c>
      <c r="G706" s="89" t="s">
        <v>46</v>
      </c>
      <c r="H706" s="89" t="s">
        <v>47</v>
      </c>
      <c r="I706" s="89" t="s">
        <v>48</v>
      </c>
      <c r="J706" s="89"/>
      <c r="K706" s="89" t="s">
        <v>66</v>
      </c>
      <c r="M706" s="127"/>
      <c r="N706" s="127"/>
    </row>
    <row r="707" spans="1:14" ht="12.75">
      <c r="A707" s="2" t="s">
        <v>18</v>
      </c>
      <c r="B707">
        <v>15</v>
      </c>
      <c r="C707">
        <v>11</v>
      </c>
      <c r="D707">
        <v>6</v>
      </c>
      <c r="E707">
        <v>3</v>
      </c>
      <c r="F707" s="43">
        <v>3</v>
      </c>
      <c r="G707">
        <v>10</v>
      </c>
      <c r="H707">
        <v>7</v>
      </c>
      <c r="I707">
        <v>6</v>
      </c>
      <c r="J707" s="80"/>
      <c r="K707" s="80">
        <f aca="true" t="shared" si="14" ref="K707:K728">SUM(B707:I707)</f>
        <v>61</v>
      </c>
      <c r="M707" s="127"/>
      <c r="N707" s="127"/>
    </row>
    <row r="708" spans="1:14" ht="12.75">
      <c r="A708" s="2" t="s">
        <v>9</v>
      </c>
      <c r="B708">
        <v>104</v>
      </c>
      <c r="C708">
        <v>134</v>
      </c>
      <c r="D708">
        <v>59</v>
      </c>
      <c r="E708">
        <v>55</v>
      </c>
      <c r="F708" s="43">
        <v>42</v>
      </c>
      <c r="G708">
        <v>87</v>
      </c>
      <c r="H708">
        <v>60</v>
      </c>
      <c r="I708">
        <v>19</v>
      </c>
      <c r="J708" s="80"/>
      <c r="K708" s="80">
        <f t="shared" si="14"/>
        <v>560</v>
      </c>
      <c r="M708" s="127"/>
      <c r="N708" s="127"/>
    </row>
    <row r="709" spans="1:14" ht="12.75">
      <c r="A709" s="2" t="s">
        <v>11</v>
      </c>
      <c r="B709">
        <v>45</v>
      </c>
      <c r="C709">
        <v>29</v>
      </c>
      <c r="D709">
        <v>22</v>
      </c>
      <c r="E709">
        <v>23</v>
      </c>
      <c r="F709" s="43">
        <v>15</v>
      </c>
      <c r="G709">
        <v>24</v>
      </c>
      <c r="H709">
        <v>24</v>
      </c>
      <c r="I709">
        <v>8</v>
      </c>
      <c r="J709" s="80"/>
      <c r="K709" s="80">
        <f t="shared" si="14"/>
        <v>190</v>
      </c>
      <c r="M709" s="127"/>
      <c r="N709" s="127"/>
    </row>
    <row r="710" spans="1:14" ht="12.75">
      <c r="A710" s="2" t="s">
        <v>12</v>
      </c>
      <c r="B710">
        <v>49</v>
      </c>
      <c r="C710">
        <v>147</v>
      </c>
      <c r="D710">
        <v>0</v>
      </c>
      <c r="E710">
        <v>1</v>
      </c>
      <c r="F710" s="43">
        <v>857</v>
      </c>
      <c r="G710">
        <v>2</v>
      </c>
      <c r="H710">
        <v>0</v>
      </c>
      <c r="I710">
        <v>2</v>
      </c>
      <c r="J710" s="80"/>
      <c r="K710" s="80">
        <f t="shared" si="14"/>
        <v>1058</v>
      </c>
      <c r="M710" s="127"/>
      <c r="N710" s="127"/>
    </row>
    <row r="711" spans="1:14" ht="12.75">
      <c r="A711" s="2" t="s">
        <v>17</v>
      </c>
      <c r="B711">
        <v>3</v>
      </c>
      <c r="C711">
        <v>2</v>
      </c>
      <c r="D711">
        <v>0</v>
      </c>
      <c r="E711">
        <v>0</v>
      </c>
      <c r="F711" s="43">
        <v>1</v>
      </c>
      <c r="G711">
        <v>3</v>
      </c>
      <c r="H711">
        <v>1</v>
      </c>
      <c r="I711">
        <v>0</v>
      </c>
      <c r="J711" s="80"/>
      <c r="K711" s="80">
        <f t="shared" si="14"/>
        <v>10</v>
      </c>
      <c r="M711" s="127"/>
      <c r="N711" s="127"/>
    </row>
    <row r="712" spans="1:14" ht="12.75">
      <c r="A712" s="2" t="s">
        <v>67</v>
      </c>
      <c r="B712">
        <v>31</v>
      </c>
      <c r="C712">
        <v>2</v>
      </c>
      <c r="D712">
        <v>1</v>
      </c>
      <c r="E712">
        <v>0</v>
      </c>
      <c r="F712" s="43">
        <v>0</v>
      </c>
      <c r="G712">
        <v>1</v>
      </c>
      <c r="H712">
        <v>2</v>
      </c>
      <c r="I712">
        <v>0</v>
      </c>
      <c r="J712" s="80"/>
      <c r="K712" s="80">
        <f t="shared" si="14"/>
        <v>37</v>
      </c>
      <c r="M712" s="127"/>
      <c r="N712" s="127"/>
    </row>
    <row r="713" spans="1:14" ht="12.75">
      <c r="A713" s="2" t="s">
        <v>68</v>
      </c>
      <c r="B713">
        <v>95</v>
      </c>
      <c r="C713">
        <v>19</v>
      </c>
      <c r="D713">
        <v>6</v>
      </c>
      <c r="E713">
        <v>11</v>
      </c>
      <c r="F713" s="43">
        <v>2</v>
      </c>
      <c r="G713">
        <v>19</v>
      </c>
      <c r="H713">
        <v>10</v>
      </c>
      <c r="I713">
        <v>3</v>
      </c>
      <c r="J713" s="80"/>
      <c r="K713" s="80">
        <f t="shared" si="14"/>
        <v>165</v>
      </c>
      <c r="M713" s="127"/>
      <c r="N713" s="127"/>
    </row>
    <row r="714" spans="1:14" ht="12.75">
      <c r="A714" s="2" t="s">
        <v>69</v>
      </c>
      <c r="B714">
        <v>0</v>
      </c>
      <c r="C714">
        <v>77</v>
      </c>
      <c r="D714">
        <v>1</v>
      </c>
      <c r="E714">
        <v>0</v>
      </c>
      <c r="F714" s="43">
        <v>0</v>
      </c>
      <c r="G714">
        <v>3</v>
      </c>
      <c r="H714">
        <v>0</v>
      </c>
      <c r="I714">
        <v>0</v>
      </c>
      <c r="J714" s="80"/>
      <c r="K714" s="80">
        <f t="shared" si="14"/>
        <v>81</v>
      </c>
      <c r="M714" s="127"/>
      <c r="N714" s="127"/>
    </row>
    <row r="715" spans="1:14" ht="12.75">
      <c r="A715" s="2" t="s">
        <v>10</v>
      </c>
      <c r="B715">
        <v>21</v>
      </c>
      <c r="C715">
        <v>79</v>
      </c>
      <c r="D715">
        <v>25</v>
      </c>
      <c r="E715">
        <v>17</v>
      </c>
      <c r="F715" s="43">
        <v>23</v>
      </c>
      <c r="G715">
        <v>24</v>
      </c>
      <c r="H715">
        <v>17</v>
      </c>
      <c r="I715">
        <v>7</v>
      </c>
      <c r="J715" s="80"/>
      <c r="K715" s="80">
        <f t="shared" si="14"/>
        <v>213</v>
      </c>
      <c r="M715" s="127"/>
      <c r="N715" s="127"/>
    </row>
    <row r="716" spans="1:14" ht="12.75">
      <c r="A716" s="120" t="s">
        <v>122</v>
      </c>
      <c r="B716">
        <v>4</v>
      </c>
      <c r="C716">
        <v>5</v>
      </c>
      <c r="D716">
        <v>1</v>
      </c>
      <c r="E716">
        <v>3</v>
      </c>
      <c r="F716" s="43">
        <v>0</v>
      </c>
      <c r="G716">
        <v>3</v>
      </c>
      <c r="H716">
        <v>2</v>
      </c>
      <c r="I716">
        <v>0</v>
      </c>
      <c r="J716" s="80"/>
      <c r="K716" s="80">
        <f t="shared" si="14"/>
        <v>18</v>
      </c>
      <c r="M716" s="127"/>
      <c r="N716" s="127"/>
    </row>
    <row r="717" spans="1:14" ht="12.75">
      <c r="A717" s="2" t="s">
        <v>70</v>
      </c>
      <c r="B717">
        <v>31</v>
      </c>
      <c r="C717">
        <v>137</v>
      </c>
      <c r="D717">
        <v>14</v>
      </c>
      <c r="E717">
        <v>9</v>
      </c>
      <c r="F717" s="43">
        <v>9</v>
      </c>
      <c r="G717">
        <v>24</v>
      </c>
      <c r="H717">
        <v>7</v>
      </c>
      <c r="I717">
        <v>3</v>
      </c>
      <c r="J717" s="80"/>
      <c r="K717" s="80">
        <f t="shared" si="14"/>
        <v>234</v>
      </c>
      <c r="M717" s="127"/>
      <c r="N717" s="127"/>
    </row>
    <row r="718" spans="1:14" ht="12.75">
      <c r="A718" s="120" t="s">
        <v>123</v>
      </c>
      <c r="B718">
        <v>4</v>
      </c>
      <c r="C718">
        <v>3</v>
      </c>
      <c r="D718">
        <v>5</v>
      </c>
      <c r="E718">
        <v>3</v>
      </c>
      <c r="F718" s="43">
        <v>0</v>
      </c>
      <c r="G718">
        <v>1</v>
      </c>
      <c r="H718">
        <v>0</v>
      </c>
      <c r="I718">
        <v>0</v>
      </c>
      <c r="J718" s="80"/>
      <c r="K718" s="80">
        <f t="shared" si="14"/>
        <v>16</v>
      </c>
      <c r="M718" s="127"/>
      <c r="N718" s="127"/>
    </row>
    <row r="719" spans="1:14" ht="12.75">
      <c r="A719" s="2" t="s">
        <v>71</v>
      </c>
      <c r="B719">
        <v>13</v>
      </c>
      <c r="C719">
        <v>32</v>
      </c>
      <c r="D719">
        <v>3</v>
      </c>
      <c r="E719">
        <v>3</v>
      </c>
      <c r="F719" s="43">
        <v>5</v>
      </c>
      <c r="G719">
        <v>11</v>
      </c>
      <c r="H719">
        <v>5</v>
      </c>
      <c r="I719">
        <v>2</v>
      </c>
      <c r="J719" s="80"/>
      <c r="K719" s="80">
        <f t="shared" si="14"/>
        <v>74</v>
      </c>
      <c r="M719" s="127"/>
      <c r="N719" s="127"/>
    </row>
    <row r="720" spans="1:14" ht="12.75">
      <c r="A720" s="2" t="s">
        <v>72</v>
      </c>
      <c r="B720">
        <v>2</v>
      </c>
      <c r="C720">
        <v>1</v>
      </c>
      <c r="D720">
        <v>3</v>
      </c>
      <c r="E720">
        <v>0</v>
      </c>
      <c r="F720" s="43">
        <v>3</v>
      </c>
      <c r="G720">
        <v>2</v>
      </c>
      <c r="H720">
        <v>5</v>
      </c>
      <c r="I720">
        <v>0</v>
      </c>
      <c r="J720" s="80"/>
      <c r="K720" s="80">
        <f t="shared" si="14"/>
        <v>16</v>
      </c>
      <c r="M720" s="127"/>
      <c r="N720" s="127"/>
    </row>
    <row r="721" spans="1:14" ht="12.75">
      <c r="A721" s="2" t="s">
        <v>73</v>
      </c>
      <c r="B721">
        <v>206</v>
      </c>
      <c r="C721">
        <v>65</v>
      </c>
      <c r="D721">
        <v>55</v>
      </c>
      <c r="E721">
        <v>49</v>
      </c>
      <c r="F721" s="43">
        <v>51</v>
      </c>
      <c r="G721">
        <v>246</v>
      </c>
      <c r="H721">
        <v>35</v>
      </c>
      <c r="I721">
        <v>18</v>
      </c>
      <c r="J721" s="80"/>
      <c r="K721" s="80">
        <f t="shared" si="14"/>
        <v>725</v>
      </c>
      <c r="M721" s="127"/>
      <c r="N721" s="127"/>
    </row>
    <row r="722" spans="1:14" ht="12.75">
      <c r="A722" s="2" t="s">
        <v>74</v>
      </c>
      <c r="B722">
        <v>201</v>
      </c>
      <c r="C722">
        <v>124</v>
      </c>
      <c r="D722">
        <v>106</v>
      </c>
      <c r="E722">
        <v>78</v>
      </c>
      <c r="F722" s="43">
        <v>66</v>
      </c>
      <c r="G722">
        <v>116</v>
      </c>
      <c r="H722">
        <v>84</v>
      </c>
      <c r="I722">
        <v>32</v>
      </c>
      <c r="J722" s="80"/>
      <c r="K722" s="80">
        <f t="shared" si="14"/>
        <v>807</v>
      </c>
      <c r="M722" s="127"/>
      <c r="N722" s="127"/>
    </row>
    <row r="723" spans="1:14" ht="12.75">
      <c r="A723" s="2" t="s">
        <v>75</v>
      </c>
      <c r="B723">
        <v>145</v>
      </c>
      <c r="C723">
        <v>65</v>
      </c>
      <c r="D723">
        <v>56</v>
      </c>
      <c r="E723">
        <v>43</v>
      </c>
      <c r="F723" s="43">
        <v>30</v>
      </c>
      <c r="G723">
        <v>330</v>
      </c>
      <c r="H723">
        <v>36</v>
      </c>
      <c r="I723">
        <v>13</v>
      </c>
      <c r="J723" s="80"/>
      <c r="K723" s="80">
        <f t="shared" si="14"/>
        <v>718</v>
      </c>
      <c r="M723" s="127"/>
      <c r="N723" s="127"/>
    </row>
    <row r="724" spans="1:14" ht="12.75">
      <c r="A724" s="2" t="s">
        <v>15</v>
      </c>
      <c r="B724">
        <v>4</v>
      </c>
      <c r="C724">
        <v>1</v>
      </c>
      <c r="D724">
        <v>0</v>
      </c>
      <c r="E724">
        <v>4</v>
      </c>
      <c r="F724" s="43">
        <v>1</v>
      </c>
      <c r="G724">
        <v>1</v>
      </c>
      <c r="H724">
        <v>2</v>
      </c>
      <c r="I724">
        <v>0</v>
      </c>
      <c r="J724" s="80"/>
      <c r="K724" s="80">
        <f t="shared" si="14"/>
        <v>13</v>
      </c>
      <c r="M724" s="127"/>
      <c r="N724" s="127"/>
    </row>
    <row r="725" spans="1:14" ht="12.75">
      <c r="A725" s="2" t="s">
        <v>14</v>
      </c>
      <c r="B725">
        <v>4</v>
      </c>
      <c r="C725">
        <v>2</v>
      </c>
      <c r="D725">
        <v>3</v>
      </c>
      <c r="E725">
        <v>5</v>
      </c>
      <c r="F725" s="43">
        <v>2</v>
      </c>
      <c r="G725">
        <v>1</v>
      </c>
      <c r="H725">
        <v>0</v>
      </c>
      <c r="I725">
        <v>0</v>
      </c>
      <c r="J725" s="80"/>
      <c r="K725" s="80">
        <f t="shared" si="14"/>
        <v>17</v>
      </c>
      <c r="M725" s="127"/>
      <c r="N725" s="127"/>
    </row>
    <row r="726" spans="1:14" ht="12.75">
      <c r="A726" s="2" t="s">
        <v>76</v>
      </c>
      <c r="B726">
        <v>8</v>
      </c>
      <c r="C726">
        <v>5</v>
      </c>
      <c r="D726">
        <v>9</v>
      </c>
      <c r="E726">
        <v>8</v>
      </c>
      <c r="F726" s="43">
        <v>7</v>
      </c>
      <c r="G726">
        <v>7</v>
      </c>
      <c r="H726">
        <v>4</v>
      </c>
      <c r="I726">
        <v>4</v>
      </c>
      <c r="J726" s="80"/>
      <c r="K726" s="80">
        <f t="shared" si="14"/>
        <v>52</v>
      </c>
      <c r="M726" s="127"/>
      <c r="N726" s="127"/>
    </row>
    <row r="727" spans="1:14" ht="12.75">
      <c r="A727" s="2" t="s">
        <v>77</v>
      </c>
      <c r="B727">
        <v>232</v>
      </c>
      <c r="C727">
        <v>285</v>
      </c>
      <c r="D727">
        <v>93</v>
      </c>
      <c r="E727">
        <v>36</v>
      </c>
      <c r="F727" s="43">
        <v>45</v>
      </c>
      <c r="G727">
        <v>153</v>
      </c>
      <c r="H727">
        <v>47</v>
      </c>
      <c r="I727">
        <v>8</v>
      </c>
      <c r="J727" s="80"/>
      <c r="K727" s="80">
        <f t="shared" si="14"/>
        <v>899</v>
      </c>
      <c r="M727" s="127"/>
      <c r="N727" s="127"/>
    </row>
    <row r="728" spans="1:14" ht="12.75">
      <c r="A728" s="4" t="s">
        <v>79</v>
      </c>
      <c r="B728" s="89">
        <v>1217</v>
      </c>
      <c r="C728" s="89">
        <v>1225</v>
      </c>
      <c r="D728" s="89">
        <v>468</v>
      </c>
      <c r="E728" s="89">
        <v>351</v>
      </c>
      <c r="F728" s="125">
        <v>1162</v>
      </c>
      <c r="G728" s="89">
        <v>1068</v>
      </c>
      <c r="H728" s="89">
        <v>348</v>
      </c>
      <c r="I728" s="89">
        <v>125</v>
      </c>
      <c r="J728" s="80"/>
      <c r="K728" s="89">
        <f t="shared" si="14"/>
        <v>5964</v>
      </c>
      <c r="M728" s="127"/>
      <c r="N728" s="127"/>
    </row>
    <row r="729" spans="13:14" ht="12.75">
      <c r="M729" s="127"/>
      <c r="N729" s="127"/>
    </row>
    <row r="730" spans="1:14" ht="12.75">
      <c r="A730" s="88" t="s">
        <v>127</v>
      </c>
      <c r="B730" s="138" t="s">
        <v>40</v>
      </c>
      <c r="C730" s="138"/>
      <c r="D730" s="138"/>
      <c r="E730" s="138"/>
      <c r="F730" s="138"/>
      <c r="G730" s="138"/>
      <c r="H730" s="138"/>
      <c r="I730" s="138"/>
      <c r="J730" s="89"/>
      <c r="K730" s="89"/>
      <c r="M730" s="127"/>
      <c r="N730" s="127"/>
    </row>
    <row r="731" spans="1:14" ht="12.75">
      <c r="A731" s="4" t="s">
        <v>65</v>
      </c>
      <c r="B731" s="89" t="s">
        <v>45</v>
      </c>
      <c r="C731" s="89" t="s">
        <v>44</v>
      </c>
      <c r="D731" s="89" t="s">
        <v>43</v>
      </c>
      <c r="E731" s="89" t="s">
        <v>42</v>
      </c>
      <c r="F731" s="89" t="s">
        <v>41</v>
      </c>
      <c r="G731" s="89" t="s">
        <v>46</v>
      </c>
      <c r="H731" s="89" t="s">
        <v>47</v>
      </c>
      <c r="I731" s="89" t="s">
        <v>48</v>
      </c>
      <c r="J731" s="89"/>
      <c r="K731" s="89" t="s">
        <v>66</v>
      </c>
      <c r="M731" s="127"/>
      <c r="N731" s="127"/>
    </row>
    <row r="732" spans="1:14" ht="12.75">
      <c r="A732" s="2" t="s">
        <v>18</v>
      </c>
      <c r="B732">
        <v>18</v>
      </c>
      <c r="C732">
        <v>4</v>
      </c>
      <c r="D732">
        <v>6</v>
      </c>
      <c r="E732">
        <v>11</v>
      </c>
      <c r="F732" s="43">
        <v>1</v>
      </c>
      <c r="G732">
        <v>12</v>
      </c>
      <c r="H732">
        <v>10</v>
      </c>
      <c r="I732">
        <v>3</v>
      </c>
      <c r="J732" s="80"/>
      <c r="K732" s="80">
        <f aca="true" t="shared" si="15" ref="K732:K753">SUM(B732:I732)</f>
        <v>65</v>
      </c>
      <c r="M732" s="127"/>
      <c r="N732" s="127"/>
    </row>
    <row r="733" spans="1:14" ht="12.75">
      <c r="A733" s="2" t="s">
        <v>9</v>
      </c>
      <c r="B733">
        <v>92</v>
      </c>
      <c r="C733">
        <v>124</v>
      </c>
      <c r="D733">
        <v>49</v>
      </c>
      <c r="E733">
        <v>54</v>
      </c>
      <c r="F733" s="43">
        <v>42</v>
      </c>
      <c r="G733">
        <v>106</v>
      </c>
      <c r="H733">
        <v>44</v>
      </c>
      <c r="I733">
        <v>21</v>
      </c>
      <c r="J733" s="80"/>
      <c r="K733" s="80">
        <f t="shared" si="15"/>
        <v>532</v>
      </c>
      <c r="M733" s="127"/>
      <c r="N733" s="127"/>
    </row>
    <row r="734" spans="1:14" ht="12.75">
      <c r="A734" s="2" t="s">
        <v>11</v>
      </c>
      <c r="B734">
        <v>60</v>
      </c>
      <c r="C734">
        <v>26</v>
      </c>
      <c r="D734">
        <v>35</v>
      </c>
      <c r="E734">
        <v>17</v>
      </c>
      <c r="F734" s="43">
        <v>13</v>
      </c>
      <c r="G734">
        <v>22</v>
      </c>
      <c r="H734">
        <v>17</v>
      </c>
      <c r="I734">
        <v>12</v>
      </c>
      <c r="J734" s="80"/>
      <c r="K734" s="80">
        <f t="shared" si="15"/>
        <v>202</v>
      </c>
      <c r="M734" s="127"/>
      <c r="N734" s="127"/>
    </row>
    <row r="735" spans="1:14" ht="12.75">
      <c r="A735" s="2" t="s">
        <v>12</v>
      </c>
      <c r="B735">
        <v>0</v>
      </c>
      <c r="C735">
        <v>191</v>
      </c>
      <c r="D735">
        <v>1</v>
      </c>
      <c r="E735">
        <v>2</v>
      </c>
      <c r="F735" s="43">
        <v>196</v>
      </c>
      <c r="G735">
        <v>8</v>
      </c>
      <c r="H735">
        <v>0</v>
      </c>
      <c r="I735">
        <v>0</v>
      </c>
      <c r="J735" s="80"/>
      <c r="K735" s="80">
        <f t="shared" si="15"/>
        <v>398</v>
      </c>
      <c r="M735" s="127"/>
      <c r="N735" s="127"/>
    </row>
    <row r="736" spans="1:14" ht="12.75">
      <c r="A736" s="2" t="s">
        <v>17</v>
      </c>
      <c r="B736">
        <v>3</v>
      </c>
      <c r="C736">
        <v>6</v>
      </c>
      <c r="D736">
        <v>4</v>
      </c>
      <c r="E736">
        <v>0</v>
      </c>
      <c r="F736" s="43">
        <v>0</v>
      </c>
      <c r="G736">
        <v>0</v>
      </c>
      <c r="H736">
        <v>0</v>
      </c>
      <c r="I736">
        <v>0</v>
      </c>
      <c r="J736" s="80"/>
      <c r="K736" s="80">
        <f t="shared" si="15"/>
        <v>13</v>
      </c>
      <c r="M736" s="127"/>
      <c r="N736" s="127"/>
    </row>
    <row r="737" spans="1:14" ht="12.75">
      <c r="A737" s="2" t="s">
        <v>67</v>
      </c>
      <c r="B737">
        <v>19</v>
      </c>
      <c r="C737">
        <v>0</v>
      </c>
      <c r="D737">
        <v>0</v>
      </c>
      <c r="E737">
        <v>6</v>
      </c>
      <c r="F737" s="43">
        <v>0</v>
      </c>
      <c r="G737">
        <v>1</v>
      </c>
      <c r="H737">
        <v>1</v>
      </c>
      <c r="I737">
        <v>2</v>
      </c>
      <c r="J737" s="80"/>
      <c r="K737" s="80">
        <f t="shared" si="15"/>
        <v>29</v>
      </c>
      <c r="M737" s="127"/>
      <c r="N737" s="127"/>
    </row>
    <row r="738" spans="1:14" ht="12.75">
      <c r="A738" s="2" t="s">
        <v>68</v>
      </c>
      <c r="B738">
        <v>39</v>
      </c>
      <c r="C738">
        <v>11</v>
      </c>
      <c r="D738">
        <v>9</v>
      </c>
      <c r="E738">
        <v>5</v>
      </c>
      <c r="F738" s="43">
        <v>1</v>
      </c>
      <c r="G738">
        <v>24</v>
      </c>
      <c r="H738">
        <v>7</v>
      </c>
      <c r="I738">
        <v>4</v>
      </c>
      <c r="J738" s="80"/>
      <c r="K738" s="80">
        <f t="shared" si="15"/>
        <v>100</v>
      </c>
      <c r="M738" s="127"/>
      <c r="N738" s="127"/>
    </row>
    <row r="739" spans="1:14" ht="12.75">
      <c r="A739" s="2" t="s">
        <v>69</v>
      </c>
      <c r="B739">
        <v>1</v>
      </c>
      <c r="C739">
        <v>51</v>
      </c>
      <c r="D739">
        <v>3</v>
      </c>
      <c r="E739">
        <v>34</v>
      </c>
      <c r="F739" s="43">
        <v>21</v>
      </c>
      <c r="G739">
        <v>27</v>
      </c>
      <c r="H739">
        <v>0</v>
      </c>
      <c r="I739">
        <v>0</v>
      </c>
      <c r="J739" s="80"/>
      <c r="K739" s="80">
        <f t="shared" si="15"/>
        <v>137</v>
      </c>
      <c r="M739" s="127"/>
      <c r="N739" s="127"/>
    </row>
    <row r="740" spans="1:14" ht="12.75">
      <c r="A740" s="2" t="s">
        <v>10</v>
      </c>
      <c r="B740">
        <v>22</v>
      </c>
      <c r="C740">
        <v>74</v>
      </c>
      <c r="D740">
        <v>8</v>
      </c>
      <c r="E740">
        <v>21</v>
      </c>
      <c r="F740" s="43">
        <v>68</v>
      </c>
      <c r="G740">
        <v>27</v>
      </c>
      <c r="H740">
        <v>14</v>
      </c>
      <c r="I740">
        <v>8</v>
      </c>
      <c r="J740" s="80"/>
      <c r="K740" s="80">
        <f t="shared" si="15"/>
        <v>242</v>
      </c>
      <c r="M740" s="127"/>
      <c r="N740" s="127"/>
    </row>
    <row r="741" spans="1:14" ht="12.75">
      <c r="A741" s="120" t="s">
        <v>122</v>
      </c>
      <c r="B741">
        <v>7</v>
      </c>
      <c r="C741">
        <v>2</v>
      </c>
      <c r="D741">
        <v>5</v>
      </c>
      <c r="E741">
        <v>3</v>
      </c>
      <c r="F741" s="43">
        <v>0</v>
      </c>
      <c r="G741">
        <v>5</v>
      </c>
      <c r="H741">
        <v>0</v>
      </c>
      <c r="I741">
        <v>1</v>
      </c>
      <c r="J741" s="80"/>
      <c r="K741" s="80">
        <f t="shared" si="15"/>
        <v>23</v>
      </c>
      <c r="M741" s="127"/>
      <c r="N741" s="127"/>
    </row>
    <row r="742" spans="1:14" ht="12.75">
      <c r="A742" s="2" t="s">
        <v>70</v>
      </c>
      <c r="B742">
        <v>29</v>
      </c>
      <c r="C742">
        <v>68</v>
      </c>
      <c r="D742">
        <v>12</v>
      </c>
      <c r="E742">
        <v>11</v>
      </c>
      <c r="F742" s="43">
        <v>5</v>
      </c>
      <c r="G742">
        <v>27</v>
      </c>
      <c r="H742">
        <v>14</v>
      </c>
      <c r="I742">
        <v>5</v>
      </c>
      <c r="J742" s="80"/>
      <c r="K742" s="80">
        <f t="shared" si="15"/>
        <v>171</v>
      </c>
      <c r="M742" s="127"/>
      <c r="N742" s="127"/>
    </row>
    <row r="743" spans="1:14" ht="12.75">
      <c r="A743" s="120" t="s">
        <v>123</v>
      </c>
      <c r="B743">
        <v>3</v>
      </c>
      <c r="C743">
        <v>0</v>
      </c>
      <c r="D743">
        <v>2</v>
      </c>
      <c r="E743">
        <v>1</v>
      </c>
      <c r="F743" s="43">
        <v>1</v>
      </c>
      <c r="G743">
        <v>5</v>
      </c>
      <c r="H743">
        <v>3</v>
      </c>
      <c r="I743">
        <v>1</v>
      </c>
      <c r="J743" s="80"/>
      <c r="K743" s="80">
        <f t="shared" si="15"/>
        <v>16</v>
      </c>
      <c r="M743" s="127"/>
      <c r="N743" s="127"/>
    </row>
    <row r="744" spans="1:14" ht="12.75">
      <c r="A744" s="2" t="s">
        <v>71</v>
      </c>
      <c r="B744">
        <v>15</v>
      </c>
      <c r="C744">
        <v>7</v>
      </c>
      <c r="D744">
        <v>3</v>
      </c>
      <c r="E744">
        <v>3</v>
      </c>
      <c r="F744" s="43">
        <v>5</v>
      </c>
      <c r="G744">
        <v>6</v>
      </c>
      <c r="H744">
        <v>3</v>
      </c>
      <c r="I744">
        <v>1</v>
      </c>
      <c r="J744" s="80"/>
      <c r="K744" s="80">
        <f t="shared" si="15"/>
        <v>43</v>
      </c>
      <c r="M744" s="127"/>
      <c r="N744" s="127"/>
    </row>
    <row r="745" spans="1:14" ht="12.75">
      <c r="A745" s="2" t="s">
        <v>72</v>
      </c>
      <c r="B745">
        <v>1</v>
      </c>
      <c r="C745">
        <v>43</v>
      </c>
      <c r="D745">
        <v>0</v>
      </c>
      <c r="E745">
        <v>0</v>
      </c>
      <c r="F745" s="43">
        <v>6</v>
      </c>
      <c r="G745">
        <v>3</v>
      </c>
      <c r="H745">
        <v>2</v>
      </c>
      <c r="I745">
        <v>0</v>
      </c>
      <c r="J745" s="80"/>
      <c r="K745" s="80">
        <f t="shared" si="15"/>
        <v>55</v>
      </c>
      <c r="M745" s="127"/>
      <c r="N745" s="127"/>
    </row>
    <row r="746" spans="1:14" ht="12.75">
      <c r="A746" s="2" t="s">
        <v>73</v>
      </c>
      <c r="B746">
        <v>212</v>
      </c>
      <c r="C746">
        <v>107</v>
      </c>
      <c r="D746">
        <v>60</v>
      </c>
      <c r="E746">
        <v>47</v>
      </c>
      <c r="F746" s="43">
        <v>23</v>
      </c>
      <c r="G746">
        <v>71</v>
      </c>
      <c r="H746">
        <v>39</v>
      </c>
      <c r="I746">
        <v>19</v>
      </c>
      <c r="J746" s="80"/>
      <c r="K746" s="80">
        <f t="shared" si="15"/>
        <v>578</v>
      </c>
      <c r="M746" s="127"/>
      <c r="N746" s="127"/>
    </row>
    <row r="747" spans="1:14" ht="12.75">
      <c r="A747" s="2" t="s">
        <v>74</v>
      </c>
      <c r="B747">
        <v>180</v>
      </c>
      <c r="C747">
        <v>149</v>
      </c>
      <c r="D747">
        <v>85</v>
      </c>
      <c r="E747">
        <v>94</v>
      </c>
      <c r="F747" s="43">
        <v>67</v>
      </c>
      <c r="G747">
        <v>156</v>
      </c>
      <c r="H747">
        <v>77</v>
      </c>
      <c r="I747">
        <v>36</v>
      </c>
      <c r="J747" s="80"/>
      <c r="K747" s="80">
        <f t="shared" si="15"/>
        <v>844</v>
      </c>
      <c r="M747" s="127"/>
      <c r="N747" s="127"/>
    </row>
    <row r="748" spans="1:14" ht="12.75">
      <c r="A748" s="2" t="s">
        <v>75</v>
      </c>
      <c r="B748">
        <v>183</v>
      </c>
      <c r="C748">
        <v>113</v>
      </c>
      <c r="D748">
        <v>74</v>
      </c>
      <c r="E748">
        <v>53</v>
      </c>
      <c r="F748" s="43">
        <v>30</v>
      </c>
      <c r="G748">
        <v>54</v>
      </c>
      <c r="H748">
        <v>42</v>
      </c>
      <c r="I748">
        <v>19</v>
      </c>
      <c r="J748" s="80"/>
      <c r="K748" s="80">
        <f t="shared" si="15"/>
        <v>568</v>
      </c>
      <c r="M748" s="127"/>
      <c r="N748" s="127"/>
    </row>
    <row r="749" spans="1:14" ht="12.75">
      <c r="A749" s="2" t="s">
        <v>15</v>
      </c>
      <c r="B749">
        <v>4</v>
      </c>
      <c r="C749">
        <v>4</v>
      </c>
      <c r="D749">
        <v>5</v>
      </c>
      <c r="E749">
        <v>4</v>
      </c>
      <c r="F749" s="43">
        <v>0</v>
      </c>
      <c r="G749">
        <v>2</v>
      </c>
      <c r="H749">
        <v>1</v>
      </c>
      <c r="I749">
        <v>1</v>
      </c>
      <c r="J749" s="80"/>
      <c r="K749" s="80">
        <f t="shared" si="15"/>
        <v>21</v>
      </c>
      <c r="M749" s="127"/>
      <c r="N749" s="127"/>
    </row>
    <row r="750" spans="1:14" ht="12.75">
      <c r="A750" s="2" t="s">
        <v>14</v>
      </c>
      <c r="B750">
        <v>3</v>
      </c>
      <c r="C750">
        <v>1</v>
      </c>
      <c r="D750">
        <v>1</v>
      </c>
      <c r="E750">
        <v>6</v>
      </c>
      <c r="F750" s="43">
        <v>0</v>
      </c>
      <c r="G750">
        <v>3</v>
      </c>
      <c r="H750">
        <v>1</v>
      </c>
      <c r="I750">
        <v>0</v>
      </c>
      <c r="J750" s="80"/>
      <c r="K750" s="80">
        <f t="shared" si="15"/>
        <v>15</v>
      </c>
      <c r="M750" s="127"/>
      <c r="N750" s="127"/>
    </row>
    <row r="751" spans="1:14" ht="12.75">
      <c r="A751" s="2" t="s">
        <v>76</v>
      </c>
      <c r="B751">
        <v>7</v>
      </c>
      <c r="C751">
        <v>8</v>
      </c>
      <c r="D751">
        <v>8</v>
      </c>
      <c r="E751">
        <v>15</v>
      </c>
      <c r="F751" s="43">
        <v>6</v>
      </c>
      <c r="G751">
        <v>6</v>
      </c>
      <c r="H751">
        <v>5</v>
      </c>
      <c r="I751">
        <v>6</v>
      </c>
      <c r="J751" s="80"/>
      <c r="K751" s="80">
        <f t="shared" si="15"/>
        <v>61</v>
      </c>
      <c r="M751" s="127"/>
      <c r="N751" s="127"/>
    </row>
    <row r="752" spans="1:14" ht="12.75">
      <c r="A752" s="2" t="s">
        <v>77</v>
      </c>
      <c r="B752">
        <v>122</v>
      </c>
      <c r="C752">
        <v>63</v>
      </c>
      <c r="D752">
        <v>58</v>
      </c>
      <c r="E752">
        <v>49</v>
      </c>
      <c r="F752" s="43">
        <v>74</v>
      </c>
      <c r="G752">
        <v>62</v>
      </c>
      <c r="H752">
        <v>30</v>
      </c>
      <c r="I752">
        <v>7</v>
      </c>
      <c r="J752" s="80"/>
      <c r="K752" s="80">
        <f t="shared" si="15"/>
        <v>465</v>
      </c>
      <c r="M752" s="127"/>
      <c r="N752" s="127"/>
    </row>
    <row r="753" spans="1:14" ht="12.75">
      <c r="A753" s="4" t="s">
        <v>79</v>
      </c>
      <c r="B753" s="89">
        <v>1020</v>
      </c>
      <c r="C753" s="89">
        <v>1052</v>
      </c>
      <c r="D753" s="89">
        <v>428</v>
      </c>
      <c r="E753" s="89">
        <v>436</v>
      </c>
      <c r="F753" s="125">
        <v>559</v>
      </c>
      <c r="G753" s="89">
        <v>627</v>
      </c>
      <c r="H753" s="89">
        <v>310</v>
      </c>
      <c r="I753" s="89">
        <v>146</v>
      </c>
      <c r="J753" s="80"/>
      <c r="K753" s="89">
        <f t="shared" si="15"/>
        <v>4578</v>
      </c>
      <c r="M753" s="127"/>
      <c r="N753" s="127"/>
    </row>
    <row r="755" spans="1:8" ht="12.75">
      <c r="A755" s="45"/>
      <c r="B755" s="46"/>
      <c r="C755" s="46"/>
      <c r="G755" s="46"/>
      <c r="H755" s="46"/>
    </row>
    <row r="756" spans="1:8" ht="12.75">
      <c r="A756" s="46"/>
      <c r="B756" s="46"/>
      <c r="C756" s="46"/>
      <c r="G756" s="46"/>
      <c r="H756" s="46"/>
    </row>
    <row r="757" spans="1:8" ht="12.75">
      <c r="A757" s="46"/>
      <c r="B757" s="137"/>
      <c r="C757" s="46"/>
      <c r="G757" s="46"/>
      <c r="H757" s="137"/>
    </row>
    <row r="758" spans="1:8" ht="12.75">
      <c r="A758" s="46"/>
      <c r="B758" s="137"/>
      <c r="C758" s="46"/>
      <c r="G758" s="46"/>
      <c r="H758" s="137"/>
    </row>
    <row r="759" spans="1:8" ht="12.75">
      <c r="A759" s="46"/>
      <c r="B759" s="137"/>
      <c r="C759" s="46"/>
      <c r="G759" s="46"/>
      <c r="H759" s="137"/>
    </row>
    <row r="760" spans="1:8" ht="12.75">
      <c r="A760" s="46"/>
      <c r="B760" s="137"/>
      <c r="C760" s="46"/>
      <c r="G760" s="46"/>
      <c r="H760" s="137"/>
    </row>
    <row r="761" spans="1:8" ht="12.75">
      <c r="A761" s="46"/>
      <c r="B761" s="137"/>
      <c r="C761" s="46"/>
      <c r="G761" s="46"/>
      <c r="H761" s="137"/>
    </row>
    <row r="762" spans="1:8" ht="12.75">
      <c r="A762" s="46"/>
      <c r="B762" s="137"/>
      <c r="C762" s="46"/>
      <c r="G762" s="46"/>
      <c r="H762" s="137"/>
    </row>
    <row r="763" spans="1:8" ht="12.75">
      <c r="A763" s="46"/>
      <c r="B763" s="137"/>
      <c r="C763" s="46"/>
      <c r="G763" s="46"/>
      <c r="H763" s="137"/>
    </row>
    <row r="764" spans="1:8" ht="12.75">
      <c r="A764" s="46"/>
      <c r="B764" s="137"/>
      <c r="C764" s="46"/>
      <c r="G764" s="46"/>
      <c r="H764" s="137"/>
    </row>
    <row r="765" spans="1:8" ht="12.75">
      <c r="A765" s="46"/>
      <c r="B765" s="137"/>
      <c r="C765" s="46"/>
      <c r="G765" s="46"/>
      <c r="H765" s="137"/>
    </row>
    <row r="766" spans="1:8" ht="12.75">
      <c r="A766" s="46"/>
      <c r="B766" s="137"/>
      <c r="C766" s="46"/>
      <c r="G766" s="46"/>
      <c r="H766" s="137"/>
    </row>
    <row r="767" spans="1:8" ht="12.75">
      <c r="A767" s="46"/>
      <c r="B767" s="137"/>
      <c r="C767" s="46"/>
      <c r="G767" s="46"/>
      <c r="H767" s="137"/>
    </row>
    <row r="768" spans="1:8" ht="12.75">
      <c r="A768" s="46"/>
      <c r="B768" s="137"/>
      <c r="C768" s="46"/>
      <c r="G768" s="46"/>
      <c r="H768" s="137"/>
    </row>
    <row r="769" spans="1:8" ht="12.75">
      <c r="A769" s="46"/>
      <c r="B769" s="137"/>
      <c r="C769" s="46"/>
      <c r="G769" s="46"/>
      <c r="H769" s="137"/>
    </row>
    <row r="770" spans="1:8" ht="12.75">
      <c r="A770" s="46"/>
      <c r="B770" s="137"/>
      <c r="C770" s="46"/>
      <c r="G770" s="46"/>
      <c r="H770" s="137"/>
    </row>
    <row r="771" spans="1:8" ht="12.75">
      <c r="A771" s="46"/>
      <c r="B771" s="137"/>
      <c r="C771" s="46"/>
      <c r="G771" s="46"/>
      <c r="H771" s="137"/>
    </row>
    <row r="772" spans="1:8" ht="12.75">
      <c r="A772" s="46"/>
      <c r="B772" s="137"/>
      <c r="C772" s="46"/>
      <c r="G772" s="46"/>
      <c r="H772" s="137"/>
    </row>
    <row r="773" spans="1:8" ht="12.75">
      <c r="A773" s="46"/>
      <c r="B773" s="137"/>
      <c r="C773" s="46"/>
      <c r="G773" s="46"/>
      <c r="H773" s="137"/>
    </row>
    <row r="774" spans="1:8" ht="12.75">
      <c r="A774" s="46"/>
      <c r="B774" s="137"/>
      <c r="C774" s="46"/>
      <c r="G774" s="46"/>
      <c r="H774" s="137"/>
    </row>
    <row r="775" spans="1:8" ht="12.75">
      <c r="A775" s="46"/>
      <c r="B775" s="137"/>
      <c r="C775" s="46"/>
      <c r="G775" s="46"/>
      <c r="H775" s="137"/>
    </row>
    <row r="776" spans="1:8" ht="12.75">
      <c r="A776" s="46"/>
      <c r="B776" s="137"/>
      <c r="C776" s="46"/>
      <c r="G776" s="46"/>
      <c r="H776" s="137"/>
    </row>
    <row r="777" spans="1:8" ht="12.75">
      <c r="A777" s="46"/>
      <c r="B777" s="137"/>
      <c r="C777" s="46"/>
      <c r="G777" s="46"/>
      <c r="H777" s="137"/>
    </row>
    <row r="778" spans="1:8" ht="12.75">
      <c r="A778" s="46"/>
      <c r="B778" s="137"/>
      <c r="C778" s="46"/>
      <c r="G778" s="46"/>
      <c r="H778" s="137"/>
    </row>
  </sheetData>
  <sheetProtection/>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&amp;CAnnex C: Employment Tribunal Statistics
2012-2013</oddHeader>
    <oddFooter>&amp;C&amp;P</oddFooter>
  </headerFooter>
  <rowBreaks count="3" manualBreakCount="3">
    <brk id="15" max="255" man="1"/>
    <brk id="628" max="255" man="1"/>
    <brk id="653"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dc:description/>
  <cp:lastModifiedBy>Colquhoun</cp:lastModifiedBy>
  <cp:lastPrinted>2014-07-11T14:14:58Z</cp:lastPrinted>
  <dcterms:created xsi:type="dcterms:W3CDTF">2013-06-14T13:50:33Z</dcterms:created>
  <dcterms:modified xsi:type="dcterms:W3CDTF">2014-08-21T14:24:29Z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