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bookViews>
    <workbookView xWindow="1170" yWindow="2220" windowWidth="17400" windowHeight="7515" tabRatio="500" firstSheet="2" activeTab="2"/>
  </bookViews>
  <sheets>
    <sheet name="Amended" sheetId="12" r:id="rId1"/>
    <sheet name="Self-audit template with notes" sheetId="8" r:id="rId2"/>
    <sheet name="Monthly Purchased Volumes" sheetId="11" r:id="rId3"/>
    <sheet name="Good Catch Audit" sheetId="14" r:id="rId4"/>
  </sheets>
  <calcPr calcId="145621"/>
  <customWorkbookViews>
    <customWorkbookView name="Emily Howgate - Personal View" guid="{561D9904-2ED5-11DF-947B-0016CBCD9292}" mergeInterval="0" personalView="1" xWindow="45" yWindow="86" windowWidth="1272" windowHeight="694" tabRatio="500" activeSheetId="1"/>
    <customWorkbookView name="Marine Conservation Society - Personal View" guid="{20FD9DB3-FE64-462F-BAF6-30A93A299A9E}" mergeInterval="0" personalView="1" maximized="1" windowWidth="1020" windowHeight="630" tabRatio="500" activeSheetId="1"/>
    <customWorkbookView name="charlotte - Personal View" guid="{97D6CE5F-1CC8-45C7-8AFA-E1B39BE66D8B}" mergeInterval="0" personalView="1" maximized="1" windowWidth="1276" windowHeight="628" tabRatio="500" activeSheetId="1"/>
    <customWorkbookView name="Home - Personal View" guid="{F657243D-EF48-4A3B-BFED-705DC4632F28}" mergeInterval="0" personalView="1" maximized="1" xWindow="1" yWindow="1" windowWidth="1280" windowHeight="739" tabRatio="500" activeSheetId="1"/>
  </customWorkbookViews>
</workbook>
</file>

<file path=xl/calcChain.xml><?xml version="1.0" encoding="utf-8"?>
<calcChain xmlns="http://schemas.openxmlformats.org/spreadsheetml/2006/main">
  <c r="Z68" i="11" l="1"/>
  <c r="S43" i="11"/>
  <c r="Q43" i="11"/>
  <c r="M43" i="11"/>
  <c r="G43" i="11"/>
  <c r="AA42" i="11"/>
  <c r="AA44" i="11" s="1"/>
  <c r="Y42" i="11"/>
  <c r="W42" i="11"/>
  <c r="U42" i="11"/>
  <c r="U44" i="11" s="1"/>
  <c r="S42" i="11"/>
  <c r="S44" i="11" s="1"/>
  <c r="Q42" i="11"/>
  <c r="Q44" i="11" s="1"/>
  <c r="O42" i="11"/>
  <c r="O44" i="11" s="1"/>
  <c r="M42" i="11"/>
  <c r="M44" i="11" s="1"/>
  <c r="K42" i="11"/>
  <c r="K44" i="11" s="1"/>
  <c r="I42" i="11"/>
  <c r="I44" i="11" s="1"/>
  <c r="G42" i="11"/>
  <c r="G44" i="11" s="1"/>
  <c r="Y41" i="11"/>
  <c r="Y44" i="11" s="1"/>
  <c r="AA41" i="11"/>
  <c r="W41" i="11"/>
  <c r="U41" i="11"/>
  <c r="S41" i="11"/>
  <c r="Q41" i="11"/>
  <c r="O41" i="11"/>
  <c r="M41" i="11"/>
  <c r="K41" i="11"/>
  <c r="I41" i="11"/>
  <c r="G41" i="11"/>
  <c r="AB8" i="11"/>
  <c r="Z8" i="11"/>
  <c r="X8" i="11"/>
  <c r="V8" i="11"/>
  <c r="T8" i="11"/>
  <c r="R8" i="11"/>
  <c r="P8" i="11"/>
  <c r="N8" i="11"/>
  <c r="L8" i="11"/>
  <c r="J8" i="11"/>
  <c r="H8" i="11"/>
  <c r="AB14" i="11"/>
  <c r="Z14" i="11"/>
  <c r="X14" i="11"/>
  <c r="V14" i="11"/>
  <c r="T14" i="11"/>
  <c r="R14" i="11"/>
  <c r="P14" i="11"/>
  <c r="N14" i="11"/>
  <c r="L14" i="11"/>
  <c r="J14" i="11"/>
  <c r="H14" i="11"/>
  <c r="Z11" i="11"/>
  <c r="X11" i="11"/>
  <c r="V11" i="11"/>
  <c r="T11" i="11"/>
  <c r="R11" i="11"/>
  <c r="P11" i="11"/>
  <c r="N11" i="11"/>
  <c r="L11" i="11"/>
  <c r="J11" i="11"/>
  <c r="H11" i="11"/>
  <c r="AB10" i="11"/>
  <c r="Z10" i="11"/>
  <c r="X10" i="11"/>
  <c r="V10" i="11"/>
  <c r="R10" i="11"/>
  <c r="P10" i="11"/>
  <c r="N10" i="11"/>
  <c r="L10" i="11"/>
  <c r="J10" i="11"/>
  <c r="H10" i="11"/>
  <c r="AB15" i="11"/>
  <c r="Z15" i="11"/>
  <c r="AC15" i="11"/>
  <c r="V15" i="11"/>
  <c r="T15" i="11"/>
  <c r="R15" i="11"/>
  <c r="P15" i="11"/>
  <c r="J15" i="11"/>
  <c r="H15" i="11"/>
  <c r="Z51" i="11"/>
  <c r="X50" i="11"/>
  <c r="P68" i="11"/>
  <c r="AD40" i="11"/>
  <c r="AD36" i="11"/>
  <c r="I43" i="11"/>
  <c r="K43" i="11"/>
  <c r="O43" i="11"/>
  <c r="U43" i="11"/>
  <c r="W43" i="11"/>
  <c r="Y43" i="11"/>
  <c r="AA43" i="11"/>
  <c r="E43" i="11"/>
  <c r="W44" i="11" l="1"/>
  <c r="E41" i="11"/>
  <c r="T10" i="11"/>
  <c r="T50" i="11"/>
  <c r="R51" i="11"/>
  <c r="F18" i="11" l="1"/>
  <c r="H18" i="11"/>
  <c r="J18" i="11"/>
  <c r="L18" i="11"/>
  <c r="N18" i="11"/>
  <c r="P18" i="11"/>
  <c r="R18" i="11"/>
  <c r="T18" i="11"/>
  <c r="V18" i="11"/>
  <c r="X18" i="11"/>
  <c r="Z18" i="11"/>
  <c r="AB18" i="11"/>
  <c r="AD18" i="11"/>
  <c r="F19" i="11"/>
  <c r="H19" i="11"/>
  <c r="J19" i="11"/>
  <c r="L19" i="11"/>
  <c r="N19" i="11"/>
  <c r="P19" i="11"/>
  <c r="R19" i="11"/>
  <c r="T19" i="11"/>
  <c r="V19" i="11"/>
  <c r="X19" i="11"/>
  <c r="Z19" i="11"/>
  <c r="AB19" i="11"/>
  <c r="AD19" i="11"/>
  <c r="AD38" i="11"/>
  <c r="AD37" i="11"/>
  <c r="AC43" i="11" s="1"/>
  <c r="AD39" i="11"/>
  <c r="AD35" i="11"/>
  <c r="AD32" i="11"/>
  <c r="AD33" i="11"/>
  <c r="AD34" i="11"/>
  <c r="AD30" i="11"/>
  <c r="AD31" i="11"/>
  <c r="AD29" i="11"/>
  <c r="AD28" i="11"/>
  <c r="AD15" i="11"/>
  <c r="AC14" i="11"/>
  <c r="AD14" i="11" s="1"/>
  <c r="AD13" i="11"/>
  <c r="AD12" i="11"/>
  <c r="AC11" i="11"/>
  <c r="AD11" i="11" s="1"/>
  <c r="AD9" i="11"/>
  <c r="AC7" i="11"/>
  <c r="AC8" i="11"/>
  <c r="AC10" i="11"/>
  <c r="AD10" i="11" s="1"/>
  <c r="AC6" i="11"/>
  <c r="AC68" i="11"/>
  <c r="AD68" i="11" s="1"/>
  <c r="AB68" i="11"/>
  <c r="X68" i="11"/>
  <c r="V68" i="11"/>
  <c r="T68" i="11"/>
  <c r="R68" i="11"/>
  <c r="N68" i="11"/>
  <c r="L68" i="11"/>
  <c r="J68" i="11"/>
  <c r="H68" i="11"/>
  <c r="F68" i="11"/>
  <c r="AB53" i="11"/>
  <c r="Z53" i="11"/>
  <c r="X53" i="11"/>
  <c r="V53" i="11"/>
  <c r="T53" i="11"/>
  <c r="R53" i="11"/>
  <c r="P53" i="11"/>
  <c r="N53" i="11"/>
  <c r="L53" i="11"/>
  <c r="J53" i="11"/>
  <c r="H53" i="11"/>
  <c r="F53" i="11"/>
  <c r="F52" i="11"/>
  <c r="AB52" i="11"/>
  <c r="Z52" i="11"/>
  <c r="X52" i="11"/>
  <c r="V52" i="11"/>
  <c r="T52" i="11"/>
  <c r="R52" i="11"/>
  <c r="P52" i="11"/>
  <c r="N52" i="11"/>
  <c r="L52" i="11"/>
  <c r="AB51" i="11"/>
  <c r="X51" i="11"/>
  <c r="V51" i="11"/>
  <c r="T51" i="11"/>
  <c r="P51" i="11"/>
  <c r="N51" i="11"/>
  <c r="L51" i="11"/>
  <c r="AB50" i="11"/>
  <c r="Z50" i="11"/>
  <c r="V50" i="11"/>
  <c r="R50" i="11"/>
  <c r="P50" i="11"/>
  <c r="N50" i="11"/>
  <c r="L50" i="11"/>
  <c r="AB49" i="11"/>
  <c r="Z49" i="11"/>
  <c r="X49" i="11"/>
  <c r="V49" i="11"/>
  <c r="T49" i="11"/>
  <c r="R49" i="11"/>
  <c r="P49" i="11"/>
  <c r="N49" i="11"/>
  <c r="L49" i="11"/>
  <c r="AB54" i="11"/>
  <c r="Z54" i="11"/>
  <c r="X54" i="11"/>
  <c r="V54" i="11"/>
  <c r="T54" i="11"/>
  <c r="R54" i="11"/>
  <c r="P54" i="11"/>
  <c r="N54" i="11"/>
  <c r="L54" i="11"/>
  <c r="J54" i="11"/>
  <c r="J52" i="11"/>
  <c r="J51" i="11"/>
  <c r="J50" i="11"/>
  <c r="J49" i="11"/>
  <c r="H52" i="11"/>
  <c r="H51" i="11"/>
  <c r="H50" i="11"/>
  <c r="H49" i="11"/>
  <c r="H54" i="11"/>
  <c r="F54" i="11"/>
  <c r="F51" i="11"/>
  <c r="F50" i="11"/>
  <c r="F49" i="11"/>
  <c r="AC51" i="11"/>
  <c r="AD51" i="11" s="1"/>
  <c r="AC52" i="11"/>
  <c r="AD52" i="11" s="1"/>
  <c r="AC53" i="11"/>
  <c r="AD53" i="11" s="1"/>
  <c r="AC54" i="11"/>
  <c r="AD54" i="11" s="1"/>
  <c r="AC50" i="11"/>
  <c r="AD50" i="11" s="1"/>
  <c r="AC49" i="11"/>
  <c r="AD49" i="11" s="1"/>
  <c r="AD72" i="11"/>
  <c r="AB72" i="11"/>
  <c r="Z72" i="11"/>
  <c r="X72" i="11"/>
  <c r="V72" i="11"/>
  <c r="T72" i="11"/>
  <c r="R72" i="11"/>
  <c r="P72" i="11"/>
  <c r="N72" i="11"/>
  <c r="L72" i="11"/>
  <c r="J72" i="11"/>
  <c r="H72" i="11"/>
  <c r="F72" i="11"/>
  <c r="AD71" i="11"/>
  <c r="AB71" i="11"/>
  <c r="Z71" i="11"/>
  <c r="X71" i="11"/>
  <c r="V71" i="11"/>
  <c r="T71" i="11"/>
  <c r="R71" i="11"/>
  <c r="P71" i="11"/>
  <c r="N71" i="11"/>
  <c r="L71" i="11"/>
  <c r="J71" i="11"/>
  <c r="H71" i="11"/>
  <c r="F71" i="11"/>
  <c r="AD70" i="11"/>
  <c r="AB70" i="11"/>
  <c r="Z70" i="11"/>
  <c r="X70" i="11"/>
  <c r="V70" i="11"/>
  <c r="T70" i="11"/>
  <c r="R70" i="11"/>
  <c r="P70" i="11"/>
  <c r="N70" i="11"/>
  <c r="L70" i="11"/>
  <c r="J70" i="11"/>
  <c r="H70" i="11"/>
  <c r="F70" i="11"/>
  <c r="AD69" i="11"/>
  <c r="AB69" i="11"/>
  <c r="Z69" i="11"/>
  <c r="X69" i="11"/>
  <c r="V69" i="11"/>
  <c r="T69" i="11"/>
  <c r="R69" i="11"/>
  <c r="P69" i="11"/>
  <c r="N69" i="11"/>
  <c r="L69" i="11"/>
  <c r="J69" i="11"/>
  <c r="H69" i="11"/>
  <c r="F69" i="11"/>
  <c r="F11" i="11"/>
  <c r="F14" i="11"/>
  <c r="H55" i="11"/>
  <c r="J55" i="11"/>
  <c r="L55" i="11"/>
  <c r="N55" i="11"/>
  <c r="P55" i="11"/>
  <c r="R55" i="11"/>
  <c r="T55" i="11"/>
  <c r="V55" i="11"/>
  <c r="X55" i="11"/>
  <c r="Z55" i="11"/>
  <c r="AB55" i="11"/>
  <c r="AD55" i="11"/>
  <c r="H56" i="11"/>
  <c r="J56" i="11"/>
  <c r="L56" i="11"/>
  <c r="N56" i="11"/>
  <c r="P56" i="11"/>
  <c r="R56" i="11"/>
  <c r="T56" i="11"/>
  <c r="V56" i="11"/>
  <c r="X56" i="11"/>
  <c r="Z56" i="11"/>
  <c r="AB56" i="11"/>
  <c r="AD56" i="11"/>
  <c r="H57" i="11"/>
  <c r="J57" i="11"/>
  <c r="L57" i="11"/>
  <c r="N57" i="11"/>
  <c r="P57" i="11"/>
  <c r="R57" i="11"/>
  <c r="T57" i="11"/>
  <c r="V57" i="11"/>
  <c r="X57" i="11"/>
  <c r="Z57" i="11"/>
  <c r="AB57" i="11"/>
  <c r="AD57" i="11"/>
  <c r="H58" i="11"/>
  <c r="J58" i="11"/>
  <c r="L58" i="11"/>
  <c r="N58" i="11"/>
  <c r="P58" i="11"/>
  <c r="R58" i="11"/>
  <c r="T58" i="11"/>
  <c r="V58" i="11"/>
  <c r="X58" i="11"/>
  <c r="Z58" i="11"/>
  <c r="AB58" i="11"/>
  <c r="AD58" i="11"/>
  <c r="H59" i="11"/>
  <c r="J59" i="11"/>
  <c r="L59" i="11"/>
  <c r="N59" i="11"/>
  <c r="P59" i="11"/>
  <c r="R59" i="11"/>
  <c r="T59" i="11"/>
  <c r="V59" i="11"/>
  <c r="X59" i="11"/>
  <c r="Z59" i="11"/>
  <c r="AB59" i="11"/>
  <c r="AD59" i="11"/>
  <c r="F59" i="11"/>
  <c r="F58" i="11"/>
  <c r="F57" i="11"/>
  <c r="F56" i="11"/>
  <c r="F55" i="11"/>
  <c r="X15" i="11"/>
  <c r="N15" i="11"/>
  <c r="L15" i="11"/>
  <c r="F15" i="11"/>
  <c r="AD16" i="11"/>
  <c r="AD17" i="11"/>
  <c r="H16" i="11"/>
  <c r="J16" i="11"/>
  <c r="L16" i="11"/>
  <c r="N16" i="11"/>
  <c r="P16" i="11"/>
  <c r="R16" i="11"/>
  <c r="T16" i="11"/>
  <c r="V16" i="11"/>
  <c r="X16" i="11"/>
  <c r="Z16" i="11"/>
  <c r="AB16" i="11"/>
  <c r="H17" i="11"/>
  <c r="J17" i="11"/>
  <c r="L17" i="11"/>
  <c r="N17" i="11"/>
  <c r="P17" i="11"/>
  <c r="R17" i="11"/>
  <c r="T17" i="11"/>
  <c r="V17" i="11"/>
  <c r="X17" i="11"/>
  <c r="Z17" i="11"/>
  <c r="AB17" i="11"/>
  <c r="F17" i="11"/>
  <c r="F16" i="11"/>
  <c r="AC42" i="11" l="1"/>
  <c r="AC41" i="11"/>
  <c r="S62" i="11"/>
  <c r="AA62" i="11"/>
  <c r="K62" i="11"/>
  <c r="I75" i="11"/>
  <c r="Q75" i="11"/>
  <c r="Y75" i="11"/>
  <c r="G75" i="11"/>
  <c r="W75" i="11"/>
  <c r="O62" i="11"/>
  <c r="W62" i="11"/>
  <c r="G62" i="11"/>
  <c r="U22" i="11"/>
  <c r="M22" i="11"/>
  <c r="Y62" i="11"/>
  <c r="Q62" i="11"/>
  <c r="K75" i="11"/>
  <c r="S75" i="11"/>
  <c r="AA75" i="11"/>
  <c r="AC22" i="11"/>
  <c r="M62" i="11"/>
  <c r="AC62" i="11"/>
  <c r="U62" i="11"/>
  <c r="M75" i="11"/>
  <c r="AC75" i="11"/>
  <c r="O75" i="11"/>
  <c r="E75" i="11"/>
  <c r="U75" i="11"/>
  <c r="I62" i="11"/>
  <c r="G60" i="11"/>
  <c r="E74" i="11"/>
  <c r="E76" i="11" s="1"/>
  <c r="O73" i="11"/>
  <c r="M73" i="11"/>
  <c r="AC73" i="11"/>
  <c r="AA74" i="11"/>
  <c r="AA76" i="11" s="1"/>
  <c r="I74" i="11"/>
  <c r="Y74" i="11"/>
  <c r="O74" i="11"/>
  <c r="O76" i="11" s="1"/>
  <c r="K74" i="11"/>
  <c r="G74" i="11"/>
  <c r="W74" i="11"/>
  <c r="W76" i="11" s="1"/>
  <c r="S74" i="11"/>
  <c r="S76" i="11" s="1"/>
  <c r="Q73" i="11"/>
  <c r="U74" i="11"/>
  <c r="K73" i="11"/>
  <c r="AA73" i="11"/>
  <c r="Q74" i="11"/>
  <c r="Q76" i="11" s="1"/>
  <c r="I73" i="11"/>
  <c r="Y73" i="11"/>
  <c r="G73" i="11"/>
  <c r="W73" i="11"/>
  <c r="M74" i="11"/>
  <c r="AC74" i="11"/>
  <c r="AC76" i="11" s="1"/>
  <c r="E73" i="11"/>
  <c r="U73" i="11"/>
  <c r="S73" i="11"/>
  <c r="G61" i="11"/>
  <c r="G63" i="11" s="1"/>
  <c r="E42" i="11"/>
  <c r="E62" i="11"/>
  <c r="E60" i="11"/>
  <c r="E61" i="11"/>
  <c r="E63" i="11" s="1"/>
  <c r="AA22" i="11"/>
  <c r="S22" i="11"/>
  <c r="K22" i="11"/>
  <c r="Y22" i="11"/>
  <c r="Q22" i="11"/>
  <c r="I22" i="11"/>
  <c r="W22" i="11"/>
  <c r="O22" i="11"/>
  <c r="G22" i="11"/>
  <c r="E22" i="11"/>
  <c r="W4" i="14"/>
  <c r="Y76" i="11" l="1"/>
  <c r="K76" i="11"/>
  <c r="M76" i="11"/>
  <c r="U76" i="11"/>
  <c r="G76" i="11"/>
  <c r="I76" i="11"/>
  <c r="AC44" i="11"/>
  <c r="K60" i="11"/>
  <c r="I60" i="11"/>
  <c r="I61" i="11"/>
  <c r="I63" i="11" s="1"/>
  <c r="K61" i="11"/>
  <c r="E44" i="11"/>
  <c r="M61" i="11"/>
  <c r="M60" i="11"/>
  <c r="AD7" i="11"/>
  <c r="AD8" i="11"/>
  <c r="AD6" i="11"/>
  <c r="J6" i="11"/>
  <c r="L6" i="11"/>
  <c r="N6" i="11"/>
  <c r="P6" i="11"/>
  <c r="R6" i="11"/>
  <c r="T6" i="11"/>
  <c r="V6" i="11"/>
  <c r="X6" i="11"/>
  <c r="Z6" i="11"/>
  <c r="AB6" i="11"/>
  <c r="J7" i="11"/>
  <c r="L7" i="11"/>
  <c r="N7" i="11"/>
  <c r="P7" i="11"/>
  <c r="R7" i="11"/>
  <c r="T7" i="11"/>
  <c r="V7" i="11"/>
  <c r="X7" i="11"/>
  <c r="Z7" i="11"/>
  <c r="AB7" i="11"/>
  <c r="H6" i="11"/>
  <c r="H7" i="11"/>
  <c r="F10" i="11"/>
  <c r="F8" i="11"/>
  <c r="F7" i="11"/>
  <c r="G21" i="11" l="1"/>
  <c r="G20" i="11"/>
  <c r="U21" i="11"/>
  <c r="U20" i="11"/>
  <c r="M21" i="11"/>
  <c r="M20" i="11"/>
  <c r="AA20" i="11"/>
  <c r="AA21" i="11"/>
  <c r="AA23" i="11" s="1"/>
  <c r="S21" i="11"/>
  <c r="S20" i="11"/>
  <c r="K21" i="11"/>
  <c r="K20" i="11"/>
  <c r="K63" i="11"/>
  <c r="Y21" i="11"/>
  <c r="Y20" i="11"/>
  <c r="Q21" i="11"/>
  <c r="Q23" i="11" s="1"/>
  <c r="Q20" i="11"/>
  <c r="I21" i="11"/>
  <c r="I20" i="11"/>
  <c r="W21" i="11"/>
  <c r="W23" i="11" s="1"/>
  <c r="W20" i="11"/>
  <c r="O21" i="11"/>
  <c r="O20" i="11"/>
  <c r="AC21" i="11"/>
  <c r="AC23" i="11" s="1"/>
  <c r="AC20" i="11"/>
  <c r="M63" i="11"/>
  <c r="O61" i="11"/>
  <c r="O60" i="11"/>
  <c r="V4" i="8"/>
  <c r="V7" i="8"/>
  <c r="V8" i="8"/>
  <c r="V10" i="8"/>
  <c r="V9" i="8"/>
  <c r="V6" i="8"/>
  <c r="V5" i="8"/>
  <c r="F6" i="11"/>
  <c r="U4" i="12"/>
  <c r="W4" i="8"/>
  <c r="V11" i="8"/>
  <c r="V12" i="8"/>
  <c r="O63" i="11" l="1"/>
  <c r="K23" i="11"/>
  <c r="U23" i="11"/>
  <c r="O23" i="11"/>
  <c r="I23" i="11"/>
  <c r="Y23" i="11"/>
  <c r="S23" i="11"/>
  <c r="M23" i="11"/>
  <c r="G23" i="11"/>
  <c r="E21" i="11"/>
  <c r="E20" i="11"/>
  <c r="Q61" i="11"/>
  <c r="Q60" i="11"/>
  <c r="T4" i="12"/>
  <c r="T10" i="12"/>
  <c r="T5" i="12"/>
  <c r="T7" i="12"/>
  <c r="T12" i="12"/>
  <c r="T9" i="12"/>
  <c r="T6" i="12"/>
  <c r="T11" i="12"/>
  <c r="T8" i="12"/>
  <c r="Q63" i="11" l="1"/>
  <c r="E23" i="11"/>
  <c r="S61" i="11"/>
  <c r="S60" i="11"/>
  <c r="S63" i="11" l="1"/>
  <c r="U61" i="11"/>
  <c r="U60" i="11"/>
  <c r="U63" i="11" l="1"/>
  <c r="W61" i="11"/>
  <c r="W60" i="11"/>
  <c r="W63" i="11" l="1"/>
  <c r="Y60" i="11"/>
  <c r="Y61" i="11"/>
  <c r="Y63" i="11" s="1"/>
  <c r="AA60" i="11" l="1"/>
  <c r="AA61" i="11"/>
  <c r="AA63" i="11" l="1"/>
  <c r="AC61" i="11"/>
  <c r="AC60" i="11"/>
  <c r="AC63" i="11" l="1"/>
</calcChain>
</file>

<file path=xl/sharedStrings.xml><?xml version="1.0" encoding="utf-8"?>
<sst xmlns="http://schemas.openxmlformats.org/spreadsheetml/2006/main" count="773" uniqueCount="144">
  <si>
    <t>Notes and justifications</t>
  </si>
  <si>
    <t>Country of origin</t>
  </si>
  <si>
    <t>Where is it caught or farmed?</t>
  </si>
  <si>
    <t>How is the fish caught (or farmed)?</t>
  </si>
  <si>
    <t>Is it wild-caught or farmed?</t>
  </si>
  <si>
    <t>Product description</t>
  </si>
  <si>
    <t>Name of vessel/farm</t>
  </si>
  <si>
    <t>NOTES FOR AUDIT COMPLETION</t>
  </si>
  <si>
    <t>Which months are the fish in season?</t>
  </si>
  <si>
    <t>PART 1: About the product</t>
  </si>
  <si>
    <t>Part 2: Demonstrating sustainability</t>
  </si>
  <si>
    <t>Supplier or brand</t>
  </si>
  <si>
    <r>
      <t>Species name</t>
    </r>
    <r>
      <rPr>
        <sz val="8"/>
        <color indexed="8"/>
        <rFont val="Arial"/>
        <family val="2"/>
      </rPr>
      <t xml:space="preserve"> (common)</t>
    </r>
  </si>
  <si>
    <r>
      <t xml:space="preserve">Species name </t>
    </r>
    <r>
      <rPr>
        <sz val="8"/>
        <color indexed="8"/>
        <rFont val="Lucida Grande"/>
      </rPr>
      <t>(full scientific)</t>
    </r>
  </si>
  <si>
    <r>
      <t xml:space="preserve">Storage category </t>
    </r>
    <r>
      <rPr>
        <sz val="8"/>
        <color indexed="8"/>
        <rFont val="Arial"/>
        <family val="2"/>
      </rPr>
      <t>(e.g. fresh/frozen/ambient)</t>
    </r>
  </si>
  <si>
    <r>
      <t xml:space="preserve">Product form </t>
    </r>
    <r>
      <rPr>
        <sz val="8"/>
        <color indexed="8"/>
        <rFont val="Arial"/>
        <family val="2"/>
      </rPr>
      <t>(e.g. whole/ filleted/value-added/smoked/live)</t>
    </r>
  </si>
  <si>
    <r>
      <rPr>
        <b/>
        <sz val="8"/>
        <rFont val="Verdana"/>
        <family val="2"/>
      </rPr>
      <t>Is it MSC certified?</t>
    </r>
    <r>
      <rPr>
        <sz val="8"/>
        <rFont val="Verdana"/>
        <family val="2"/>
      </rPr>
      <t xml:space="preserve"> </t>
    </r>
  </si>
  <si>
    <r>
      <t xml:space="preserve">MCS rating </t>
    </r>
    <r>
      <rPr>
        <sz val="8"/>
        <color indexed="8"/>
        <rFont val="Arial"/>
        <family val="2"/>
      </rPr>
      <t>(1 Green - 5 Red)</t>
    </r>
  </si>
  <si>
    <r>
      <t>Traceability from supplier?</t>
    </r>
    <r>
      <rPr>
        <sz val="8"/>
        <color indexed="8"/>
        <rFont val="Arial"/>
        <family val="2"/>
      </rPr>
      <t xml:space="preserve"> (e.g. evidence of site visits, audit certificates) with specific proof that the fish is not from an IUU (Illegal, Unreported or Unregulated) fishery. </t>
    </r>
  </si>
  <si>
    <t>If MSC certified, do you highlight this on your menu using the MSC ecolabel or claim?</t>
  </si>
  <si>
    <r>
      <t xml:space="preserve">Does the fish carry any other eco-labels? </t>
    </r>
    <r>
      <rPr>
        <sz val="8"/>
        <color indexed="8"/>
        <rFont val="Arial"/>
        <family val="2"/>
      </rPr>
      <t>(e.g. organic, line-caught, tagged)</t>
    </r>
  </si>
  <si>
    <t>Date</t>
  </si>
  <si>
    <r>
      <t xml:space="preserve">MSC Chain of Custody number </t>
    </r>
    <r>
      <rPr>
        <i/>
        <sz val="8"/>
        <color indexed="23"/>
        <rFont val="Verdana"/>
        <family val="2"/>
      </rPr>
      <t>(If the fish is MSC certified, there's no need to complete the rest of part 2)</t>
    </r>
  </si>
  <si>
    <r>
      <rPr>
        <b/>
        <sz val="8"/>
        <rFont val="Verdana"/>
        <family val="2"/>
      </rPr>
      <t>SELF AUDIT TEMPLATE</t>
    </r>
    <r>
      <rPr>
        <sz val="8"/>
        <rFont val="Verdana"/>
        <family val="2"/>
      </rPr>
      <t xml:space="preserve"> This template is designed to help you gather information to better understand the seafood you currently source and serve - the first step to improving your seafood sustainability.
The format is not set in stone so adapt it as you like to suit your own needs. Once you've gathered together your information in a table like this, you can start to know how to improve your sourcing, following the principles of 'Avoid the Worst, Promote the Best, Improve the Rest'.
If you find there are information gaps when completing this audit then work with your supplier to fill in the blanks.</t>
    </r>
  </si>
  <si>
    <t>HADDOCK</t>
  </si>
  <si>
    <t>PRAWNS</t>
  </si>
  <si>
    <t>SMKD SALMON</t>
  </si>
  <si>
    <t>WET FISH</t>
  </si>
  <si>
    <t>FRESH</t>
  </si>
  <si>
    <t>FROZEN</t>
  </si>
  <si>
    <t>FILLETED</t>
  </si>
  <si>
    <t>IQF FROZEN</t>
  </si>
  <si>
    <t>SLICED</t>
  </si>
  <si>
    <t>WILD</t>
  </si>
  <si>
    <t>FARMED</t>
  </si>
  <si>
    <t>YES</t>
  </si>
  <si>
    <t xml:space="preserve">NO, BUT </t>
  </si>
  <si>
    <t>SHOWN ON</t>
  </si>
  <si>
    <t>OTHER</t>
  </si>
  <si>
    <t>SALMON</t>
  </si>
  <si>
    <t>SIDES</t>
  </si>
  <si>
    <t>TUNA</t>
  </si>
  <si>
    <t>BRAKE BROS</t>
  </si>
  <si>
    <t>TINNED</t>
  </si>
  <si>
    <t>AMBIENT</t>
  </si>
  <si>
    <t>NO</t>
  </si>
  <si>
    <t xml:space="preserve">PACIFIC </t>
  </si>
  <si>
    <t>PHILLIPINES</t>
  </si>
  <si>
    <t>NETTED</t>
  </si>
  <si>
    <t>DOLPHIN FRIENDLY</t>
  </si>
  <si>
    <t>APPROVED SUPPLIER</t>
  </si>
  <si>
    <t>SMOKED MACKEREL</t>
  </si>
  <si>
    <t>MACKEREL</t>
  </si>
  <si>
    <t>VAC PAC &amp; FROZEN</t>
  </si>
  <si>
    <t>PLEASE SEE ATTACHED STATEMENT ON PURSE-SEINE FISHING</t>
  </si>
  <si>
    <t>Tuna</t>
  </si>
  <si>
    <t>Crayfish</t>
  </si>
  <si>
    <t>Portioned</t>
  </si>
  <si>
    <t>Plastic Container</t>
  </si>
  <si>
    <t>LITERATURE</t>
  </si>
  <si>
    <t>Overall Kg Weight Year to Date</t>
  </si>
  <si>
    <t>% of Fish from Managed / Sustainable Sources</t>
  </si>
  <si>
    <t>ITEM</t>
  </si>
  <si>
    <t>Unit size(kg)</t>
  </si>
  <si>
    <t>variable</t>
  </si>
  <si>
    <t xml:space="preserve">Tuna Fillet/Loin </t>
  </si>
  <si>
    <t>Crayfish WF</t>
  </si>
  <si>
    <t>APRIL</t>
  </si>
  <si>
    <t>MAY</t>
  </si>
  <si>
    <t>JUNE</t>
  </si>
  <si>
    <t>JULY</t>
  </si>
  <si>
    <t>AUGUST</t>
  </si>
  <si>
    <t>SEPTEMBER</t>
  </si>
  <si>
    <t>OCTOBER</t>
  </si>
  <si>
    <t>NOVEMBER</t>
  </si>
  <si>
    <t>DECEMBER</t>
  </si>
  <si>
    <t>JANUARY</t>
  </si>
  <si>
    <t>FEBRUARY</t>
  </si>
  <si>
    <t>MARCH</t>
  </si>
  <si>
    <t>MSC</t>
  </si>
  <si>
    <t>-</t>
  </si>
  <si>
    <t>TOTAL WEIGHTS</t>
  </si>
  <si>
    <t>ANNUAL TOTALS</t>
  </si>
  <si>
    <t>Total Weight  (kg)</t>
  </si>
  <si>
    <r>
      <rPr>
        <b/>
        <sz val="8"/>
        <rFont val="Calibri"/>
        <family val="2"/>
        <scheme val="minor"/>
      </rPr>
      <t>SELF AUDIT TEMPLATE</t>
    </r>
    <r>
      <rPr>
        <sz val="8"/>
        <rFont val="Calibri"/>
        <family val="2"/>
        <scheme val="minor"/>
      </rPr>
      <t xml:space="preserve"> This template is designed to help you gather information to better understand the seafood you currently source and serve - the first step to improving your seafood sustainability.
The format is not set in stone so adapt it as you like to suit your own needs. Once you've gathered together your information in a table like this, you can start to know how to improve your sourcing, following the principles of 'Avoid the Worst, Promote the Best, Improve the Rest'.
If you find there are information gaps when completing this audit then work with your supplier to fill in the blanks.</t>
    </r>
  </si>
  <si>
    <r>
      <t>Species name</t>
    </r>
    <r>
      <rPr>
        <sz val="8"/>
        <color indexed="8"/>
        <rFont val="Calibri"/>
        <family val="2"/>
        <scheme val="minor"/>
      </rPr>
      <t xml:space="preserve"> (common)</t>
    </r>
  </si>
  <si>
    <r>
      <t xml:space="preserve">Species name </t>
    </r>
    <r>
      <rPr>
        <sz val="8"/>
        <color indexed="8"/>
        <rFont val="Calibri"/>
        <family val="2"/>
        <scheme val="minor"/>
      </rPr>
      <t>(full scientific)</t>
    </r>
  </si>
  <si>
    <r>
      <t xml:space="preserve">Storage category </t>
    </r>
    <r>
      <rPr>
        <sz val="8"/>
        <color indexed="8"/>
        <rFont val="Calibri"/>
        <family val="2"/>
        <scheme val="minor"/>
      </rPr>
      <t>(e.g. fresh/frozen/ambient)</t>
    </r>
  </si>
  <si>
    <r>
      <t xml:space="preserve">Product form </t>
    </r>
    <r>
      <rPr>
        <sz val="8"/>
        <color indexed="8"/>
        <rFont val="Calibri"/>
        <family val="2"/>
        <scheme val="minor"/>
      </rPr>
      <t>(e.g. whole/ filleted/value-added/smoked/live)</t>
    </r>
  </si>
  <si>
    <r>
      <rPr>
        <b/>
        <sz val="8"/>
        <rFont val="Calibri"/>
        <family val="2"/>
        <scheme val="minor"/>
      </rPr>
      <t>Is it MSC certified?</t>
    </r>
    <r>
      <rPr>
        <sz val="8"/>
        <rFont val="Calibri"/>
        <family val="2"/>
        <scheme val="minor"/>
      </rPr>
      <t xml:space="preserve"> </t>
    </r>
  </si>
  <si>
    <r>
      <t xml:space="preserve">MSC Chain of Custody number </t>
    </r>
    <r>
      <rPr>
        <i/>
        <sz val="8"/>
        <color indexed="23"/>
        <rFont val="Calibri"/>
        <family val="2"/>
        <scheme val="minor"/>
      </rPr>
      <t>(If the fish is MSC certified, there's no need to complete the rest of part 2)</t>
    </r>
  </si>
  <si>
    <r>
      <t xml:space="preserve">Does the fish carry any other eco-labels? </t>
    </r>
    <r>
      <rPr>
        <sz val="8"/>
        <color indexed="8"/>
        <rFont val="Calibri"/>
        <family val="2"/>
        <scheme val="minor"/>
      </rPr>
      <t>(e.g. organic, line-caught, tagged)</t>
    </r>
  </si>
  <si>
    <r>
      <t>Traceability from supplier?</t>
    </r>
    <r>
      <rPr>
        <sz val="8"/>
        <color indexed="8"/>
        <rFont val="Calibri"/>
        <family val="2"/>
        <scheme val="minor"/>
      </rPr>
      <t xml:space="preserve"> (e.g. evidence of site visits, audit certificates) with specific proof that the fish is not from an IUU (Illegal, Unreported or Unregulated) fishery. </t>
    </r>
  </si>
  <si>
    <r>
      <t xml:space="preserve">MCS rating </t>
    </r>
    <r>
      <rPr>
        <sz val="8"/>
        <color indexed="8"/>
        <rFont val="Calibri"/>
        <family val="2"/>
        <scheme val="minor"/>
      </rPr>
      <t>(1 Green - 5 Red)</t>
    </r>
  </si>
  <si>
    <t>CERTIFIED</t>
  </si>
  <si>
    <t>UNCERTIFIED</t>
  </si>
  <si>
    <t>TOTAL CERTIFIED WEIGHT</t>
  </si>
  <si>
    <t>TOTAL UNCERTIFIED WEIGHT</t>
  </si>
  <si>
    <t>Haddock</t>
  </si>
  <si>
    <t>Prawns</t>
  </si>
  <si>
    <t>Smoked salmon</t>
  </si>
  <si>
    <t>Salmon fillet</t>
  </si>
  <si>
    <t>Tuna - tinned</t>
  </si>
  <si>
    <t>Smoked mackerel</t>
  </si>
  <si>
    <t>TOTALS</t>
  </si>
  <si>
    <t>Fish and seafood</t>
  </si>
  <si>
    <t>BRITISH</t>
  </si>
  <si>
    <t>TOTAL BRITISH WEIGHT</t>
  </si>
  <si>
    <t>TOTAL NON-BRITISH WEIGHT</t>
  </si>
  <si>
    <t>% BRITISH WEIGHT</t>
  </si>
  <si>
    <t>% FROM CERTIFIED SOURCES WEIGHT</t>
  </si>
  <si>
    <t>Type of Certification</t>
  </si>
  <si>
    <t>NON-BRITISH</t>
  </si>
  <si>
    <t>Fresh meat</t>
  </si>
  <si>
    <t>Origin &amp; Type of Certification</t>
  </si>
  <si>
    <t>Gammon</t>
  </si>
  <si>
    <t>Sausages</t>
  </si>
  <si>
    <t>EU</t>
  </si>
  <si>
    <t>Dolphin friendly/Purse Seine Method</t>
  </si>
  <si>
    <t>Semi Mlk 1pt</t>
  </si>
  <si>
    <t xml:space="preserve">Skimmed Milk 1pt </t>
  </si>
  <si>
    <t>Semi Skimmed Milk Purgle</t>
  </si>
  <si>
    <t>Eggs</t>
  </si>
  <si>
    <t>Eggs 15 Dozen Case</t>
  </si>
  <si>
    <t>British / Red Tractor / Free Range</t>
  </si>
  <si>
    <t>Double Cream 4pt</t>
  </si>
  <si>
    <t>Milk &amp; Cream</t>
  </si>
  <si>
    <t>Unit size pint</t>
  </si>
  <si>
    <t>Unit size each</t>
  </si>
  <si>
    <t>Units purchased</t>
  </si>
  <si>
    <t>Total pint</t>
  </si>
  <si>
    <t>Beef</t>
  </si>
  <si>
    <t>Lamb</t>
  </si>
  <si>
    <t>Pork</t>
  </si>
  <si>
    <t>Chicken</t>
  </si>
  <si>
    <t>Duck</t>
  </si>
  <si>
    <t>Bacon</t>
  </si>
  <si>
    <t>British / Red Tractor Supplier</t>
  </si>
  <si>
    <t>New Zealand</t>
  </si>
  <si>
    <t>Turkey</t>
  </si>
  <si>
    <t>Semi Skimmed Milk 4pt</t>
  </si>
  <si>
    <t>Skimmed Mlk 4pt</t>
  </si>
  <si>
    <t>Total Units</t>
  </si>
  <si>
    <t>Cabinet Office Food Certification 2013-14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</si>
</sst>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2">
    <font>
      <sz val="10"/>
      <name val="Verdana"/>
    </font>
    <font>
      <i/>
      <sz val="10"/>
      <name val="Verdana"/>
      <family val="2"/>
    </font>
    <font>
      <sz val="10"/>
      <name val="Verdana"/>
      <family val="2"/>
    </font>
    <font>
      <sz val="10"/>
      <name val="Verdana"/>
      <family val="2"/>
    </font>
    <font>
      <sz val="10"/>
      <color indexed="53"/>
      <name val="Verdana"/>
      <family val="2"/>
    </font>
    <font>
      <sz val="10"/>
      <name val="Verdana"/>
      <family val="2"/>
    </font>
    <font>
      <b/>
      <sz val="10"/>
      <name val="Verdana"/>
      <family val="2"/>
    </font>
    <font>
      <b/>
      <sz val="8"/>
      <name val="Arial"/>
      <family val="2"/>
    </font>
    <font>
      <b/>
      <sz val="8"/>
      <color indexed="8"/>
      <name val="Arial"/>
      <family val="2"/>
    </font>
    <font>
      <sz val="8"/>
      <color indexed="8"/>
      <name val="Arial"/>
      <family val="2"/>
    </font>
    <font>
      <b/>
      <sz val="8"/>
      <color indexed="8"/>
      <name val="Lucida Grande"/>
    </font>
    <font>
      <sz val="8"/>
      <color indexed="8"/>
      <name val="Lucida Grande"/>
    </font>
    <font>
      <sz val="8"/>
      <name val="Verdana"/>
      <family val="2"/>
    </font>
    <font>
      <b/>
      <sz val="8"/>
      <name val="Verdana"/>
      <family val="2"/>
    </font>
    <font>
      <i/>
      <sz val="8"/>
      <color indexed="23"/>
      <name val="Verdana"/>
      <family val="2"/>
    </font>
    <font>
      <b/>
      <sz val="10"/>
      <color theme="0"/>
      <name val="Verdana"/>
      <family val="2"/>
    </font>
    <font>
      <i/>
      <sz val="8"/>
      <color theme="0" tint="-0.499984740745262"/>
      <name val="Verdana"/>
      <family val="2"/>
    </font>
    <font>
      <b/>
      <sz val="12"/>
      <color theme="0"/>
      <name val="Verdana"/>
      <family val="2"/>
    </font>
    <font>
      <sz val="10"/>
      <color rgb="FFFF0000"/>
      <name val="Verdana"/>
      <family val="2"/>
    </font>
    <font>
      <b/>
      <sz val="12"/>
      <color theme="3" tint="-0.499984740745262"/>
      <name val="Verdana"/>
      <family val="2"/>
    </font>
    <font>
      <sz val="10"/>
      <color theme="3" tint="-0.499984740745262"/>
      <name val="Verdana"/>
      <family val="2"/>
    </font>
    <font>
      <b/>
      <sz val="10"/>
      <color theme="3" tint="-0.499984740745262"/>
      <name val="Verdana"/>
      <family val="2"/>
    </font>
    <font>
      <sz val="10"/>
      <name val="Verdana"/>
      <family val="2"/>
    </font>
    <font>
      <sz val="10"/>
      <name val="Calibri"/>
      <family val="2"/>
      <scheme val="minor"/>
    </font>
    <font>
      <b/>
      <sz val="10"/>
      <name val="Calibri"/>
      <family val="2"/>
      <scheme val="minor"/>
    </font>
    <font>
      <sz val="8"/>
      <name val="Calibri"/>
      <family val="2"/>
      <scheme val="minor"/>
    </font>
    <font>
      <b/>
      <sz val="8"/>
      <name val="Calibri"/>
      <family val="2"/>
      <scheme val="minor"/>
    </font>
    <font>
      <b/>
      <sz val="8"/>
      <color theme="0"/>
      <name val="Calibri"/>
      <family val="2"/>
      <scheme val="minor"/>
    </font>
    <font>
      <b/>
      <i/>
      <sz val="8"/>
      <color theme="0"/>
      <name val="Calibri"/>
      <family val="2"/>
      <scheme val="minor"/>
    </font>
    <font>
      <b/>
      <i/>
      <sz val="8"/>
      <name val="Calibri"/>
      <family val="2"/>
      <scheme val="minor"/>
    </font>
    <font>
      <b/>
      <sz val="14"/>
      <name val="Calibri"/>
      <family val="2"/>
      <scheme val="minor"/>
    </font>
    <font>
      <b/>
      <sz val="12"/>
      <color theme="0"/>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i/>
      <sz val="8"/>
      <color theme="0" tint="-0.499984740745262"/>
      <name val="Calibri"/>
      <family val="2"/>
      <scheme val="minor"/>
    </font>
    <font>
      <i/>
      <sz val="8"/>
      <color indexed="23"/>
      <name val="Calibri"/>
      <family val="2"/>
      <scheme val="minor"/>
    </font>
    <font>
      <sz val="10"/>
      <color indexed="53"/>
      <name val="Calibri"/>
      <family val="2"/>
      <scheme val="minor"/>
    </font>
    <font>
      <sz val="10"/>
      <color rgb="FFFF0000"/>
      <name val="Calibri"/>
      <family val="2"/>
      <scheme val="minor"/>
    </font>
    <font>
      <i/>
      <sz val="10"/>
      <name val="Calibri"/>
      <family val="2"/>
      <scheme val="minor"/>
    </font>
    <font>
      <b/>
      <sz val="12"/>
      <name val="Calibri"/>
      <family val="2"/>
      <scheme val="minor"/>
    </font>
    <font>
      <sz val="12"/>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3"/>
        <bgColor indexed="64"/>
      </patternFill>
    </fill>
    <fill>
      <patternFill patternType="solid">
        <fgColor theme="5" tint="0.59999389629810485"/>
        <bgColor indexed="64"/>
      </patternFill>
    </fill>
    <fill>
      <patternFill patternType="solid">
        <fgColor rgb="FF00B050"/>
        <bgColor indexed="64"/>
      </patternFill>
    </fill>
    <fill>
      <patternFill patternType="solid">
        <fgColor theme="5"/>
        <bgColor indexed="64"/>
      </patternFill>
    </fill>
    <fill>
      <patternFill patternType="solid">
        <fgColor theme="6"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2" fillId="0" borderId="0"/>
    <xf numFmtId="43" fontId="22" fillId="0" borderId="0" applyFont="0" applyFill="0" applyBorder="0" applyAlignment="0" applyProtection="0"/>
  </cellStyleXfs>
  <cellXfs count="290">
    <xf numFmtId="0" fontId="0" fillId="0" borderId="0" xfId="0"/>
    <xf numFmtId="0" fontId="4" fillId="0" borderId="1" xfId="0" applyFont="1" applyFill="1" applyBorder="1" applyAlignment="1">
      <alignment horizontal="center"/>
    </xf>
    <xf numFmtId="0" fontId="0" fillId="3" borderId="1" xfId="0" applyFill="1" applyBorder="1"/>
    <xf numFmtId="0" fontId="2" fillId="3" borderId="1" xfId="0" applyFont="1" applyFill="1" applyBorder="1"/>
    <xf numFmtId="0" fontId="4" fillId="3" borderId="1" xfId="0" applyFont="1" applyFill="1" applyBorder="1"/>
    <xf numFmtId="0" fontId="4" fillId="3" borderId="1" xfId="0" applyFont="1" applyFill="1" applyBorder="1" applyAlignment="1">
      <alignment wrapText="1"/>
    </xf>
    <xf numFmtId="0" fontId="0" fillId="3" borderId="1" xfId="0" applyFill="1" applyBorder="1" applyAlignment="1">
      <alignment wrapText="1"/>
    </xf>
    <xf numFmtId="0" fontId="0" fillId="4" borderId="2" xfId="0" applyFill="1" applyBorder="1"/>
    <xf numFmtId="0" fontId="2" fillId="4" borderId="2" xfId="0" applyFont="1" applyFill="1" applyBorder="1"/>
    <xf numFmtId="0" fontId="0" fillId="4" borderId="2" xfId="0" applyFill="1" applyBorder="1" applyAlignment="1">
      <alignment wrapText="1"/>
    </xf>
    <xf numFmtId="0" fontId="4" fillId="4" borderId="2" xfId="0" applyFont="1" applyFill="1" applyBorder="1" applyAlignment="1">
      <alignment wrapText="1"/>
    </xf>
    <xf numFmtId="0" fontId="0" fillId="4" borderId="1" xfId="0" applyFill="1" applyBorder="1"/>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4" borderId="3" xfId="0" applyFill="1" applyBorder="1"/>
    <xf numFmtId="0" fontId="0" fillId="3" borderId="4" xfId="0" applyFill="1" applyBorder="1"/>
    <xf numFmtId="0" fontId="0" fillId="4" borderId="4" xfId="0" applyFill="1" applyBorder="1"/>
    <xf numFmtId="0" fontId="0" fillId="4" borderId="5" xfId="0" applyFill="1" applyBorder="1"/>
    <xf numFmtId="0" fontId="0" fillId="3" borderId="6" xfId="0" applyFill="1" applyBorder="1"/>
    <xf numFmtId="0" fontId="0" fillId="4" borderId="6" xfId="0" applyFill="1" applyBorder="1"/>
    <xf numFmtId="0" fontId="15" fillId="0" borderId="7" xfId="0" applyFont="1" applyFill="1" applyBorder="1" applyAlignment="1">
      <alignment horizontal="center" vertical="center" wrapText="1"/>
    </xf>
    <xf numFmtId="0" fontId="0" fillId="0" borderId="7" xfId="0" applyFill="1" applyBorder="1"/>
    <xf numFmtId="0" fontId="0" fillId="4" borderId="5" xfId="0" applyFill="1" applyBorder="1" applyAlignment="1">
      <alignment wrapText="1"/>
    </xf>
    <xf numFmtId="0" fontId="4" fillId="3" borderId="6" xfId="0" applyFont="1" applyFill="1" applyBorder="1"/>
    <xf numFmtId="0" fontId="2" fillId="4" borderId="6" xfId="0" applyFont="1" applyFill="1" applyBorder="1" applyAlignment="1">
      <alignment wrapText="1"/>
    </xf>
    <xf numFmtId="0" fontId="0" fillId="3" borderId="6" xfId="0" applyFill="1" applyBorder="1" applyAlignment="1">
      <alignment wrapText="1"/>
    </xf>
    <xf numFmtId="0" fontId="7"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7" xfId="0" applyFont="1" applyFill="1" applyBorder="1" applyAlignment="1">
      <alignment horizontal="left" vertical="top" wrapText="1"/>
    </xf>
    <xf numFmtId="0" fontId="12" fillId="0" borderId="8" xfId="0" applyFont="1" applyBorder="1" applyAlignment="1">
      <alignment horizontal="left" vertical="top" wrapText="1"/>
    </xf>
    <xf numFmtId="0" fontId="13" fillId="0" borderId="8" xfId="0" applyFont="1" applyBorder="1" applyAlignment="1">
      <alignment horizontal="left" vertical="top" wrapText="1"/>
    </xf>
    <xf numFmtId="0" fontId="0" fillId="0" borderId="0" xfId="0" applyAlignment="1">
      <alignment horizontal="left" vertical="top"/>
    </xf>
    <xf numFmtId="0" fontId="16" fillId="0" borderId="8" xfId="0" applyFont="1" applyBorder="1" applyAlignment="1">
      <alignment horizontal="left" vertical="top" wrapText="1"/>
    </xf>
    <xf numFmtId="0" fontId="4" fillId="4" borderId="1" xfId="0" applyFont="1" applyFill="1" applyBorder="1"/>
    <xf numFmtId="0" fontId="4" fillId="4" borderId="2" xfId="0" applyFont="1" applyFill="1" applyBorder="1"/>
    <xf numFmtId="0" fontId="0" fillId="3" borderId="9" xfId="0" applyFill="1" applyBorder="1" applyAlignment="1">
      <alignment wrapText="1"/>
    </xf>
    <xf numFmtId="0" fontId="0" fillId="4" borderId="12" xfId="0" applyFill="1" applyBorder="1" applyAlignment="1">
      <alignment wrapText="1"/>
    </xf>
    <xf numFmtId="0" fontId="4" fillId="3" borderId="9" xfId="0" applyFont="1" applyFill="1" applyBorder="1"/>
    <xf numFmtId="0" fontId="0" fillId="3" borderId="9" xfId="0" applyFill="1" applyBorder="1"/>
    <xf numFmtId="0" fontId="0" fillId="4" borderId="9" xfId="0" applyFill="1" applyBorder="1" applyAlignment="1">
      <alignment wrapText="1"/>
    </xf>
    <xf numFmtId="0" fontId="2" fillId="3" borderId="1" xfId="0" applyFont="1" applyFill="1" applyBorder="1" applyAlignment="1">
      <alignment wrapText="1"/>
    </xf>
    <xf numFmtId="0" fontId="2" fillId="4" borderId="5" xfId="0" applyFont="1" applyFill="1" applyBorder="1"/>
    <xf numFmtId="0" fontId="2" fillId="3" borderId="6" xfId="0" applyFont="1" applyFill="1" applyBorder="1"/>
    <xf numFmtId="0" fontId="2" fillId="4" borderId="3" xfId="0" applyFont="1" applyFill="1" applyBorder="1"/>
    <xf numFmtId="0" fontId="2" fillId="3" borderId="4" xfId="0" applyFont="1" applyFill="1" applyBorder="1"/>
    <xf numFmtId="0" fontId="2" fillId="3" borderId="11" xfId="0" applyFont="1" applyFill="1" applyBorder="1"/>
    <xf numFmtId="0" fontId="0" fillId="3" borderId="11" xfId="0" applyFill="1" applyBorder="1"/>
    <xf numFmtId="0" fontId="5" fillId="0" borderId="17" xfId="0" applyFont="1" applyFill="1" applyBorder="1" applyAlignment="1">
      <alignment horizontal="left" vertical="center" wrapText="1"/>
    </xf>
    <xf numFmtId="0" fontId="0" fillId="0" borderId="18" xfId="0" applyBorder="1" applyAlignment="1">
      <alignment wrapText="1"/>
    </xf>
    <xf numFmtId="0" fontId="2" fillId="4" borderId="19" xfId="0" applyFont="1" applyFill="1" applyBorder="1"/>
    <xf numFmtId="0" fontId="2" fillId="4" borderId="11" xfId="0" applyFont="1" applyFill="1" applyBorder="1"/>
    <xf numFmtId="0" fontId="3" fillId="4" borderId="11" xfId="0" applyFont="1" applyFill="1" applyBorder="1"/>
    <xf numFmtId="0" fontId="6" fillId="5" borderId="20" xfId="0" applyFont="1" applyFill="1" applyBorder="1"/>
    <xf numFmtId="0" fontId="1" fillId="5" borderId="22" xfId="0" applyFont="1" applyFill="1" applyBorder="1"/>
    <xf numFmtId="0" fontId="1" fillId="5" borderId="21" xfId="0" applyFont="1" applyFill="1" applyBorder="1"/>
    <xf numFmtId="0" fontId="1" fillId="5" borderId="25" xfId="0" applyFont="1" applyFill="1" applyBorder="1"/>
    <xf numFmtId="0" fontId="1" fillId="5" borderId="26" xfId="0" applyFont="1" applyFill="1" applyBorder="1"/>
    <xf numFmtId="0" fontId="1" fillId="5" borderId="22" xfId="0" applyFont="1" applyFill="1" applyBorder="1" applyAlignment="1">
      <alignment wrapText="1"/>
    </xf>
    <xf numFmtId="0" fontId="1" fillId="5" borderId="23" xfId="0" applyFont="1" applyFill="1" applyBorder="1" applyAlignment="1">
      <alignment wrapText="1"/>
    </xf>
    <xf numFmtId="0" fontId="1" fillId="5" borderId="21" xfId="0" applyFont="1" applyFill="1" applyBorder="1" applyAlignment="1">
      <alignment wrapText="1"/>
    </xf>
    <xf numFmtId="0" fontId="2" fillId="3" borderId="5" xfId="0" applyFont="1" applyFill="1" applyBorder="1"/>
    <xf numFmtId="0" fontId="2" fillId="3" borderId="3" xfId="0" applyFont="1" applyFill="1" applyBorder="1"/>
    <xf numFmtId="0" fontId="0" fillId="3" borderId="3" xfId="0" applyFill="1" applyBorder="1"/>
    <xf numFmtId="0" fontId="2" fillId="3" borderId="2" xfId="0" applyFont="1" applyFill="1" applyBorder="1"/>
    <xf numFmtId="0" fontId="0" fillId="3" borderId="2" xfId="0" applyFill="1" applyBorder="1"/>
    <xf numFmtId="0" fontId="0" fillId="3" borderId="12" xfId="0" applyFill="1" applyBorder="1"/>
    <xf numFmtId="0" fontId="4" fillId="3" borderId="5" xfId="0" applyFont="1" applyFill="1" applyBorder="1"/>
    <xf numFmtId="0" fontId="2" fillId="3" borderId="1" xfId="0" applyFont="1" applyFill="1" applyBorder="1" applyAlignment="1">
      <alignment horizontal="center"/>
    </xf>
    <xf numFmtId="0" fontId="0" fillId="4" borderId="5" xfId="0" applyFill="1" applyBorder="1" applyAlignment="1">
      <alignment horizontal="center" wrapText="1"/>
    </xf>
    <xf numFmtId="0" fontId="8" fillId="2" borderId="8" xfId="0" applyFont="1" applyFill="1" applyBorder="1" applyAlignment="1">
      <alignment horizontal="center" vertical="top" wrapText="1"/>
    </xf>
    <xf numFmtId="0" fontId="0" fillId="0" borderId="0" xfId="0" applyBorder="1" applyAlignment="1">
      <alignment wrapText="1"/>
    </xf>
    <xf numFmtId="0" fontId="0" fillId="0" borderId="0" xfId="0" applyBorder="1"/>
    <xf numFmtId="0" fontId="18" fillId="4" borderId="2" xfId="0" applyFont="1" applyFill="1" applyBorder="1" applyAlignment="1"/>
    <xf numFmtId="0" fontId="7" fillId="2" borderId="25" xfId="0" applyFont="1" applyFill="1" applyBorder="1" applyAlignment="1">
      <alignment horizontal="left" vertical="top" wrapText="1"/>
    </xf>
    <xf numFmtId="0" fontId="8" fillId="2" borderId="25" xfId="0" applyFont="1" applyFill="1" applyBorder="1" applyAlignment="1">
      <alignment horizontal="left" vertical="top" wrapText="1"/>
    </xf>
    <xf numFmtId="0" fontId="10" fillId="2" borderId="25" xfId="0" applyFont="1" applyFill="1" applyBorder="1" applyAlignment="1">
      <alignment horizontal="left" vertical="top" wrapText="1"/>
    </xf>
    <xf numFmtId="0" fontId="12" fillId="0" borderId="25" xfId="0" applyFont="1" applyBorder="1" applyAlignment="1">
      <alignment horizontal="left" vertical="top" wrapText="1"/>
    </xf>
    <xf numFmtId="0" fontId="16" fillId="0" borderId="25" xfId="0" applyFont="1" applyBorder="1" applyAlignment="1">
      <alignment horizontal="left" vertical="top" wrapText="1"/>
    </xf>
    <xf numFmtId="0" fontId="13" fillId="0" borderId="25" xfId="0" applyFont="1" applyBorder="1" applyAlignment="1">
      <alignment horizontal="left" vertical="top" wrapText="1"/>
    </xf>
    <xf numFmtId="0" fontId="8" fillId="2" borderId="25" xfId="0" applyFont="1" applyFill="1" applyBorder="1" applyAlignment="1">
      <alignment horizontal="center" vertical="top" wrapText="1"/>
    </xf>
    <xf numFmtId="0" fontId="5" fillId="0" borderId="28" xfId="0" applyFont="1" applyFill="1" applyBorder="1" applyAlignment="1">
      <alignment horizontal="left" vertical="center" wrapText="1"/>
    </xf>
    <xf numFmtId="0" fontId="21" fillId="0" borderId="13" xfId="0" applyFont="1" applyFill="1" applyBorder="1" applyAlignment="1">
      <alignment horizontal="center" vertical="center" wrapText="1"/>
    </xf>
    <xf numFmtId="0" fontId="20" fillId="0" borderId="14" xfId="0" applyFont="1" applyBorder="1"/>
    <xf numFmtId="0" fontId="20" fillId="0" borderId="10" xfId="0" applyFont="1" applyBorder="1"/>
    <xf numFmtId="0" fontId="23" fillId="0" borderId="17" xfId="1" applyFont="1" applyFill="1" applyBorder="1" applyAlignment="1">
      <alignment horizontal="left" vertical="center" wrapText="1"/>
    </xf>
    <xf numFmtId="0" fontId="23" fillId="0" borderId="18" xfId="1" applyFont="1" applyBorder="1" applyAlignment="1">
      <alignment wrapText="1"/>
    </xf>
    <xf numFmtId="0" fontId="23" fillId="0" borderId="0" xfId="1" applyFont="1" applyBorder="1" applyAlignment="1">
      <alignment wrapText="1"/>
    </xf>
    <xf numFmtId="0" fontId="23" fillId="0" borderId="0" xfId="1" applyFont="1" applyBorder="1"/>
    <xf numFmtId="0" fontId="23" fillId="0" borderId="0" xfId="1" applyFont="1"/>
    <xf numFmtId="0" fontId="32" fillId="0" borderId="7" xfId="1" applyFont="1" applyFill="1" applyBorder="1" applyAlignment="1">
      <alignment horizontal="center" vertical="center" wrapText="1"/>
    </xf>
    <xf numFmtId="0" fontId="26" fillId="2" borderId="8" xfId="1" applyFont="1" applyFill="1" applyBorder="1" applyAlignment="1">
      <alignment horizontal="left" vertical="top" wrapText="1"/>
    </xf>
    <xf numFmtId="0" fontId="33" fillId="2" borderId="8" xfId="1" applyFont="1" applyFill="1" applyBorder="1" applyAlignment="1">
      <alignment horizontal="left" vertical="top" wrapText="1"/>
    </xf>
    <xf numFmtId="0" fontId="33" fillId="0" borderId="7" xfId="1" applyFont="1" applyFill="1" applyBorder="1" applyAlignment="1">
      <alignment horizontal="left" vertical="top" wrapText="1"/>
    </xf>
    <xf numFmtId="0" fontId="25" fillId="0" borderId="8" xfId="1" applyFont="1" applyBorder="1" applyAlignment="1">
      <alignment horizontal="left" vertical="top" wrapText="1"/>
    </xf>
    <xf numFmtId="0" fontId="35" fillId="0" borderId="8" xfId="1" applyFont="1" applyBorder="1" applyAlignment="1">
      <alignment horizontal="left" vertical="top" wrapText="1"/>
    </xf>
    <xf numFmtId="0" fontId="26" fillId="0" borderId="8" xfId="1" applyFont="1" applyBorder="1" applyAlignment="1">
      <alignment horizontal="left" vertical="top" wrapText="1"/>
    </xf>
    <xf numFmtId="0" fontId="33" fillId="2" borderId="8" xfId="1" applyFont="1" applyFill="1" applyBorder="1" applyAlignment="1">
      <alignment horizontal="center" vertical="top" wrapText="1"/>
    </xf>
    <xf numFmtId="0" fontId="23" fillId="0" borderId="0" xfId="1" applyFont="1" applyAlignment="1">
      <alignment horizontal="left" vertical="top"/>
    </xf>
    <xf numFmtId="0" fontId="23" fillId="4" borderId="19" xfId="1" applyFont="1" applyFill="1" applyBorder="1"/>
    <xf numFmtId="0" fontId="23" fillId="4" borderId="2" xfId="1" applyFont="1" applyFill="1" applyBorder="1"/>
    <xf numFmtId="0" fontId="23" fillId="4" borderId="5" xfId="1" applyFont="1" applyFill="1" applyBorder="1"/>
    <xf numFmtId="0" fontId="23" fillId="0" borderId="7" xfId="1" applyFont="1" applyFill="1" applyBorder="1"/>
    <xf numFmtId="0" fontId="23" fillId="4" borderId="3" xfId="1" applyFont="1" applyFill="1" applyBorder="1"/>
    <xf numFmtId="0" fontId="37" fillId="4" borderId="2" xfId="1" applyFont="1" applyFill="1" applyBorder="1" applyAlignment="1">
      <alignment wrapText="1"/>
    </xf>
    <xf numFmtId="0" fontId="23" fillId="4" borderId="2" xfId="1" applyFont="1" applyFill="1" applyBorder="1" applyAlignment="1">
      <alignment wrapText="1"/>
    </xf>
    <xf numFmtId="0" fontId="23" fillId="4" borderId="12" xfId="1" applyFont="1" applyFill="1" applyBorder="1" applyAlignment="1">
      <alignment wrapText="1"/>
    </xf>
    <xf numFmtId="0" fontId="23" fillId="4" borderId="5" xfId="1" applyFont="1" applyFill="1" applyBorder="1" applyAlignment="1">
      <alignment wrapText="1"/>
    </xf>
    <xf numFmtId="0" fontId="23" fillId="4" borderId="5" xfId="1" applyFont="1" applyFill="1" applyBorder="1" applyAlignment="1">
      <alignment horizontal="center" wrapText="1"/>
    </xf>
    <xf numFmtId="0" fontId="23" fillId="3" borderId="11" xfId="1" applyFont="1" applyFill="1" applyBorder="1"/>
    <xf numFmtId="0" fontId="23" fillId="3" borderId="1" xfId="1" applyFont="1" applyFill="1" applyBorder="1"/>
    <xf numFmtId="0" fontId="23" fillId="3" borderId="6" xfId="1" applyFont="1" applyFill="1" applyBorder="1"/>
    <xf numFmtId="0" fontId="23" fillId="3" borderId="4" xfId="1" applyFont="1" applyFill="1" applyBorder="1"/>
    <xf numFmtId="0" fontId="37" fillId="0" borderId="1" xfId="1" applyFont="1" applyFill="1" applyBorder="1" applyAlignment="1">
      <alignment horizontal="center"/>
    </xf>
    <xf numFmtId="0" fontId="37" fillId="3" borderId="1" xfId="1" applyFont="1" applyFill="1" applyBorder="1" applyAlignment="1">
      <alignment wrapText="1"/>
    </xf>
    <xf numFmtId="0" fontId="37" fillId="3" borderId="1" xfId="1" applyFont="1" applyFill="1" applyBorder="1"/>
    <xf numFmtId="0" fontId="37" fillId="3" borderId="9" xfId="1" applyFont="1" applyFill="1" applyBorder="1"/>
    <xf numFmtId="0" fontId="37" fillId="3" borderId="6" xfId="1" applyFont="1" applyFill="1" applyBorder="1"/>
    <xf numFmtId="0" fontId="23" fillId="4" borderId="11" xfId="1" applyFont="1" applyFill="1" applyBorder="1"/>
    <xf numFmtId="0" fontId="23" fillId="4" borderId="1" xfId="1" applyFont="1" applyFill="1" applyBorder="1"/>
    <xf numFmtId="0" fontId="23" fillId="4" borderId="1" xfId="1" applyFont="1" applyFill="1" applyBorder="1" applyAlignment="1">
      <alignment wrapText="1"/>
    </xf>
    <xf numFmtId="0" fontId="37" fillId="4" borderId="1" xfId="1" applyFont="1" applyFill="1" applyBorder="1"/>
    <xf numFmtId="0" fontId="23" fillId="3" borderId="1" xfId="1" applyFont="1" applyFill="1" applyBorder="1" applyAlignment="1">
      <alignment wrapText="1"/>
    </xf>
    <xf numFmtId="0" fontId="23" fillId="3" borderId="9" xfId="1" applyFont="1" applyFill="1" applyBorder="1"/>
    <xf numFmtId="0" fontId="37" fillId="4" borderId="2" xfId="1" applyFont="1" applyFill="1" applyBorder="1"/>
    <xf numFmtId="0" fontId="38" fillId="4" borderId="2" xfId="1" applyFont="1" applyFill="1" applyBorder="1" applyAlignment="1"/>
    <xf numFmtId="0" fontId="23" fillId="3" borderId="5" xfId="1" applyFont="1" applyFill="1" applyBorder="1"/>
    <xf numFmtId="0" fontId="23" fillId="3" borderId="3" xfId="1" applyFont="1" applyFill="1" applyBorder="1"/>
    <xf numFmtId="0" fontId="23" fillId="3" borderId="2" xfId="1" applyFont="1" applyFill="1" applyBorder="1"/>
    <xf numFmtId="0" fontId="23" fillId="3" borderId="12" xfId="1" applyFont="1" applyFill="1" applyBorder="1"/>
    <xf numFmtId="0" fontId="37" fillId="3" borderId="5" xfId="1" applyFont="1" applyFill="1" applyBorder="1"/>
    <xf numFmtId="0" fontId="23" fillId="3" borderId="1" xfId="1" applyFont="1" applyFill="1" applyBorder="1" applyAlignment="1">
      <alignment horizontal="center"/>
    </xf>
    <xf numFmtId="0" fontId="23" fillId="4" borderId="6" xfId="1" applyFont="1" applyFill="1" applyBorder="1"/>
    <xf numFmtId="0" fontId="23" fillId="4" borderId="4" xfId="1" applyFont="1" applyFill="1" applyBorder="1"/>
    <xf numFmtId="0" fontId="23" fillId="4" borderId="9" xfId="1" applyFont="1" applyFill="1" applyBorder="1" applyAlignment="1">
      <alignment wrapText="1"/>
    </xf>
    <xf numFmtId="0" fontId="23" fillId="4" borderId="6" xfId="1" applyFont="1" applyFill="1" applyBorder="1" applyAlignment="1">
      <alignment wrapText="1"/>
    </xf>
    <xf numFmtId="0" fontId="23" fillId="3" borderId="9" xfId="1" applyFont="1" applyFill="1" applyBorder="1" applyAlignment="1">
      <alignment wrapText="1"/>
    </xf>
    <xf numFmtId="0" fontId="23" fillId="3" borderId="6" xfId="1" applyFont="1" applyFill="1" applyBorder="1" applyAlignment="1">
      <alignment wrapText="1"/>
    </xf>
    <xf numFmtId="0" fontId="24" fillId="5" borderId="20" xfId="1" applyFont="1" applyFill="1" applyBorder="1"/>
    <xf numFmtId="0" fontId="39" fillId="5" borderId="22" xfId="1" applyFont="1" applyFill="1" applyBorder="1"/>
    <xf numFmtId="0" fontId="39" fillId="5" borderId="21" xfId="1" applyFont="1" applyFill="1" applyBorder="1"/>
    <xf numFmtId="0" fontId="39" fillId="5" borderId="25" xfId="1" applyFont="1" applyFill="1" applyBorder="1"/>
    <xf numFmtId="0" fontId="39" fillId="5" borderId="26" xfId="1" applyFont="1" applyFill="1" applyBorder="1"/>
    <xf numFmtId="0" fontId="39" fillId="5" borderId="22" xfId="1" applyFont="1" applyFill="1" applyBorder="1" applyAlignment="1">
      <alignment wrapText="1"/>
    </xf>
    <xf numFmtId="0" fontId="39" fillId="5" borderId="23" xfId="1" applyFont="1" applyFill="1" applyBorder="1" applyAlignment="1">
      <alignment wrapText="1"/>
    </xf>
    <xf numFmtId="0" fontId="39" fillId="5" borderId="21" xfId="1" applyFont="1" applyFill="1" applyBorder="1" applyAlignment="1">
      <alignment wrapText="1"/>
    </xf>
    <xf numFmtId="165" fontId="23" fillId="0" borderId="0" xfId="2" applyNumberFormat="1" applyFont="1" applyBorder="1"/>
    <xf numFmtId="165" fontId="40" fillId="0" borderId="0" xfId="2" applyNumberFormat="1" applyFont="1" applyBorder="1"/>
    <xf numFmtId="165" fontId="41" fillId="0" borderId="0" xfId="2" applyNumberFormat="1" applyFont="1" applyBorder="1"/>
    <xf numFmtId="165" fontId="30" fillId="0" borderId="0" xfId="2" applyNumberFormat="1" applyFont="1" applyBorder="1"/>
    <xf numFmtId="165" fontId="29" fillId="6" borderId="27" xfId="2" applyNumberFormat="1" applyFont="1" applyFill="1" applyBorder="1"/>
    <xf numFmtId="165" fontId="29" fillId="0" borderId="0" xfId="2" applyNumberFormat="1" applyFont="1" applyBorder="1"/>
    <xf numFmtId="165" fontId="26" fillId="6" borderId="25" xfId="2" applyNumberFormat="1" applyFont="1" applyFill="1" applyBorder="1" applyAlignment="1">
      <alignment wrapText="1"/>
    </xf>
    <xf numFmtId="165" fontId="27" fillId="6" borderId="15" xfId="2" applyNumberFormat="1" applyFont="1" applyFill="1" applyBorder="1" applyAlignment="1">
      <alignment wrapText="1"/>
    </xf>
    <xf numFmtId="165" fontId="27" fillId="6" borderId="16" xfId="2" applyNumberFormat="1" applyFont="1" applyFill="1" applyBorder="1" applyAlignment="1">
      <alignment wrapText="1"/>
    </xf>
    <xf numFmtId="165" fontId="26" fillId="0" borderId="0" xfId="2" applyNumberFormat="1" applyFont="1" applyBorder="1" applyAlignment="1">
      <alignment wrapText="1"/>
    </xf>
    <xf numFmtId="165" fontId="26" fillId="3" borderId="33" xfId="2" applyNumberFormat="1" applyFont="1" applyFill="1" applyBorder="1" applyAlignment="1">
      <alignment horizontal="center"/>
    </xf>
    <xf numFmtId="165" fontId="25" fillId="3" borderId="0" xfId="2" applyNumberFormat="1" applyFont="1" applyFill="1" applyBorder="1" applyAlignment="1">
      <alignment horizontal="center"/>
    </xf>
    <xf numFmtId="165" fontId="25" fillId="3" borderId="34" xfId="2" applyNumberFormat="1" applyFont="1" applyFill="1" applyBorder="1" applyAlignment="1">
      <alignment horizontal="center"/>
    </xf>
    <xf numFmtId="165" fontId="25" fillId="3" borderId="33" xfId="2" applyNumberFormat="1" applyFont="1" applyFill="1" applyBorder="1" applyAlignment="1">
      <alignment horizontal="center"/>
    </xf>
    <xf numFmtId="165" fontId="26" fillId="3" borderId="34" xfId="2" applyNumberFormat="1" applyFont="1" applyFill="1" applyBorder="1" applyAlignment="1">
      <alignment horizontal="center"/>
    </xf>
    <xf numFmtId="165" fontId="25" fillId="0" borderId="0" xfId="2" applyNumberFormat="1" applyFont="1" applyBorder="1"/>
    <xf numFmtId="165" fontId="26" fillId="10" borderId="33" xfId="2" applyNumberFormat="1" applyFont="1" applyFill="1" applyBorder="1" applyAlignment="1">
      <alignment horizontal="center"/>
    </xf>
    <xf numFmtId="165" fontId="25" fillId="10" borderId="0" xfId="2" applyNumberFormat="1" applyFont="1" applyFill="1" applyBorder="1" applyAlignment="1">
      <alignment horizontal="center"/>
    </xf>
    <xf numFmtId="165" fontId="25" fillId="10" borderId="34" xfId="2" applyNumberFormat="1" applyFont="1" applyFill="1" applyBorder="1" applyAlignment="1">
      <alignment horizontal="center"/>
    </xf>
    <xf numFmtId="165" fontId="25" fillId="10" borderId="33" xfId="2" applyNumberFormat="1" applyFont="1" applyFill="1" applyBorder="1" applyAlignment="1">
      <alignment horizontal="center"/>
    </xf>
    <xf numFmtId="165" fontId="26" fillId="10" borderId="34" xfId="2" applyNumberFormat="1" applyFont="1" applyFill="1" applyBorder="1" applyAlignment="1">
      <alignment horizontal="center"/>
    </xf>
    <xf numFmtId="165" fontId="26" fillId="0" borderId="33" xfId="2" applyNumberFormat="1" applyFont="1" applyFill="1" applyBorder="1" applyAlignment="1">
      <alignment horizontal="center"/>
    </xf>
    <xf numFmtId="165" fontId="25" fillId="0" borderId="0" xfId="2" applyNumberFormat="1" applyFont="1" applyFill="1" applyBorder="1" applyAlignment="1">
      <alignment horizontal="center"/>
    </xf>
    <xf numFmtId="165" fontId="25" fillId="0" borderId="34" xfId="2" applyNumberFormat="1" applyFont="1" applyFill="1" applyBorder="1" applyAlignment="1">
      <alignment horizontal="center"/>
    </xf>
    <xf numFmtId="165" fontId="25" fillId="0" borderId="33" xfId="2" applyNumberFormat="1" applyFont="1" applyFill="1" applyBorder="1" applyAlignment="1">
      <alignment horizontal="center"/>
    </xf>
    <xf numFmtId="165" fontId="25" fillId="3" borderId="17" xfId="2" applyNumberFormat="1" applyFont="1" applyFill="1" applyBorder="1" applyAlignment="1">
      <alignment horizontal="right"/>
    </xf>
    <xf numFmtId="165" fontId="25" fillId="3" borderId="18" xfId="2" applyNumberFormat="1" applyFont="1" applyFill="1" applyBorder="1" applyAlignment="1">
      <alignment horizontal="center"/>
    </xf>
    <xf numFmtId="165" fontId="25" fillId="3" borderId="32" xfId="2" applyNumberFormat="1" applyFont="1" applyFill="1" applyBorder="1" applyAlignment="1">
      <alignment horizontal="right"/>
    </xf>
    <xf numFmtId="165" fontId="25" fillId="3" borderId="17" xfId="2" applyNumberFormat="1" applyFont="1" applyFill="1" applyBorder="1" applyAlignment="1">
      <alignment horizontal="center"/>
    </xf>
    <xf numFmtId="165" fontId="25" fillId="3" borderId="32" xfId="2" applyNumberFormat="1" applyFont="1" applyFill="1" applyBorder="1" applyAlignment="1">
      <alignment horizontal="center"/>
    </xf>
    <xf numFmtId="165" fontId="26" fillId="3" borderId="17" xfId="2" applyNumberFormat="1" applyFont="1" applyFill="1" applyBorder="1" applyAlignment="1">
      <alignment horizontal="center"/>
    </xf>
    <xf numFmtId="165" fontId="26" fillId="3" borderId="32" xfId="2" applyNumberFormat="1" applyFont="1" applyFill="1" applyBorder="1" applyAlignment="1">
      <alignment horizontal="center"/>
    </xf>
    <xf numFmtId="165" fontId="25" fillId="7" borderId="33" xfId="2" applyNumberFormat="1" applyFont="1" applyFill="1" applyBorder="1" applyAlignment="1">
      <alignment horizontal="right"/>
    </xf>
    <xf numFmtId="165" fontId="25" fillId="7" borderId="0" xfId="2" applyNumberFormat="1" applyFont="1" applyFill="1" applyBorder="1" applyAlignment="1">
      <alignment horizontal="center"/>
    </xf>
    <xf numFmtId="165" fontId="25" fillId="7" borderId="34" xfId="2" applyNumberFormat="1" applyFont="1" applyFill="1" applyBorder="1" applyAlignment="1">
      <alignment horizontal="right"/>
    </xf>
    <xf numFmtId="165" fontId="25" fillId="7" borderId="33" xfId="2" applyNumberFormat="1" applyFont="1" applyFill="1" applyBorder="1" applyAlignment="1">
      <alignment horizontal="center"/>
    </xf>
    <xf numFmtId="165" fontId="25" fillId="7" borderId="34" xfId="2" applyNumberFormat="1" applyFont="1" applyFill="1" applyBorder="1" applyAlignment="1">
      <alignment horizontal="center"/>
    </xf>
    <xf numFmtId="165" fontId="26" fillId="7" borderId="33" xfId="2" applyNumberFormat="1" applyFont="1" applyFill="1" applyBorder="1" applyAlignment="1">
      <alignment horizontal="center"/>
    </xf>
    <xf numFmtId="165" fontId="26" fillId="7" borderId="34" xfId="2" applyNumberFormat="1" applyFont="1" applyFill="1" applyBorder="1" applyAlignment="1">
      <alignment horizontal="center"/>
    </xf>
    <xf numFmtId="165" fontId="25" fillId="3" borderId="33" xfId="2" applyNumberFormat="1" applyFont="1" applyFill="1" applyBorder="1" applyAlignment="1">
      <alignment horizontal="right"/>
    </xf>
    <xf numFmtId="165" fontId="25" fillId="3" borderId="34" xfId="2" applyNumberFormat="1" applyFont="1" applyFill="1" applyBorder="1" applyAlignment="1">
      <alignment horizontal="right"/>
    </xf>
    <xf numFmtId="165" fontId="26" fillId="0" borderId="0" xfId="2" applyNumberFormat="1" applyFont="1" applyBorder="1" applyAlignment="1">
      <alignment horizontal="center"/>
    </xf>
    <xf numFmtId="165" fontId="24" fillId="0" borderId="0" xfId="2" applyNumberFormat="1" applyFont="1" applyBorder="1"/>
    <xf numFmtId="165" fontId="26" fillId="3" borderId="0" xfId="2" applyNumberFormat="1" applyFont="1" applyFill="1" applyBorder="1" applyAlignment="1">
      <alignment horizontal="right"/>
    </xf>
    <xf numFmtId="165" fontId="26" fillId="0" borderId="0" xfId="2" applyNumberFormat="1" applyFont="1" applyFill="1" applyBorder="1" applyAlignment="1">
      <alignment horizontal="center" vertical="center" textRotation="90" wrapText="1"/>
    </xf>
    <xf numFmtId="165" fontId="26" fillId="8" borderId="27" xfId="2" applyNumberFormat="1" applyFont="1" applyFill="1" applyBorder="1" applyAlignment="1">
      <alignment horizontal="center" vertical="center" textRotation="90" wrapText="1"/>
    </xf>
    <xf numFmtId="165" fontId="26" fillId="8" borderId="7" xfId="2" applyNumberFormat="1" applyFont="1" applyFill="1" applyBorder="1" applyAlignment="1">
      <alignment horizontal="center" vertical="center" textRotation="90" wrapText="1"/>
    </xf>
    <xf numFmtId="165" fontId="26" fillId="9" borderId="7" xfId="2" applyNumberFormat="1" applyFont="1" applyFill="1" applyBorder="1" applyAlignment="1">
      <alignment horizontal="center" vertical="center" textRotation="90" wrapText="1"/>
    </xf>
    <xf numFmtId="165" fontId="26" fillId="10" borderId="34" xfId="2" applyNumberFormat="1" applyFont="1" applyFill="1" applyBorder="1" applyAlignment="1">
      <alignment horizontal="right"/>
    </xf>
    <xf numFmtId="165" fontId="27" fillId="6" borderId="16" xfId="2" applyNumberFormat="1" applyFont="1" applyFill="1" applyBorder="1" applyAlignment="1">
      <alignment horizontal="center" wrapText="1"/>
    </xf>
    <xf numFmtId="0" fontId="25" fillId="10" borderId="34" xfId="2" applyNumberFormat="1" applyFont="1" applyFill="1" applyBorder="1" applyAlignment="1">
      <alignment horizontal="center"/>
    </xf>
    <xf numFmtId="0" fontId="25" fillId="10" borderId="34" xfId="2" applyNumberFormat="1" applyFont="1" applyFill="1" applyBorder="1" applyAlignment="1">
      <alignment horizontal="right"/>
    </xf>
    <xf numFmtId="165" fontId="25" fillId="10" borderId="34" xfId="2" applyNumberFormat="1" applyFont="1" applyFill="1" applyBorder="1" applyAlignment="1">
      <alignment horizontal="right"/>
    </xf>
    <xf numFmtId="0" fontId="26" fillId="10" borderId="34" xfId="2" applyNumberFormat="1" applyFont="1" applyFill="1" applyBorder="1" applyAlignment="1">
      <alignment horizontal="right"/>
    </xf>
    <xf numFmtId="0" fontId="25" fillId="3" borderId="34" xfId="2" applyNumberFormat="1" applyFont="1" applyFill="1" applyBorder="1" applyAlignment="1">
      <alignment horizontal="right"/>
    </xf>
    <xf numFmtId="165" fontId="25" fillId="10" borderId="33" xfId="2" applyNumberFormat="1" applyFont="1" applyFill="1" applyBorder="1" applyAlignment="1">
      <alignment horizontal="right"/>
    </xf>
    <xf numFmtId="0" fontId="25" fillId="0" borderId="34" xfId="2" applyNumberFormat="1" applyFont="1" applyFill="1" applyBorder="1" applyAlignment="1">
      <alignment horizontal="right"/>
    </xf>
    <xf numFmtId="0" fontId="26" fillId="3" borderId="34" xfId="2" applyNumberFormat="1" applyFont="1" applyFill="1" applyBorder="1" applyAlignment="1">
      <alignment horizontal="right"/>
    </xf>
    <xf numFmtId="0" fontId="25" fillId="10" borderId="34" xfId="2" applyNumberFormat="1" applyFont="1" applyFill="1" applyBorder="1" applyAlignment="1"/>
    <xf numFmtId="165" fontId="25" fillId="3" borderId="34" xfId="2" applyNumberFormat="1" applyFont="1" applyFill="1" applyBorder="1" applyAlignment="1">
      <alignment horizontal="left"/>
    </xf>
    <xf numFmtId="165" fontId="27" fillId="6" borderId="16" xfId="2" applyNumberFormat="1" applyFont="1" applyFill="1" applyBorder="1" applyAlignment="1">
      <alignment horizontal="right"/>
    </xf>
    <xf numFmtId="165" fontId="27" fillId="6" borderId="16" xfId="2" applyNumberFormat="1" applyFont="1" applyFill="1" applyBorder="1" applyAlignment="1"/>
    <xf numFmtId="0" fontId="25" fillId="3" borderId="33" xfId="2" applyNumberFormat="1" applyFont="1" applyFill="1" applyBorder="1" applyAlignment="1">
      <alignment horizontal="right"/>
    </xf>
    <xf numFmtId="165" fontId="26" fillId="3" borderId="34" xfId="2" applyNumberFormat="1" applyFont="1" applyFill="1" applyBorder="1" applyAlignment="1">
      <alignment horizontal="right"/>
    </xf>
    <xf numFmtId="0" fontId="25" fillId="3" borderId="34" xfId="2" applyNumberFormat="1" applyFont="1" applyFill="1" applyBorder="1" applyAlignment="1">
      <alignment horizontal="center"/>
    </xf>
    <xf numFmtId="0" fontId="25" fillId="0" borderId="34" xfId="2" applyNumberFormat="1" applyFont="1" applyFill="1" applyBorder="1" applyAlignment="1">
      <alignment horizontal="center"/>
    </xf>
    <xf numFmtId="0" fontId="12" fillId="5" borderId="30" xfId="0" applyFont="1" applyFill="1" applyBorder="1" applyAlignment="1">
      <alignment horizontal="left" vertical="center" wrapText="1"/>
    </xf>
    <xf numFmtId="0" fontId="12" fillId="5" borderId="29"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19" fillId="6" borderId="13" xfId="0" applyFont="1" applyFill="1" applyBorder="1" applyAlignment="1">
      <alignment horizontal="center" vertical="center" wrapText="1"/>
    </xf>
    <xf numFmtId="0" fontId="20" fillId="0" borderId="14" xfId="0" applyFont="1" applyBorder="1"/>
    <xf numFmtId="0" fontId="20" fillId="0" borderId="10" xfId="0" applyFont="1" applyBorder="1"/>
    <xf numFmtId="0" fontId="19" fillId="6" borderId="14" xfId="0" applyFont="1" applyFill="1" applyBorder="1" applyAlignment="1">
      <alignment horizontal="center" vertical="center"/>
    </xf>
    <xf numFmtId="164" fontId="0" fillId="4" borderId="27" xfId="0" applyNumberFormat="1" applyFill="1" applyBorder="1" applyAlignment="1">
      <alignment horizontal="center" wrapText="1"/>
    </xf>
    <xf numFmtId="164" fontId="0" fillId="4" borderId="7" xfId="0" applyNumberFormat="1" applyFill="1" applyBorder="1" applyAlignment="1">
      <alignment horizontal="center" wrapText="1"/>
    </xf>
    <xf numFmtId="164" fontId="0" fillId="4" borderId="25" xfId="0" applyNumberFormat="1" applyFill="1" applyBorder="1" applyAlignment="1">
      <alignment horizontal="center" wrapText="1"/>
    </xf>
    <xf numFmtId="0" fontId="2" fillId="3" borderId="9" xfId="0" applyFont="1" applyFill="1" applyBorder="1" applyAlignment="1">
      <alignment horizontal="center"/>
    </xf>
    <xf numFmtId="0" fontId="2" fillId="3" borderId="4" xfId="0" applyFont="1" applyFill="1" applyBorder="1" applyAlignment="1">
      <alignment horizontal="center"/>
    </xf>
    <xf numFmtId="0" fontId="12" fillId="5" borderId="13"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2" fillId="5" borderId="10" xfId="0" applyFont="1" applyFill="1" applyBorder="1" applyAlignment="1">
      <alignment horizontal="left" vertical="center" wrapText="1"/>
    </xf>
    <xf numFmtId="0" fontId="17" fillId="6" borderId="2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7" fillId="6" borderId="13"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0" xfId="0" applyFont="1" applyFill="1" applyBorder="1" applyAlignment="1">
      <alignment horizontal="center" vertical="center"/>
    </xf>
    <xf numFmtId="165" fontId="40" fillId="0" borderId="0" xfId="2" applyNumberFormat="1" applyFont="1" applyBorder="1" applyAlignment="1">
      <alignment horizontal="left"/>
    </xf>
    <xf numFmtId="165" fontId="26" fillId="7" borderId="33" xfId="2" applyNumberFormat="1" applyFont="1" applyFill="1" applyBorder="1" applyAlignment="1">
      <alignment horizontal="right"/>
    </xf>
    <xf numFmtId="165" fontId="26" fillId="7" borderId="34" xfId="2" applyNumberFormat="1" applyFont="1" applyFill="1" applyBorder="1" applyAlignment="1">
      <alignment horizontal="right"/>
    </xf>
    <xf numFmtId="165" fontId="26" fillId="3" borderId="24" xfId="2" applyNumberFormat="1" applyFont="1" applyFill="1" applyBorder="1" applyAlignment="1">
      <alignment horizontal="right"/>
    </xf>
    <xf numFmtId="165" fontId="26" fillId="3" borderId="15" xfId="2" applyNumberFormat="1" applyFont="1" applyFill="1" applyBorder="1" applyAlignment="1">
      <alignment horizontal="right"/>
    </xf>
    <xf numFmtId="165" fontId="26" fillId="3" borderId="16" xfId="2" applyNumberFormat="1" applyFont="1" applyFill="1" applyBorder="1" applyAlignment="1">
      <alignment horizontal="right"/>
    </xf>
    <xf numFmtId="9" fontId="26" fillId="3" borderId="24" xfId="2" applyNumberFormat="1" applyFont="1" applyFill="1" applyBorder="1" applyAlignment="1">
      <alignment horizontal="right"/>
    </xf>
    <xf numFmtId="9" fontId="26" fillId="3" borderId="16" xfId="2" applyNumberFormat="1" applyFont="1" applyFill="1" applyBorder="1" applyAlignment="1">
      <alignment horizontal="right"/>
    </xf>
    <xf numFmtId="165" fontId="26" fillId="3" borderId="17" xfId="2" applyNumberFormat="1" applyFont="1" applyFill="1" applyBorder="1" applyAlignment="1">
      <alignment horizontal="right"/>
    </xf>
    <xf numFmtId="165" fontId="26" fillId="3" borderId="32" xfId="2" applyNumberFormat="1" applyFont="1" applyFill="1" applyBorder="1" applyAlignment="1">
      <alignment horizontal="right"/>
    </xf>
    <xf numFmtId="165" fontId="26" fillId="8" borderId="33" xfId="2" applyNumberFormat="1" applyFont="1" applyFill="1" applyBorder="1" applyAlignment="1">
      <alignment horizontal="right"/>
    </xf>
    <xf numFmtId="165" fontId="26" fillId="8" borderId="0" xfId="2" applyNumberFormat="1" applyFont="1" applyFill="1" applyBorder="1" applyAlignment="1">
      <alignment horizontal="right"/>
    </xf>
    <xf numFmtId="165" fontId="26" fillId="8" borderId="34" xfId="2" applyNumberFormat="1" applyFont="1" applyFill="1" applyBorder="1" applyAlignment="1">
      <alignment horizontal="right"/>
    </xf>
    <xf numFmtId="165" fontId="26" fillId="10" borderId="33" xfId="2" applyNumberFormat="1" applyFont="1" applyFill="1" applyBorder="1" applyAlignment="1">
      <alignment horizontal="right"/>
    </xf>
    <xf numFmtId="165" fontId="26" fillId="10" borderId="34" xfId="2" applyNumberFormat="1" applyFont="1" applyFill="1" applyBorder="1" applyAlignment="1">
      <alignment horizontal="right"/>
    </xf>
    <xf numFmtId="165" fontId="26" fillId="6" borderId="27" xfId="2" applyNumberFormat="1" applyFont="1" applyFill="1" applyBorder="1" applyAlignment="1">
      <alignment horizontal="center" vertical="center" textRotation="90" wrapText="1"/>
    </xf>
    <xf numFmtId="165" fontId="26" fillId="6" borderId="7" xfId="2" applyNumberFormat="1" applyFont="1" applyFill="1" applyBorder="1" applyAlignment="1">
      <alignment horizontal="center" vertical="center" textRotation="90" wrapText="1"/>
    </xf>
    <xf numFmtId="165" fontId="26" fillId="3" borderId="18" xfId="2" applyNumberFormat="1" applyFont="1" applyFill="1" applyBorder="1" applyAlignment="1">
      <alignment horizontal="right"/>
    </xf>
    <xf numFmtId="165" fontId="26" fillId="9" borderId="33" xfId="2" applyNumberFormat="1" applyFont="1" applyFill="1" applyBorder="1" applyAlignment="1">
      <alignment horizontal="right"/>
    </xf>
    <xf numFmtId="165" fontId="26" fillId="9" borderId="0" xfId="2" applyNumberFormat="1" applyFont="1" applyFill="1" applyBorder="1" applyAlignment="1">
      <alignment horizontal="right"/>
    </xf>
    <xf numFmtId="165" fontId="26" fillId="9" borderId="34" xfId="2" applyNumberFormat="1" applyFont="1" applyFill="1" applyBorder="1" applyAlignment="1">
      <alignment horizontal="right"/>
    </xf>
    <xf numFmtId="165" fontId="28" fillId="6" borderId="17" xfId="2" applyNumberFormat="1" applyFont="1" applyFill="1" applyBorder="1" applyAlignment="1">
      <alignment horizontal="center"/>
    </xf>
    <xf numFmtId="165" fontId="28" fillId="6" borderId="32" xfId="2" applyNumberFormat="1" applyFont="1" applyFill="1" applyBorder="1" applyAlignment="1">
      <alignment horizontal="center"/>
    </xf>
    <xf numFmtId="165" fontId="26" fillId="9" borderId="27" xfId="2" applyNumberFormat="1" applyFont="1" applyFill="1" applyBorder="1" applyAlignment="1">
      <alignment horizontal="center" vertical="center" textRotation="90" wrapText="1"/>
    </xf>
    <xf numFmtId="165" fontId="26" fillId="9" borderId="7" xfId="2" applyNumberFormat="1" applyFont="1" applyFill="1" applyBorder="1" applyAlignment="1">
      <alignment horizontal="center" vertical="center" textRotation="90" wrapText="1"/>
    </xf>
    <xf numFmtId="165" fontId="27" fillId="6" borderId="17" xfId="2" applyNumberFormat="1" applyFont="1" applyFill="1" applyBorder="1" applyAlignment="1">
      <alignment horizontal="center"/>
    </xf>
    <xf numFmtId="165" fontId="27" fillId="6" borderId="24" xfId="2" applyNumberFormat="1" applyFont="1" applyFill="1" applyBorder="1" applyAlignment="1">
      <alignment horizontal="center"/>
    </xf>
    <xf numFmtId="165" fontId="27" fillId="6" borderId="18" xfId="2" applyNumberFormat="1" applyFont="1" applyFill="1" applyBorder="1" applyAlignment="1">
      <alignment horizontal="center" wrapText="1"/>
    </xf>
    <xf numFmtId="165" fontId="27" fillId="6" borderId="15" xfId="2" applyNumberFormat="1" applyFont="1" applyFill="1" applyBorder="1" applyAlignment="1">
      <alignment horizontal="center" wrapText="1"/>
    </xf>
    <xf numFmtId="165" fontId="27" fillId="6" borderId="32" xfId="2" applyNumberFormat="1" applyFont="1" applyFill="1" applyBorder="1" applyAlignment="1">
      <alignment horizontal="center" wrapText="1"/>
    </xf>
    <xf numFmtId="165" fontId="27" fillId="6" borderId="16" xfId="2" applyNumberFormat="1" applyFont="1" applyFill="1" applyBorder="1" applyAlignment="1">
      <alignment horizontal="center" wrapText="1"/>
    </xf>
    <xf numFmtId="165" fontId="28" fillId="6" borderId="18" xfId="2" applyNumberFormat="1" applyFont="1" applyFill="1" applyBorder="1" applyAlignment="1">
      <alignment horizontal="center"/>
    </xf>
    <xf numFmtId="165" fontId="26" fillId="6" borderId="25" xfId="2" applyNumberFormat="1" applyFont="1" applyFill="1" applyBorder="1" applyAlignment="1">
      <alignment horizontal="center" vertical="center" textRotation="90" wrapText="1"/>
    </xf>
    <xf numFmtId="165" fontId="26" fillId="8" borderId="27" xfId="2" applyNumberFormat="1" applyFont="1" applyFill="1" applyBorder="1" applyAlignment="1">
      <alignment horizontal="center" vertical="center" textRotation="90" wrapText="1"/>
    </xf>
    <xf numFmtId="165" fontId="26" fillId="8" borderId="7" xfId="2" applyNumberFormat="1" applyFont="1" applyFill="1" applyBorder="1" applyAlignment="1">
      <alignment horizontal="center" vertical="center" textRotation="90" wrapText="1"/>
    </xf>
    <xf numFmtId="165" fontId="26" fillId="8" borderId="25" xfId="2" applyNumberFormat="1" applyFont="1" applyFill="1" applyBorder="1" applyAlignment="1">
      <alignment horizontal="center" vertical="center" textRotation="90" wrapText="1"/>
    </xf>
    <xf numFmtId="0" fontId="26" fillId="3" borderId="17" xfId="2" applyNumberFormat="1" applyFont="1" applyFill="1" applyBorder="1" applyAlignment="1">
      <alignment horizontal="right"/>
    </xf>
    <xf numFmtId="0" fontId="26" fillId="3" borderId="32" xfId="2" applyNumberFormat="1" applyFont="1" applyFill="1" applyBorder="1" applyAlignment="1">
      <alignment horizontal="right"/>
    </xf>
    <xf numFmtId="0" fontId="26" fillId="10" borderId="33" xfId="2" applyNumberFormat="1" applyFont="1" applyFill="1" applyBorder="1" applyAlignment="1">
      <alignment horizontal="right"/>
    </xf>
    <xf numFmtId="0" fontId="26" fillId="10" borderId="34" xfId="2" applyNumberFormat="1" applyFont="1" applyFill="1" applyBorder="1" applyAlignment="1">
      <alignment horizontal="right"/>
    </xf>
    <xf numFmtId="0" fontId="26" fillId="7" borderId="33" xfId="2" applyNumberFormat="1" applyFont="1" applyFill="1" applyBorder="1" applyAlignment="1">
      <alignment horizontal="right"/>
    </xf>
    <xf numFmtId="0" fontId="26" fillId="7" borderId="34" xfId="2" applyNumberFormat="1" applyFont="1" applyFill="1" applyBorder="1" applyAlignment="1">
      <alignment horizontal="right"/>
    </xf>
    <xf numFmtId="0" fontId="25" fillId="5" borderId="13" xfId="1" applyFont="1" applyFill="1" applyBorder="1" applyAlignment="1">
      <alignment horizontal="left" vertical="center" wrapText="1"/>
    </xf>
    <xf numFmtId="0" fontId="25" fillId="5" borderId="14" xfId="1" applyFont="1" applyFill="1" applyBorder="1" applyAlignment="1">
      <alignment horizontal="left" vertical="center" wrapText="1"/>
    </xf>
    <xf numFmtId="0" fontId="25" fillId="5" borderId="10" xfId="1" applyFont="1" applyFill="1" applyBorder="1" applyAlignment="1">
      <alignment horizontal="left" vertical="center" wrapText="1"/>
    </xf>
    <xf numFmtId="0" fontId="31" fillId="6" borderId="24" xfId="1" applyFont="1" applyFill="1" applyBorder="1" applyAlignment="1">
      <alignment horizontal="center" vertical="center" wrapText="1"/>
    </xf>
    <xf numFmtId="0" fontId="32" fillId="6" borderId="15" xfId="1" applyFont="1" applyFill="1" applyBorder="1" applyAlignment="1">
      <alignment horizontal="center" vertical="center" wrapText="1"/>
    </xf>
    <xf numFmtId="0" fontId="32" fillId="6" borderId="16" xfId="1" applyFont="1" applyFill="1" applyBorder="1" applyAlignment="1">
      <alignment horizontal="center" vertical="center" wrapText="1"/>
    </xf>
    <xf numFmtId="0" fontId="31" fillId="6" borderId="13" xfId="1" applyFont="1" applyFill="1" applyBorder="1" applyAlignment="1">
      <alignment horizontal="center" vertical="center"/>
    </xf>
    <xf numFmtId="0" fontId="31" fillId="6" borderId="14" xfId="1" applyFont="1" applyFill="1" applyBorder="1" applyAlignment="1">
      <alignment horizontal="center" vertical="center"/>
    </xf>
    <xf numFmtId="0" fontId="31" fillId="6" borderId="10" xfId="1" applyFont="1" applyFill="1" applyBorder="1" applyAlignment="1">
      <alignment horizontal="center" vertical="center"/>
    </xf>
    <xf numFmtId="164" fontId="23" fillId="4" borderId="27" xfId="1" applyNumberFormat="1" applyFont="1" applyFill="1" applyBorder="1" applyAlignment="1">
      <alignment horizontal="center" wrapText="1"/>
    </xf>
    <xf numFmtId="164" fontId="23" fillId="4" borderId="7" xfId="1" applyNumberFormat="1" applyFont="1" applyFill="1" applyBorder="1" applyAlignment="1">
      <alignment horizontal="center" wrapText="1"/>
    </xf>
    <xf numFmtId="164" fontId="23" fillId="4" borderId="25" xfId="1" applyNumberFormat="1" applyFont="1" applyFill="1" applyBorder="1" applyAlignment="1">
      <alignment horizontal="center" wrapText="1"/>
    </xf>
    <xf numFmtId="0" fontId="23" fillId="3" borderId="9" xfId="1" applyFont="1" applyFill="1" applyBorder="1" applyAlignment="1">
      <alignment horizontal="center"/>
    </xf>
    <xf numFmtId="0" fontId="23" fillId="3" borderId="4" xfId="1" applyFont="1" applyFill="1" applyBorder="1" applyAlignment="1">
      <alignment horizontal="center"/>
    </xf>
  </cellXfs>
  <cellStyles count="3">
    <cellStyle name="Comma" xfId="2" builtinId="3"/>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66FF"/>
      <color rgb="FFFF99CC"/>
      <color rgb="FFFFCCCC"/>
      <color rgb="FFFF99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zoomScale="125" zoomScaleNormal="125" workbookViewId="0">
      <selection activeCell="B2" sqref="B2:U18"/>
    </sheetView>
  </sheetViews>
  <sheetFormatPr defaultColWidth="8.75" defaultRowHeight="12.75"/>
  <cols>
    <col min="2" max="2" width="18.625" customWidth="1"/>
    <col min="3" max="3" width="13.25" hidden="1" customWidth="1"/>
    <col min="4" max="4" width="13.375" hidden="1" customWidth="1"/>
    <col min="5" max="5" width="8" hidden="1" customWidth="1"/>
    <col min="6" max="6" width="13.75" hidden="1" customWidth="1"/>
    <col min="7" max="7" width="18.5" hidden="1" customWidth="1"/>
    <col min="8" max="8" width="13.375" customWidth="1"/>
    <col min="9" max="9" width="7.375" hidden="1" customWidth="1"/>
    <col min="10" max="10" width="7.25" customWidth="1"/>
    <col min="11" max="11" width="11.125" hidden="1" customWidth="1"/>
    <col min="12" max="12" width="19.125" hidden="1" customWidth="1"/>
    <col min="13" max="13" width="18.5" hidden="1" customWidth="1"/>
    <col min="14" max="15" width="0" hidden="1" customWidth="1"/>
    <col min="16" max="16" width="19.625" hidden="1" customWidth="1"/>
    <col min="17" max="18" width="9.25" hidden="1" customWidth="1"/>
    <col min="19" max="19" width="0" hidden="1" customWidth="1"/>
    <col min="20" max="20" width="9.625" customWidth="1"/>
    <col min="21" max="21" width="12.5" bestFit="1" customWidth="1"/>
  </cols>
  <sheetData>
    <row r="1" spans="2:21" ht="21" customHeight="1" thickBot="1">
      <c r="B1" s="213"/>
      <c r="C1" s="214"/>
      <c r="D1" s="214"/>
      <c r="E1" s="214"/>
      <c r="F1" s="214"/>
      <c r="G1" s="214"/>
      <c r="H1" s="215"/>
      <c r="I1" s="82"/>
      <c r="J1" s="72"/>
      <c r="K1" s="72"/>
      <c r="L1" s="72"/>
      <c r="M1" s="72"/>
      <c r="N1" s="72"/>
      <c r="O1" s="72"/>
      <c r="P1" s="72"/>
      <c r="Q1" s="72"/>
      <c r="R1" s="72"/>
      <c r="S1" s="72"/>
      <c r="T1" s="73"/>
      <c r="U1" s="73"/>
    </row>
    <row r="2" spans="2:21" ht="15.75" customHeight="1" thickBot="1">
      <c r="B2" s="216"/>
      <c r="C2" s="217"/>
      <c r="D2" s="217"/>
      <c r="E2" s="217"/>
      <c r="F2" s="217"/>
      <c r="G2" s="217"/>
      <c r="H2" s="218"/>
      <c r="I2" s="83"/>
      <c r="J2" s="219"/>
      <c r="K2" s="219"/>
      <c r="L2" s="219"/>
      <c r="M2" s="219"/>
      <c r="N2" s="219"/>
      <c r="O2" s="219"/>
      <c r="P2" s="219"/>
      <c r="Q2" s="219"/>
      <c r="R2" s="219"/>
      <c r="S2" s="219"/>
      <c r="T2" s="84"/>
      <c r="U2" s="85"/>
    </row>
    <row r="3" spans="2:21" s="33" customFormat="1" ht="87" customHeight="1" thickBot="1">
      <c r="B3" s="75" t="s">
        <v>5</v>
      </c>
      <c r="C3" s="75" t="s">
        <v>11</v>
      </c>
      <c r="D3" s="76" t="s">
        <v>12</v>
      </c>
      <c r="E3" s="77" t="s">
        <v>13</v>
      </c>
      <c r="F3" s="76" t="s">
        <v>14</v>
      </c>
      <c r="G3" s="76" t="s">
        <v>15</v>
      </c>
      <c r="H3" s="77" t="s">
        <v>4</v>
      </c>
      <c r="I3" s="30"/>
      <c r="J3" s="78" t="s">
        <v>16</v>
      </c>
      <c r="K3" s="79" t="s">
        <v>19</v>
      </c>
      <c r="L3" s="80" t="s">
        <v>22</v>
      </c>
      <c r="M3" s="76" t="s">
        <v>3</v>
      </c>
      <c r="N3" s="76" t="s">
        <v>20</v>
      </c>
      <c r="O3" s="76" t="s">
        <v>8</v>
      </c>
      <c r="P3" s="76" t="s">
        <v>18</v>
      </c>
      <c r="Q3" s="76" t="s">
        <v>17</v>
      </c>
      <c r="R3" s="76" t="s">
        <v>21</v>
      </c>
      <c r="S3" s="76" t="s">
        <v>0</v>
      </c>
      <c r="T3" s="81" t="s">
        <v>60</v>
      </c>
      <c r="U3" s="81" t="s">
        <v>61</v>
      </c>
    </row>
    <row r="4" spans="2:21">
      <c r="B4" s="51" t="s">
        <v>24</v>
      </c>
      <c r="C4" s="8" t="s">
        <v>27</v>
      </c>
      <c r="D4" s="8" t="s">
        <v>24</v>
      </c>
      <c r="E4" s="8"/>
      <c r="F4" s="8" t="s">
        <v>28</v>
      </c>
      <c r="G4" s="8" t="s">
        <v>30</v>
      </c>
      <c r="H4" s="43" t="s">
        <v>33</v>
      </c>
      <c r="I4" s="22"/>
      <c r="J4" s="45" t="s">
        <v>35</v>
      </c>
      <c r="K4" s="45" t="s">
        <v>36</v>
      </c>
      <c r="L4" s="7"/>
      <c r="M4" s="10"/>
      <c r="N4" s="7"/>
      <c r="O4" s="7"/>
      <c r="P4" s="9"/>
      <c r="Q4" s="9"/>
      <c r="R4" s="38"/>
      <c r="S4" s="23"/>
      <c r="T4" s="70" t="e">
        <f>SUM('Monthly Purchased Volumes'!#REF!)</f>
        <v>#REF!</v>
      </c>
      <c r="U4" s="220">
        <f>(COUNTIF(J4:J12,"Yes")/(COUNTIF(J4:J12,"Yes")+COUNTIF(J4:J12,"No")))</f>
        <v>0.88888888888888884</v>
      </c>
    </row>
    <row r="5" spans="2:21">
      <c r="B5" s="47" t="s">
        <v>25</v>
      </c>
      <c r="C5" s="3" t="s">
        <v>27</v>
      </c>
      <c r="D5" s="3" t="s">
        <v>25</v>
      </c>
      <c r="E5" s="3"/>
      <c r="F5" s="3" t="s">
        <v>29</v>
      </c>
      <c r="G5" s="3" t="s">
        <v>31</v>
      </c>
      <c r="H5" s="44" t="s">
        <v>33</v>
      </c>
      <c r="I5" s="22"/>
      <c r="J5" s="46" t="s">
        <v>35</v>
      </c>
      <c r="K5" s="46" t="s">
        <v>37</v>
      </c>
      <c r="L5" s="2"/>
      <c r="M5" s="5"/>
      <c r="N5" s="2"/>
      <c r="O5" s="2"/>
      <c r="P5" s="4"/>
      <c r="Q5" s="4"/>
      <c r="R5" s="39"/>
      <c r="S5" s="24"/>
      <c r="T5" s="70" t="e">
        <f>SUM('Monthly Purchased Volumes'!#REF!)</f>
        <v>#REF!</v>
      </c>
      <c r="U5" s="221"/>
    </row>
    <row r="6" spans="2:21">
      <c r="B6" s="52" t="s">
        <v>26</v>
      </c>
      <c r="C6" s="12" t="s">
        <v>27</v>
      </c>
      <c r="D6" s="12" t="s">
        <v>26</v>
      </c>
      <c r="E6" s="12"/>
      <c r="F6" s="12" t="s">
        <v>28</v>
      </c>
      <c r="G6" s="12" t="s">
        <v>32</v>
      </c>
      <c r="H6" s="43" t="s">
        <v>34</v>
      </c>
      <c r="I6" s="22"/>
      <c r="J6" s="45" t="s">
        <v>35</v>
      </c>
      <c r="K6" s="45" t="s">
        <v>38</v>
      </c>
      <c r="L6" s="11"/>
      <c r="M6" s="13"/>
      <c r="N6" s="9"/>
      <c r="O6" s="9"/>
      <c r="P6" s="9"/>
      <c r="Q6" s="9"/>
      <c r="R6" s="38"/>
      <c r="S6" s="23"/>
      <c r="T6" s="70" t="e">
        <f>SUM('Monthly Purchased Volumes'!#REF!)</f>
        <v>#REF!</v>
      </c>
      <c r="U6" s="221"/>
    </row>
    <row r="7" spans="2:21">
      <c r="B7" s="52" t="s">
        <v>39</v>
      </c>
      <c r="C7" s="12" t="s">
        <v>27</v>
      </c>
      <c r="D7" s="12" t="s">
        <v>39</v>
      </c>
      <c r="E7" s="12"/>
      <c r="F7" s="12" t="s">
        <v>28</v>
      </c>
      <c r="G7" s="12" t="s">
        <v>40</v>
      </c>
      <c r="H7" s="43" t="s">
        <v>34</v>
      </c>
      <c r="I7" s="22"/>
      <c r="J7" s="45" t="s">
        <v>35</v>
      </c>
      <c r="K7" s="46" t="s">
        <v>59</v>
      </c>
      <c r="L7" s="11"/>
      <c r="M7" s="35"/>
      <c r="N7" s="9"/>
      <c r="O7" s="9"/>
      <c r="P7" s="9"/>
      <c r="Q7" s="9"/>
      <c r="R7" s="38"/>
      <c r="S7" s="23"/>
      <c r="T7" s="70" t="e">
        <f>SUM('Monthly Purchased Volumes'!#REF!)</f>
        <v>#REF!</v>
      </c>
      <c r="U7" s="221"/>
    </row>
    <row r="8" spans="2:21" ht="15.75" customHeight="1">
      <c r="B8" s="47" t="s">
        <v>41</v>
      </c>
      <c r="C8" s="3" t="s">
        <v>42</v>
      </c>
      <c r="D8" s="3" t="s">
        <v>41</v>
      </c>
      <c r="E8" s="3"/>
      <c r="F8" s="3" t="s">
        <v>44</v>
      </c>
      <c r="G8" s="3" t="s">
        <v>43</v>
      </c>
      <c r="H8" s="44" t="s">
        <v>33</v>
      </c>
      <c r="I8" s="22"/>
      <c r="J8" s="46" t="s">
        <v>45</v>
      </c>
      <c r="K8" s="16"/>
      <c r="L8" s="2"/>
      <c r="M8" s="42" t="s">
        <v>48</v>
      </c>
      <c r="N8" s="223" t="s">
        <v>49</v>
      </c>
      <c r="O8" s="224"/>
      <c r="P8" s="3" t="s">
        <v>50</v>
      </c>
      <c r="Q8" s="2"/>
      <c r="R8" s="40"/>
      <c r="S8" s="24"/>
      <c r="T8" s="70" t="e">
        <f>SUM('Monthly Purchased Volumes'!#REF!)</f>
        <v>#REF!</v>
      </c>
      <c r="U8" s="221"/>
    </row>
    <row r="9" spans="2:21" ht="13.5" customHeight="1">
      <c r="B9" s="51" t="s">
        <v>55</v>
      </c>
      <c r="C9" s="8" t="s">
        <v>27</v>
      </c>
      <c r="D9" s="8" t="s">
        <v>55</v>
      </c>
      <c r="E9" s="8"/>
      <c r="F9" s="8" t="s">
        <v>28</v>
      </c>
      <c r="G9" s="8" t="s">
        <v>30</v>
      </c>
      <c r="H9" s="43" t="s">
        <v>33</v>
      </c>
      <c r="I9" s="22"/>
      <c r="J9" s="45" t="s">
        <v>35</v>
      </c>
      <c r="K9" s="15"/>
      <c r="L9" s="7"/>
      <c r="M9" s="74" t="s">
        <v>54</v>
      </c>
      <c r="N9" s="9"/>
      <c r="O9" s="9"/>
      <c r="P9" s="9"/>
      <c r="Q9" s="9"/>
      <c r="R9" s="38"/>
      <c r="S9" s="23"/>
      <c r="T9" s="70" t="e">
        <f>SUM('Monthly Purchased Volumes'!#REF!)</f>
        <v>#REF!</v>
      </c>
      <c r="U9" s="221"/>
    </row>
    <row r="10" spans="2:21">
      <c r="B10" s="47" t="s">
        <v>51</v>
      </c>
      <c r="C10" s="3" t="s">
        <v>42</v>
      </c>
      <c r="D10" s="3" t="s">
        <v>52</v>
      </c>
      <c r="E10" s="3"/>
      <c r="F10" s="3" t="s">
        <v>29</v>
      </c>
      <c r="G10" s="3" t="s">
        <v>53</v>
      </c>
      <c r="H10" s="44" t="s">
        <v>33</v>
      </c>
      <c r="I10" s="22"/>
      <c r="J10" s="46" t="s">
        <v>35</v>
      </c>
      <c r="K10" s="16"/>
      <c r="L10" s="2"/>
      <c r="M10" s="4"/>
      <c r="N10" s="3"/>
      <c r="O10" s="3"/>
      <c r="P10" s="2"/>
      <c r="Q10" s="2"/>
      <c r="R10" s="40"/>
      <c r="S10" s="24"/>
      <c r="T10" s="70" t="e">
        <f>SUM('Monthly Purchased Volumes'!#REF!)</f>
        <v>#REF!</v>
      </c>
      <c r="U10" s="221"/>
    </row>
    <row r="11" spans="2:21">
      <c r="B11" s="47" t="s">
        <v>51</v>
      </c>
      <c r="C11" s="3" t="s">
        <v>27</v>
      </c>
      <c r="D11" s="3" t="s">
        <v>52</v>
      </c>
      <c r="E11" s="3"/>
      <c r="F11" s="3" t="s">
        <v>29</v>
      </c>
      <c r="G11" s="3" t="s">
        <v>57</v>
      </c>
      <c r="H11" s="62" t="s">
        <v>33</v>
      </c>
      <c r="I11" s="22"/>
      <c r="J11" s="63" t="s">
        <v>35</v>
      </c>
      <c r="K11" s="64"/>
      <c r="L11" s="2"/>
      <c r="M11" s="4"/>
      <c r="N11" s="65"/>
      <c r="O11" s="65"/>
      <c r="P11" s="66"/>
      <c r="Q11" s="66"/>
      <c r="R11" s="67"/>
      <c r="S11" s="68"/>
      <c r="T11" s="70" t="e">
        <f>SUM('Monthly Purchased Volumes'!#REF!)</f>
        <v>#REF!</v>
      </c>
      <c r="U11" s="221"/>
    </row>
    <row r="12" spans="2:21">
      <c r="B12" s="52" t="s">
        <v>56</v>
      </c>
      <c r="C12" s="11" t="s">
        <v>27</v>
      </c>
      <c r="D12" s="11" t="s">
        <v>56</v>
      </c>
      <c r="E12" s="12"/>
      <c r="F12" s="11" t="s">
        <v>28</v>
      </c>
      <c r="G12" s="11" t="s">
        <v>58</v>
      </c>
      <c r="H12" s="18" t="s">
        <v>34</v>
      </c>
      <c r="I12" s="22"/>
      <c r="J12" s="45" t="s">
        <v>35</v>
      </c>
      <c r="K12" s="15"/>
      <c r="L12" s="11"/>
      <c r="M12" s="35"/>
      <c r="N12" s="9"/>
      <c r="O12" s="9"/>
      <c r="P12" s="9"/>
      <c r="Q12" s="9"/>
      <c r="R12" s="38"/>
      <c r="S12" s="23"/>
      <c r="T12" s="70" t="e">
        <f>SUM('Monthly Purchased Volumes'!#REF!)</f>
        <v>#REF!</v>
      </c>
      <c r="U12" s="221"/>
    </row>
    <row r="13" spans="2:21" ht="12" customHeight="1">
      <c r="B13" s="47"/>
      <c r="C13" s="2"/>
      <c r="D13" s="2"/>
      <c r="E13" s="3"/>
      <c r="F13" s="2"/>
      <c r="G13" s="2"/>
      <c r="H13" s="19"/>
      <c r="I13" s="22"/>
      <c r="J13" s="16"/>
      <c r="K13" s="16"/>
      <c r="L13" s="2"/>
      <c r="M13" s="6"/>
      <c r="N13" s="69"/>
      <c r="O13" s="3"/>
      <c r="P13" s="2"/>
      <c r="Q13" s="2"/>
      <c r="R13" s="40"/>
      <c r="S13" s="24"/>
      <c r="T13" s="24"/>
      <c r="U13" s="221"/>
    </row>
    <row r="14" spans="2:21">
      <c r="B14" s="52"/>
      <c r="C14" s="7"/>
      <c r="D14" s="7"/>
      <c r="E14" s="8"/>
      <c r="F14" s="7"/>
      <c r="G14" s="7"/>
      <c r="H14" s="18"/>
      <c r="I14" s="22"/>
      <c r="J14" s="15"/>
      <c r="K14" s="15"/>
      <c r="L14" s="7"/>
      <c r="M14" s="9"/>
      <c r="N14" s="9"/>
      <c r="O14" s="9"/>
      <c r="P14" s="9"/>
      <c r="Q14" s="9"/>
      <c r="R14" s="38"/>
      <c r="S14" s="23"/>
      <c r="T14" s="23"/>
      <c r="U14" s="221"/>
    </row>
    <row r="15" spans="2:21">
      <c r="B15" s="47"/>
      <c r="C15" s="2"/>
      <c r="D15" s="2"/>
      <c r="E15" s="3"/>
      <c r="F15" s="2"/>
      <c r="G15" s="2"/>
      <c r="H15" s="19"/>
      <c r="I15" s="22"/>
      <c r="J15" s="16"/>
      <c r="K15" s="16"/>
      <c r="L15" s="2"/>
      <c r="M15" s="4"/>
      <c r="N15" s="3"/>
      <c r="O15" s="3"/>
      <c r="P15" s="2"/>
      <c r="Q15" s="2"/>
      <c r="R15" s="40"/>
      <c r="S15" s="24"/>
      <c r="T15" s="24"/>
      <c r="U15" s="221"/>
    </row>
    <row r="16" spans="2:21">
      <c r="B16" s="53"/>
      <c r="C16" s="11"/>
      <c r="D16" s="11"/>
      <c r="E16" s="12"/>
      <c r="F16" s="11"/>
      <c r="G16" s="11"/>
      <c r="H16" s="20"/>
      <c r="I16" s="22"/>
      <c r="J16" s="17"/>
      <c r="K16" s="17"/>
      <c r="L16" s="11"/>
      <c r="M16" s="13"/>
      <c r="N16" s="9"/>
      <c r="O16" s="11"/>
      <c r="P16" s="14"/>
      <c r="Q16" s="13"/>
      <c r="R16" s="41"/>
      <c r="S16" s="25"/>
      <c r="T16" s="25"/>
      <c r="U16" s="221"/>
    </row>
    <row r="17" spans="2:21">
      <c r="B17" s="48"/>
      <c r="C17" s="2"/>
      <c r="D17" s="2"/>
      <c r="E17" s="3"/>
      <c r="F17" s="2"/>
      <c r="G17" s="2"/>
      <c r="H17" s="19"/>
      <c r="I17" s="22"/>
      <c r="J17" s="16"/>
      <c r="K17" s="16"/>
      <c r="L17" s="2"/>
      <c r="M17" s="2"/>
      <c r="N17" s="2"/>
      <c r="O17" s="2"/>
      <c r="P17" s="6"/>
      <c r="Q17" s="6"/>
      <c r="R17" s="37"/>
      <c r="S17" s="26"/>
      <c r="T17" s="26"/>
      <c r="U17" s="221"/>
    </row>
    <row r="18" spans="2:21" ht="13.5" thickBot="1">
      <c r="B18" s="54" t="s">
        <v>7</v>
      </c>
      <c r="C18" s="55"/>
      <c r="D18" s="55"/>
      <c r="E18" s="55"/>
      <c r="F18" s="55"/>
      <c r="G18" s="55"/>
      <c r="H18" s="56"/>
      <c r="I18" s="57"/>
      <c r="J18" s="58"/>
      <c r="K18" s="58"/>
      <c r="L18" s="55"/>
      <c r="M18" s="55"/>
      <c r="N18" s="55"/>
      <c r="O18" s="55"/>
      <c r="P18" s="59"/>
      <c r="Q18" s="59"/>
      <c r="R18" s="60"/>
      <c r="S18" s="61"/>
      <c r="T18" s="61"/>
      <c r="U18" s="222"/>
    </row>
  </sheetData>
  <mergeCells count="5">
    <mergeCell ref="B1:H1"/>
    <mergeCell ref="B2:H2"/>
    <mergeCell ref="J2:S2"/>
    <mergeCell ref="U4:U18"/>
    <mergeCell ref="N8:O8"/>
  </mergeCell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125" zoomScaleNormal="125" workbookViewId="0">
      <selection activeCell="C23" sqref="C23"/>
    </sheetView>
  </sheetViews>
  <sheetFormatPr defaultColWidth="8.75" defaultRowHeight="12.75"/>
  <cols>
    <col min="1" max="1" width="18.625" customWidth="1"/>
    <col min="2" max="2" width="13.25" customWidth="1"/>
    <col min="3" max="3" width="13.375" customWidth="1"/>
    <col min="4" max="4" width="8" customWidth="1"/>
    <col min="5" max="5" width="13.75" customWidth="1"/>
    <col min="6" max="6" width="18.5" customWidth="1"/>
    <col min="7" max="7" width="9" customWidth="1"/>
    <col min="8" max="8" width="7.375" hidden="1" customWidth="1"/>
    <col min="9" max="9" width="7.25" customWidth="1"/>
    <col min="10" max="10" width="11.125" customWidth="1"/>
    <col min="11" max="11" width="19.125" customWidth="1"/>
    <col min="13" max="13" width="11.75" customWidth="1"/>
    <col min="14" max="14" width="11.375" customWidth="1"/>
    <col min="15" max="15" width="18.5" customWidth="1"/>
    <col min="18" max="18" width="19.625" customWidth="1"/>
    <col min="19" max="20" width="9.25" customWidth="1"/>
    <col min="23" max="23" width="12.5" bestFit="1" customWidth="1"/>
  </cols>
  <sheetData>
    <row r="1" spans="1:23" ht="67.5" customHeight="1" thickBot="1">
      <c r="A1" s="225" t="s">
        <v>23</v>
      </c>
      <c r="B1" s="226"/>
      <c r="C1" s="226"/>
      <c r="D1" s="226"/>
      <c r="E1" s="226"/>
      <c r="F1" s="226"/>
      <c r="G1" s="227"/>
      <c r="H1" s="49"/>
      <c r="I1" s="50"/>
      <c r="J1" s="50"/>
      <c r="K1" s="50"/>
      <c r="L1" s="50"/>
      <c r="M1" s="50"/>
      <c r="N1" s="50"/>
      <c r="O1" s="50"/>
      <c r="P1" s="50"/>
      <c r="Q1" s="50"/>
      <c r="R1" s="50"/>
      <c r="S1" s="50"/>
      <c r="T1" s="50"/>
      <c r="U1" s="72"/>
      <c r="V1" s="73"/>
    </row>
    <row r="2" spans="1:23" ht="15.75" thickBot="1">
      <c r="A2" s="228" t="s">
        <v>9</v>
      </c>
      <c r="B2" s="229"/>
      <c r="C2" s="229"/>
      <c r="D2" s="229"/>
      <c r="E2" s="229"/>
      <c r="F2" s="229"/>
      <c r="G2" s="230"/>
      <c r="H2" s="21"/>
      <c r="I2" s="231" t="s">
        <v>10</v>
      </c>
      <c r="J2" s="232"/>
      <c r="K2" s="232"/>
      <c r="L2" s="232"/>
      <c r="M2" s="232"/>
      <c r="N2" s="232"/>
      <c r="O2" s="232"/>
      <c r="P2" s="232"/>
      <c r="Q2" s="232"/>
      <c r="R2" s="232"/>
      <c r="S2" s="232"/>
      <c r="T2" s="232"/>
      <c r="U2" s="233"/>
    </row>
    <row r="3" spans="1:23" s="33" customFormat="1" ht="87" customHeight="1" thickBot="1">
      <c r="A3" s="27" t="s">
        <v>5</v>
      </c>
      <c r="B3" s="27" t="s">
        <v>11</v>
      </c>
      <c r="C3" s="28" t="s">
        <v>12</v>
      </c>
      <c r="D3" s="29" t="s">
        <v>13</v>
      </c>
      <c r="E3" s="28" t="s">
        <v>14</v>
      </c>
      <c r="F3" s="28" t="s">
        <v>15</v>
      </c>
      <c r="G3" s="29" t="s">
        <v>4</v>
      </c>
      <c r="H3" s="30"/>
      <c r="I3" s="31" t="s">
        <v>16</v>
      </c>
      <c r="J3" s="34" t="s">
        <v>19</v>
      </c>
      <c r="K3" s="32" t="s">
        <v>22</v>
      </c>
      <c r="L3" s="28" t="s">
        <v>2</v>
      </c>
      <c r="M3" s="27" t="s">
        <v>1</v>
      </c>
      <c r="N3" s="28" t="s">
        <v>6</v>
      </c>
      <c r="O3" s="28" t="s">
        <v>3</v>
      </c>
      <c r="P3" s="28" t="s">
        <v>20</v>
      </c>
      <c r="Q3" s="28" t="s">
        <v>8</v>
      </c>
      <c r="R3" s="28" t="s">
        <v>18</v>
      </c>
      <c r="S3" s="28" t="s">
        <v>17</v>
      </c>
      <c r="T3" s="28" t="s">
        <v>21</v>
      </c>
      <c r="U3" s="28" t="s">
        <v>0</v>
      </c>
      <c r="V3" s="71" t="s">
        <v>60</v>
      </c>
      <c r="W3" s="71" t="s">
        <v>61</v>
      </c>
    </row>
    <row r="4" spans="1:23">
      <c r="A4" s="51" t="s">
        <v>24</v>
      </c>
      <c r="B4" s="8" t="s">
        <v>27</v>
      </c>
      <c r="C4" s="8" t="s">
        <v>24</v>
      </c>
      <c r="D4" s="8"/>
      <c r="E4" s="8" t="s">
        <v>28</v>
      </c>
      <c r="F4" s="8" t="s">
        <v>30</v>
      </c>
      <c r="G4" s="43" t="s">
        <v>33</v>
      </c>
      <c r="H4" s="22"/>
      <c r="I4" s="45" t="s">
        <v>35</v>
      </c>
      <c r="J4" s="45" t="s">
        <v>36</v>
      </c>
      <c r="K4" s="7"/>
      <c r="L4" s="8"/>
      <c r="M4" s="8"/>
      <c r="N4" s="7"/>
      <c r="O4" s="10"/>
      <c r="P4" s="7"/>
      <c r="Q4" s="7"/>
      <c r="R4" s="9"/>
      <c r="S4" s="9"/>
      <c r="T4" s="38"/>
      <c r="U4" s="23"/>
      <c r="V4" s="70" t="e">
        <f>SUM('Monthly Purchased Volumes'!#REF!)</f>
        <v>#REF!</v>
      </c>
      <c r="W4" s="220">
        <f>(COUNTIF(I4:I12,"Yes")/(COUNTIF(I4:I12,"Yes")+COUNTIF(I4:I12,"No")))</f>
        <v>0.88888888888888884</v>
      </c>
    </row>
    <row r="5" spans="1:23">
      <c r="A5" s="47" t="s">
        <v>25</v>
      </c>
      <c r="B5" s="3" t="s">
        <v>27</v>
      </c>
      <c r="C5" s="3" t="s">
        <v>25</v>
      </c>
      <c r="D5" s="3"/>
      <c r="E5" s="3" t="s">
        <v>29</v>
      </c>
      <c r="F5" s="3" t="s">
        <v>31</v>
      </c>
      <c r="G5" s="44" t="s">
        <v>33</v>
      </c>
      <c r="H5" s="22"/>
      <c r="I5" s="46" t="s">
        <v>35</v>
      </c>
      <c r="J5" s="46" t="s">
        <v>37</v>
      </c>
      <c r="K5" s="2"/>
      <c r="L5" s="1"/>
      <c r="M5" s="3"/>
      <c r="N5" s="2"/>
      <c r="O5" s="5"/>
      <c r="P5" s="2"/>
      <c r="Q5" s="2"/>
      <c r="R5" s="4"/>
      <c r="S5" s="4"/>
      <c r="T5" s="39"/>
      <c r="U5" s="24"/>
      <c r="V5" s="70" t="e">
        <f>SUM('Monthly Purchased Volumes'!#REF!)</f>
        <v>#REF!</v>
      </c>
      <c r="W5" s="221"/>
    </row>
    <row r="6" spans="1:23">
      <c r="A6" s="52" t="s">
        <v>26</v>
      </c>
      <c r="B6" s="12" t="s">
        <v>27</v>
      </c>
      <c r="C6" s="12" t="s">
        <v>26</v>
      </c>
      <c r="D6" s="12"/>
      <c r="E6" s="12" t="s">
        <v>28</v>
      </c>
      <c r="F6" s="12" t="s">
        <v>32</v>
      </c>
      <c r="G6" s="43" t="s">
        <v>34</v>
      </c>
      <c r="H6" s="22"/>
      <c r="I6" s="45" t="s">
        <v>35</v>
      </c>
      <c r="J6" s="45" t="s">
        <v>38</v>
      </c>
      <c r="K6" s="11"/>
      <c r="L6" s="12"/>
      <c r="M6" s="14"/>
      <c r="N6" s="13"/>
      <c r="O6" s="13"/>
      <c r="P6" s="9"/>
      <c r="Q6" s="9"/>
      <c r="R6" s="9"/>
      <c r="S6" s="9"/>
      <c r="T6" s="38"/>
      <c r="U6" s="23"/>
      <c r="V6" s="70" t="e">
        <f>SUM('Monthly Purchased Volumes'!#REF!)</f>
        <v>#REF!</v>
      </c>
      <c r="W6" s="221"/>
    </row>
    <row r="7" spans="1:23">
      <c r="A7" s="52" t="s">
        <v>39</v>
      </c>
      <c r="B7" s="12" t="s">
        <v>27</v>
      </c>
      <c r="C7" s="12" t="s">
        <v>39</v>
      </c>
      <c r="D7" s="12"/>
      <c r="E7" s="12" t="s">
        <v>28</v>
      </c>
      <c r="F7" s="12" t="s">
        <v>40</v>
      </c>
      <c r="G7" s="43" t="s">
        <v>34</v>
      </c>
      <c r="H7" s="22"/>
      <c r="I7" s="45" t="s">
        <v>35</v>
      </c>
      <c r="J7" s="46" t="s">
        <v>59</v>
      </c>
      <c r="K7" s="11"/>
      <c r="L7" s="35"/>
      <c r="M7" s="35"/>
      <c r="N7" s="35"/>
      <c r="O7" s="35"/>
      <c r="P7" s="9"/>
      <c r="Q7" s="9"/>
      <c r="R7" s="9"/>
      <c r="S7" s="9"/>
      <c r="T7" s="38"/>
      <c r="U7" s="23"/>
      <c r="V7" s="70" t="e">
        <f>SUM('Monthly Purchased Volumes'!#REF!)</f>
        <v>#REF!</v>
      </c>
      <c r="W7" s="221"/>
    </row>
    <row r="8" spans="1:23" ht="12" customHeight="1">
      <c r="A8" s="47" t="s">
        <v>41</v>
      </c>
      <c r="B8" s="3" t="s">
        <v>42</v>
      </c>
      <c r="C8" s="3" t="s">
        <v>41</v>
      </c>
      <c r="D8" s="3"/>
      <c r="E8" s="3" t="s">
        <v>44</v>
      </c>
      <c r="F8" s="3" t="s">
        <v>43</v>
      </c>
      <c r="G8" s="44" t="s">
        <v>33</v>
      </c>
      <c r="H8" s="22"/>
      <c r="I8" s="46" t="s">
        <v>45</v>
      </c>
      <c r="J8" s="16"/>
      <c r="K8" s="2"/>
      <c r="L8" s="3" t="s">
        <v>46</v>
      </c>
      <c r="M8" s="3" t="s">
        <v>47</v>
      </c>
      <c r="N8" s="6"/>
      <c r="O8" s="42" t="s">
        <v>48</v>
      </c>
      <c r="P8" s="223" t="s">
        <v>49</v>
      </c>
      <c r="Q8" s="224"/>
      <c r="R8" s="3" t="s">
        <v>50</v>
      </c>
      <c r="S8" s="2"/>
      <c r="T8" s="40"/>
      <c r="U8" s="24"/>
      <c r="V8" s="70" t="e">
        <f>SUM('Monthly Purchased Volumes'!#REF!)</f>
        <v>#REF!</v>
      </c>
      <c r="W8" s="221"/>
    </row>
    <row r="9" spans="1:23" ht="13.5" customHeight="1">
      <c r="A9" s="51" t="s">
        <v>55</v>
      </c>
      <c r="B9" s="8" t="s">
        <v>27</v>
      </c>
      <c r="C9" s="8" t="s">
        <v>55</v>
      </c>
      <c r="D9" s="8"/>
      <c r="E9" s="8" t="s">
        <v>28</v>
      </c>
      <c r="F9" s="8" t="s">
        <v>30</v>
      </c>
      <c r="G9" s="43" t="s">
        <v>33</v>
      </c>
      <c r="H9" s="22"/>
      <c r="I9" s="45" t="s">
        <v>35</v>
      </c>
      <c r="J9" s="15"/>
      <c r="K9" s="7"/>
      <c r="L9" s="7"/>
      <c r="M9" s="36"/>
      <c r="N9" s="9"/>
      <c r="O9" s="74" t="s">
        <v>54</v>
      </c>
      <c r="P9" s="9"/>
      <c r="Q9" s="9"/>
      <c r="R9" s="9"/>
      <c r="S9" s="9"/>
      <c r="T9" s="38"/>
      <c r="U9" s="23"/>
      <c r="V9" s="70" t="e">
        <f>SUM('Monthly Purchased Volumes'!#REF!)</f>
        <v>#REF!</v>
      </c>
      <c r="W9" s="221"/>
    </row>
    <row r="10" spans="1:23">
      <c r="A10" s="47" t="s">
        <v>51</v>
      </c>
      <c r="B10" s="3" t="s">
        <v>42</v>
      </c>
      <c r="C10" s="3" t="s">
        <v>52</v>
      </c>
      <c r="D10" s="3"/>
      <c r="E10" s="3" t="s">
        <v>29</v>
      </c>
      <c r="F10" s="3" t="s">
        <v>53</v>
      </c>
      <c r="G10" s="44" t="s">
        <v>33</v>
      </c>
      <c r="H10" s="22"/>
      <c r="I10" s="46" t="s">
        <v>35</v>
      </c>
      <c r="J10" s="16"/>
      <c r="K10" s="2"/>
      <c r="L10" s="2"/>
      <c r="M10" s="4"/>
      <c r="N10" s="4"/>
      <c r="O10" s="4"/>
      <c r="P10" s="3"/>
      <c r="Q10" s="3"/>
      <c r="R10" s="2"/>
      <c r="S10" s="2"/>
      <c r="T10" s="40"/>
      <c r="U10" s="24"/>
      <c r="V10" s="70" t="e">
        <f>SUM('Monthly Purchased Volumes'!#REF!)</f>
        <v>#REF!</v>
      </c>
      <c r="W10" s="221"/>
    </row>
    <row r="11" spans="1:23">
      <c r="A11" s="47" t="s">
        <v>51</v>
      </c>
      <c r="B11" s="3" t="s">
        <v>27</v>
      </c>
      <c r="C11" s="3" t="s">
        <v>52</v>
      </c>
      <c r="D11" s="3"/>
      <c r="E11" s="3" t="s">
        <v>29</v>
      </c>
      <c r="F11" s="3" t="s">
        <v>57</v>
      </c>
      <c r="G11" s="62" t="s">
        <v>33</v>
      </c>
      <c r="H11" s="22"/>
      <c r="I11" s="63" t="s">
        <v>35</v>
      </c>
      <c r="J11" s="64"/>
      <c r="K11" s="2"/>
      <c r="L11" s="2"/>
      <c r="M11" s="4"/>
      <c r="N11" s="4"/>
      <c r="O11" s="4"/>
      <c r="P11" s="65"/>
      <c r="Q11" s="65"/>
      <c r="R11" s="66"/>
      <c r="S11" s="66"/>
      <c r="T11" s="67"/>
      <c r="U11" s="68"/>
      <c r="V11" s="70" t="e">
        <f>SUM('Monthly Purchased Volumes'!#REF!)</f>
        <v>#REF!</v>
      </c>
      <c r="W11" s="221"/>
    </row>
    <row r="12" spans="1:23">
      <c r="A12" s="52" t="s">
        <v>56</v>
      </c>
      <c r="B12" s="11" t="s">
        <v>27</v>
      </c>
      <c r="C12" s="11" t="s">
        <v>56</v>
      </c>
      <c r="D12" s="12"/>
      <c r="E12" s="11" t="s">
        <v>28</v>
      </c>
      <c r="F12" s="11" t="s">
        <v>58</v>
      </c>
      <c r="G12" s="18" t="s">
        <v>34</v>
      </c>
      <c r="H12" s="22"/>
      <c r="I12" s="45" t="s">
        <v>35</v>
      </c>
      <c r="J12" s="15"/>
      <c r="K12" s="11"/>
      <c r="L12" s="35"/>
      <c r="M12" s="35"/>
      <c r="N12" s="35"/>
      <c r="O12" s="35"/>
      <c r="P12" s="9"/>
      <c r="Q12" s="9"/>
      <c r="R12" s="9"/>
      <c r="S12" s="9"/>
      <c r="T12" s="38"/>
      <c r="U12" s="23"/>
      <c r="V12" s="70" t="e">
        <f>SUM('Monthly Purchased Volumes'!#REF!)</f>
        <v>#REF!</v>
      </c>
      <c r="W12" s="221"/>
    </row>
    <row r="13" spans="1:23" ht="12" customHeight="1">
      <c r="A13" s="47"/>
      <c r="B13" s="2"/>
      <c r="C13" s="2"/>
      <c r="D13" s="3"/>
      <c r="E13" s="2"/>
      <c r="F13" s="2"/>
      <c r="G13" s="19"/>
      <c r="H13" s="22"/>
      <c r="I13" s="16"/>
      <c r="J13" s="16"/>
      <c r="K13" s="2"/>
      <c r="L13" s="2"/>
      <c r="M13" s="2"/>
      <c r="N13" s="6"/>
      <c r="O13" s="6"/>
      <c r="P13" s="69"/>
      <c r="Q13" s="3"/>
      <c r="R13" s="2"/>
      <c r="S13" s="2"/>
      <c r="T13" s="40"/>
      <c r="U13" s="24"/>
      <c r="V13" s="24"/>
      <c r="W13" s="221"/>
    </row>
    <row r="14" spans="1:23">
      <c r="A14" s="52"/>
      <c r="B14" s="7"/>
      <c r="C14" s="7"/>
      <c r="D14" s="8"/>
      <c r="E14" s="7"/>
      <c r="F14" s="7"/>
      <c r="G14" s="18"/>
      <c r="H14" s="22"/>
      <c r="I14" s="15"/>
      <c r="J14" s="15"/>
      <c r="K14" s="7"/>
      <c r="L14" s="7"/>
      <c r="M14" s="36"/>
      <c r="N14" s="9"/>
      <c r="O14" s="9"/>
      <c r="P14" s="9"/>
      <c r="Q14" s="9"/>
      <c r="R14" s="9"/>
      <c r="S14" s="9"/>
      <c r="T14" s="38"/>
      <c r="U14" s="23"/>
      <c r="V14" s="23"/>
      <c r="W14" s="221"/>
    </row>
    <row r="15" spans="1:23">
      <c r="A15" s="47"/>
      <c r="B15" s="2"/>
      <c r="C15" s="2"/>
      <c r="D15" s="3"/>
      <c r="E15" s="2"/>
      <c r="F15" s="2"/>
      <c r="G15" s="19"/>
      <c r="H15" s="22"/>
      <c r="I15" s="16"/>
      <c r="J15" s="16"/>
      <c r="K15" s="2"/>
      <c r="L15" s="2"/>
      <c r="M15" s="4"/>
      <c r="N15" s="4"/>
      <c r="O15" s="4"/>
      <c r="P15" s="3"/>
      <c r="Q15" s="3"/>
      <c r="R15" s="2"/>
      <c r="S15" s="2"/>
      <c r="T15" s="40"/>
      <c r="U15" s="24"/>
      <c r="V15" s="24"/>
      <c r="W15" s="221"/>
    </row>
    <row r="16" spans="1:23">
      <c r="A16" s="53"/>
      <c r="B16" s="11"/>
      <c r="C16" s="11"/>
      <c r="D16" s="12"/>
      <c r="E16" s="11"/>
      <c r="F16" s="11"/>
      <c r="G16" s="20"/>
      <c r="H16" s="22"/>
      <c r="I16" s="17"/>
      <c r="J16" s="17"/>
      <c r="K16" s="11"/>
      <c r="L16" s="7"/>
      <c r="M16" s="11"/>
      <c r="N16" s="11"/>
      <c r="O16" s="13"/>
      <c r="P16" s="9"/>
      <c r="Q16" s="11"/>
      <c r="R16" s="14"/>
      <c r="S16" s="13"/>
      <c r="T16" s="41"/>
      <c r="U16" s="25"/>
      <c r="V16" s="25"/>
      <c r="W16" s="221"/>
    </row>
    <row r="17" spans="1:23">
      <c r="A17" s="48"/>
      <c r="B17" s="2"/>
      <c r="C17" s="2"/>
      <c r="D17" s="3"/>
      <c r="E17" s="2"/>
      <c r="F17" s="2"/>
      <c r="G17" s="19"/>
      <c r="H17" s="22"/>
      <c r="I17" s="16"/>
      <c r="J17" s="16"/>
      <c r="K17" s="2"/>
      <c r="L17" s="2"/>
      <c r="M17" s="2"/>
      <c r="N17" s="2"/>
      <c r="O17" s="2"/>
      <c r="P17" s="2"/>
      <c r="Q17" s="2"/>
      <c r="R17" s="6"/>
      <c r="S17" s="6"/>
      <c r="T17" s="37"/>
      <c r="U17" s="26"/>
      <c r="V17" s="26"/>
      <c r="W17" s="221"/>
    </row>
    <row r="18" spans="1:23" ht="13.5" thickBot="1">
      <c r="A18" s="54" t="s">
        <v>7</v>
      </c>
      <c r="B18" s="55"/>
      <c r="C18" s="55"/>
      <c r="D18" s="55"/>
      <c r="E18" s="55"/>
      <c r="F18" s="55"/>
      <c r="G18" s="56"/>
      <c r="H18" s="57"/>
      <c r="I18" s="58"/>
      <c r="J18" s="58"/>
      <c r="K18" s="55"/>
      <c r="L18" s="55"/>
      <c r="M18" s="55"/>
      <c r="N18" s="55"/>
      <c r="O18" s="55"/>
      <c r="P18" s="55"/>
      <c r="Q18" s="55"/>
      <c r="R18" s="59"/>
      <c r="S18" s="59"/>
      <c r="T18" s="60"/>
      <c r="U18" s="61"/>
      <c r="V18" s="61"/>
      <c r="W18" s="222"/>
    </row>
  </sheetData>
  <mergeCells count="5">
    <mergeCell ref="A1:G1"/>
    <mergeCell ref="A2:G2"/>
    <mergeCell ref="I2:U2"/>
    <mergeCell ref="P8:Q8"/>
    <mergeCell ref="W4:W18"/>
  </mergeCells>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6"/>
  <sheetViews>
    <sheetView tabSelected="1" zoomScale="115" zoomScaleNormal="115" workbookViewId="0">
      <selection activeCell="C3" sqref="C3"/>
    </sheetView>
  </sheetViews>
  <sheetFormatPr defaultRowHeight="12.75"/>
  <cols>
    <col min="1" max="1" width="3.25" style="147" customWidth="1"/>
    <col min="2" max="2" width="17.375" style="147" bestFit="1" customWidth="1"/>
    <col min="3" max="3" width="24" style="147" bestFit="1" customWidth="1"/>
    <col min="4" max="4" width="9" style="147" bestFit="1" customWidth="1"/>
    <col min="5" max="5" width="6.875" style="147" bestFit="1" customWidth="1"/>
    <col min="6" max="6" width="6.375" style="147" customWidth="1"/>
    <col min="7" max="7" width="6.875" style="147" bestFit="1" customWidth="1"/>
    <col min="8" max="8" width="6.625" style="147" bestFit="1" customWidth="1"/>
    <col min="9" max="9" width="6.875" style="147" bestFit="1" customWidth="1"/>
    <col min="10" max="10" width="6.625" style="147" bestFit="1" customWidth="1"/>
    <col min="11" max="11" width="6.875" style="147" bestFit="1" customWidth="1"/>
    <col min="12" max="12" width="6.625" style="147" bestFit="1" customWidth="1"/>
    <col min="13" max="13" width="6.875" style="147" customWidth="1"/>
    <col min="14" max="14" width="6.375" style="147" customWidth="1"/>
    <col min="15" max="15" width="6.875" style="147" bestFit="1" customWidth="1"/>
    <col min="16" max="16" width="6.625" style="147" bestFit="1" customWidth="1"/>
    <col min="17" max="17" width="6.875" style="147" bestFit="1" customWidth="1"/>
    <col min="18" max="18" width="6.625" style="147" bestFit="1" customWidth="1"/>
    <col min="19" max="19" width="6.875" style="147" bestFit="1" customWidth="1"/>
    <col min="20" max="20" width="6.25" style="147" customWidth="1"/>
    <col min="21" max="21" width="6.875" style="147" bestFit="1" customWidth="1"/>
    <col min="22" max="22" width="6" style="147" customWidth="1"/>
    <col min="23" max="23" width="6.875" style="147" bestFit="1" customWidth="1"/>
    <col min="24" max="24" width="6.5" style="147" customWidth="1"/>
    <col min="25" max="25" width="6.875" style="147" bestFit="1" customWidth="1"/>
    <col min="26" max="26" width="5.875" style="147" customWidth="1"/>
    <col min="27" max="27" width="6.875" style="147" bestFit="1" customWidth="1"/>
    <col min="28" max="28" width="5.875" style="147" customWidth="1"/>
    <col min="29" max="29" width="6.875" style="147" bestFit="1" customWidth="1"/>
    <col min="30" max="30" width="6.25" style="147" customWidth="1"/>
    <col min="31" max="16384" width="9" style="147"/>
  </cols>
  <sheetData>
    <row r="1" spans="1:30" ht="15.75">
      <c r="B1" s="234" t="s">
        <v>143</v>
      </c>
      <c r="C1" s="234"/>
      <c r="D1" s="234"/>
    </row>
    <row r="2" spans="1:30" ht="6" customHeight="1">
      <c r="B2" s="148"/>
      <c r="C2" s="149"/>
      <c r="D2" s="149"/>
    </row>
    <row r="3" spans="1:30" ht="19.5" thickBot="1">
      <c r="B3" s="148" t="s">
        <v>105</v>
      </c>
      <c r="C3" s="148"/>
      <c r="D3" s="148"/>
      <c r="E3" s="150"/>
    </row>
    <row r="4" spans="1:30" s="152" customFormat="1" ht="11.25" customHeight="1">
      <c r="A4" s="151"/>
      <c r="B4" s="259" t="s">
        <v>62</v>
      </c>
      <c r="C4" s="261" t="s">
        <v>111</v>
      </c>
      <c r="D4" s="263" t="s">
        <v>63</v>
      </c>
      <c r="E4" s="265" t="s">
        <v>67</v>
      </c>
      <c r="F4" s="256"/>
      <c r="G4" s="255" t="s">
        <v>68</v>
      </c>
      <c r="H4" s="256"/>
      <c r="I4" s="255" t="s">
        <v>69</v>
      </c>
      <c r="J4" s="256"/>
      <c r="K4" s="255" t="s">
        <v>70</v>
      </c>
      <c r="L4" s="256"/>
      <c r="M4" s="255" t="s">
        <v>71</v>
      </c>
      <c r="N4" s="256"/>
      <c r="O4" s="255" t="s">
        <v>72</v>
      </c>
      <c r="P4" s="256"/>
      <c r="Q4" s="255" t="s">
        <v>73</v>
      </c>
      <c r="R4" s="256"/>
      <c r="S4" s="255" t="s">
        <v>74</v>
      </c>
      <c r="T4" s="256"/>
      <c r="U4" s="255" t="s">
        <v>75</v>
      </c>
      <c r="V4" s="256"/>
      <c r="W4" s="255" t="s">
        <v>76</v>
      </c>
      <c r="X4" s="256"/>
      <c r="Y4" s="255" t="s">
        <v>77</v>
      </c>
      <c r="Z4" s="256"/>
      <c r="AA4" s="255" t="s">
        <v>78</v>
      </c>
      <c r="AB4" s="256"/>
      <c r="AC4" s="255" t="s">
        <v>82</v>
      </c>
      <c r="AD4" s="256"/>
    </row>
    <row r="5" spans="1:30" s="156" customFormat="1" ht="34.5" thickBot="1">
      <c r="A5" s="153"/>
      <c r="B5" s="260"/>
      <c r="C5" s="262"/>
      <c r="D5" s="264"/>
      <c r="E5" s="154" t="s">
        <v>129</v>
      </c>
      <c r="F5" s="155" t="s">
        <v>83</v>
      </c>
      <c r="G5" s="154" t="s">
        <v>129</v>
      </c>
      <c r="H5" s="155" t="s">
        <v>83</v>
      </c>
      <c r="I5" s="154" t="s">
        <v>129</v>
      </c>
      <c r="J5" s="155" t="s">
        <v>83</v>
      </c>
      <c r="K5" s="154" t="s">
        <v>129</v>
      </c>
      <c r="L5" s="155" t="s">
        <v>83</v>
      </c>
      <c r="M5" s="154" t="s">
        <v>129</v>
      </c>
      <c r="N5" s="155" t="s">
        <v>83</v>
      </c>
      <c r="O5" s="154" t="s">
        <v>129</v>
      </c>
      <c r="P5" s="155" t="s">
        <v>83</v>
      </c>
      <c r="Q5" s="154" t="s">
        <v>129</v>
      </c>
      <c r="R5" s="155" t="s">
        <v>83</v>
      </c>
      <c r="S5" s="154" t="s">
        <v>129</v>
      </c>
      <c r="T5" s="155" t="s">
        <v>83</v>
      </c>
      <c r="U5" s="154" t="s">
        <v>129</v>
      </c>
      <c r="V5" s="155" t="s">
        <v>83</v>
      </c>
      <c r="W5" s="154" t="s">
        <v>129</v>
      </c>
      <c r="X5" s="155" t="s">
        <v>83</v>
      </c>
      <c r="Y5" s="154" t="s">
        <v>129</v>
      </c>
      <c r="Z5" s="155" t="s">
        <v>83</v>
      </c>
      <c r="AA5" s="154" t="s">
        <v>129</v>
      </c>
      <c r="AB5" s="155" t="s">
        <v>83</v>
      </c>
      <c r="AC5" s="154" t="s">
        <v>129</v>
      </c>
      <c r="AD5" s="155" t="s">
        <v>83</v>
      </c>
    </row>
    <row r="6" spans="1:30" s="162" customFormat="1" ht="11.25">
      <c r="A6" s="267" t="s">
        <v>94</v>
      </c>
      <c r="B6" s="157" t="s">
        <v>98</v>
      </c>
      <c r="C6" s="158" t="s">
        <v>79</v>
      </c>
      <c r="D6" s="211">
        <v>0.17</v>
      </c>
      <c r="E6" s="160">
        <v>135</v>
      </c>
      <c r="F6" s="159">
        <f>$D$6*E6</f>
        <v>22.950000000000003</v>
      </c>
      <c r="G6" s="160">
        <v>230</v>
      </c>
      <c r="H6" s="159">
        <f t="shared" ref="H6" si="0">$D$6*G6</f>
        <v>39.1</v>
      </c>
      <c r="I6" s="160">
        <v>149.11764705882354</v>
      </c>
      <c r="J6" s="159">
        <f t="shared" ref="J6" si="1">$D$6*I6</f>
        <v>25.35</v>
      </c>
      <c r="K6" s="160">
        <v>49.999999999999993</v>
      </c>
      <c r="L6" s="159">
        <f t="shared" ref="L6" si="2">$D$6*K6</f>
        <v>8.5</v>
      </c>
      <c r="M6" s="160">
        <v>155</v>
      </c>
      <c r="N6" s="159">
        <f t="shared" ref="N6" si="3">$D$6*M6</f>
        <v>26.35</v>
      </c>
      <c r="O6" s="160">
        <v>244.99999999999997</v>
      </c>
      <c r="P6" s="159">
        <f t="shared" ref="P6" si="4">$D$6*O6</f>
        <v>41.65</v>
      </c>
      <c r="Q6" s="160">
        <v>240</v>
      </c>
      <c r="R6" s="159">
        <f t="shared" ref="R6" si="5">$D$6*Q6</f>
        <v>40.800000000000004</v>
      </c>
      <c r="S6" s="160">
        <v>210</v>
      </c>
      <c r="T6" s="159">
        <f t="shared" ref="T6" si="6">$D$6*S6</f>
        <v>35.700000000000003</v>
      </c>
      <c r="U6" s="160">
        <v>145</v>
      </c>
      <c r="V6" s="159">
        <f t="shared" ref="V6" si="7">$D$6*U6</f>
        <v>24.650000000000002</v>
      </c>
      <c r="W6" s="160">
        <v>130</v>
      </c>
      <c r="X6" s="159">
        <f t="shared" ref="X6" si="8">$D$6*W6</f>
        <v>22.1</v>
      </c>
      <c r="Y6" s="160">
        <v>185</v>
      </c>
      <c r="Z6" s="159">
        <f t="shared" ref="Z6" si="9">$D$6*Y6</f>
        <v>31.450000000000003</v>
      </c>
      <c r="AA6" s="160">
        <v>190</v>
      </c>
      <c r="AB6" s="159">
        <f t="shared" ref="AB6" si="10">$D$6*AA6</f>
        <v>32.300000000000004</v>
      </c>
      <c r="AC6" s="157">
        <f>SUM(E6,G6,I6,K6,M6,O6,Q6,S6,U6,W6,Y6,AA6)</f>
        <v>2064.1176470588234</v>
      </c>
      <c r="AD6" s="161">
        <f t="shared" ref="AD6" si="11">$D$6*AC6</f>
        <v>350.90000000000003</v>
      </c>
    </row>
    <row r="7" spans="1:30" s="162" customFormat="1" ht="11.25">
      <c r="A7" s="268"/>
      <c r="B7" s="163" t="s">
        <v>99</v>
      </c>
      <c r="C7" s="164" t="s">
        <v>79</v>
      </c>
      <c r="D7" s="197">
        <v>2.5</v>
      </c>
      <c r="E7" s="166">
        <v>14</v>
      </c>
      <c r="F7" s="165">
        <f>$D$7*E7</f>
        <v>35</v>
      </c>
      <c r="G7" s="166">
        <v>14</v>
      </c>
      <c r="H7" s="165">
        <f t="shared" ref="H7" si="12">$D$7*G7</f>
        <v>35</v>
      </c>
      <c r="I7" s="166">
        <v>9</v>
      </c>
      <c r="J7" s="165">
        <f t="shared" ref="J7" si="13">$D$7*I7</f>
        <v>22.5</v>
      </c>
      <c r="K7" s="166">
        <v>2</v>
      </c>
      <c r="L7" s="165">
        <f t="shared" ref="L7" si="14">$D$7*K7</f>
        <v>5</v>
      </c>
      <c r="M7" s="166">
        <v>4</v>
      </c>
      <c r="N7" s="165">
        <f t="shared" ref="N7" si="15">$D$7*M7</f>
        <v>10</v>
      </c>
      <c r="O7" s="166">
        <v>11</v>
      </c>
      <c r="P7" s="165">
        <f t="shared" ref="P7" si="16">$D$7*O7</f>
        <v>27.5</v>
      </c>
      <c r="Q7" s="166">
        <v>19</v>
      </c>
      <c r="R7" s="165">
        <f t="shared" ref="R7" si="17">$D$7*Q7</f>
        <v>47.5</v>
      </c>
      <c r="S7" s="166">
        <v>7</v>
      </c>
      <c r="T7" s="165">
        <f t="shared" ref="T7" si="18">$D$7*S7</f>
        <v>17.5</v>
      </c>
      <c r="U7" s="166">
        <v>9.5</v>
      </c>
      <c r="V7" s="165">
        <f t="shared" ref="V7" si="19">$D$7*U7</f>
        <v>23.75</v>
      </c>
      <c r="W7" s="166">
        <v>18</v>
      </c>
      <c r="X7" s="165">
        <f t="shared" ref="X7" si="20">$D$7*W7</f>
        <v>45</v>
      </c>
      <c r="Y7" s="166">
        <v>15</v>
      </c>
      <c r="Z7" s="165">
        <f t="shared" ref="Z7" si="21">$D$7*Y7</f>
        <v>37.5</v>
      </c>
      <c r="AA7" s="166">
        <v>13</v>
      </c>
      <c r="AB7" s="165">
        <f t="shared" ref="AB7" si="22">$D$7*AA7</f>
        <v>32.5</v>
      </c>
      <c r="AC7" s="163">
        <f t="shared" ref="AC7:AC10" si="23">SUM(E7,G7,I7,K7,M7,O7,Q7,S7,U7,W7,Y7,AA7)</f>
        <v>135.5</v>
      </c>
      <c r="AD7" s="167">
        <f t="shared" ref="AD7" si="24">$D$7*AC7</f>
        <v>338.75</v>
      </c>
    </row>
    <row r="8" spans="1:30" s="162" customFormat="1" ht="11.25">
      <c r="A8" s="268"/>
      <c r="B8" s="157" t="s">
        <v>100</v>
      </c>
      <c r="C8" s="158" t="s">
        <v>79</v>
      </c>
      <c r="D8" s="211">
        <v>0.5</v>
      </c>
      <c r="E8" s="160">
        <v>9</v>
      </c>
      <c r="F8" s="201">
        <f>$D$8*E8</f>
        <v>4.5</v>
      </c>
      <c r="G8" s="160">
        <v>15</v>
      </c>
      <c r="H8" s="201">
        <f>$D$8*G8</f>
        <v>7.5</v>
      </c>
      <c r="I8" s="160">
        <v>12</v>
      </c>
      <c r="J8" s="201">
        <f>$D$8*I8</f>
        <v>6</v>
      </c>
      <c r="K8" s="160">
        <v>5</v>
      </c>
      <c r="L8" s="201">
        <f>$D$8*K8</f>
        <v>2.5</v>
      </c>
      <c r="M8" s="160">
        <v>2</v>
      </c>
      <c r="N8" s="201">
        <f>$D$8*M8</f>
        <v>1</v>
      </c>
      <c r="O8" s="160">
        <v>2</v>
      </c>
      <c r="P8" s="201">
        <f>$D$8*O8</f>
        <v>1</v>
      </c>
      <c r="Q8" s="160">
        <v>4</v>
      </c>
      <c r="R8" s="201">
        <f>$D$8*Q8</f>
        <v>2</v>
      </c>
      <c r="S8" s="160">
        <v>3</v>
      </c>
      <c r="T8" s="201">
        <f>$D$8*S8</f>
        <v>1.5</v>
      </c>
      <c r="U8" s="160">
        <v>3</v>
      </c>
      <c r="V8" s="201">
        <f>$D$8*U8</f>
        <v>1.5</v>
      </c>
      <c r="W8" s="160">
        <v>3</v>
      </c>
      <c r="X8" s="201">
        <f>$D$8*W8</f>
        <v>1.5</v>
      </c>
      <c r="Y8" s="160"/>
      <c r="Z8" s="159">
        <f t="shared" ref="Z8" si="25">$D$8*Y8</f>
        <v>0</v>
      </c>
      <c r="AA8" s="160">
        <v>3</v>
      </c>
      <c r="AB8" s="201">
        <f>$D$8*AA8</f>
        <v>1.5</v>
      </c>
      <c r="AC8" s="157">
        <f t="shared" si="23"/>
        <v>61</v>
      </c>
      <c r="AD8" s="204">
        <f t="shared" ref="AD8" si="26">$D$8*AC8</f>
        <v>30.5</v>
      </c>
    </row>
    <row r="9" spans="1:30" s="162" customFormat="1" ht="11.25">
      <c r="A9" s="268"/>
      <c r="B9" s="163" t="s">
        <v>101</v>
      </c>
      <c r="C9" s="164" t="s">
        <v>79</v>
      </c>
      <c r="D9" s="165" t="s">
        <v>64</v>
      </c>
      <c r="E9" s="166" t="s">
        <v>80</v>
      </c>
      <c r="F9" s="165">
        <v>0</v>
      </c>
      <c r="G9" s="166" t="s">
        <v>80</v>
      </c>
      <c r="H9" s="165">
        <v>15</v>
      </c>
      <c r="I9" s="166" t="s">
        <v>80</v>
      </c>
      <c r="J9" s="165">
        <v>2</v>
      </c>
      <c r="K9" s="166" t="s">
        <v>80</v>
      </c>
      <c r="L9" s="165">
        <v>1</v>
      </c>
      <c r="M9" s="166" t="s">
        <v>80</v>
      </c>
      <c r="N9" s="165">
        <v>1</v>
      </c>
      <c r="O9" s="166" t="s">
        <v>80</v>
      </c>
      <c r="P9" s="198">
        <v>9.98</v>
      </c>
      <c r="Q9" s="166" t="s">
        <v>80</v>
      </c>
      <c r="R9" s="165"/>
      <c r="S9" s="166" t="s">
        <v>80</v>
      </c>
      <c r="T9" s="198">
        <v>3.55</v>
      </c>
      <c r="U9" s="166" t="s">
        <v>80</v>
      </c>
      <c r="V9" s="198">
        <v>14.45</v>
      </c>
      <c r="W9" s="166" t="s">
        <v>80</v>
      </c>
      <c r="X9" s="198">
        <v>8.4</v>
      </c>
      <c r="Y9" s="166" t="s">
        <v>80</v>
      </c>
      <c r="Z9" s="198">
        <v>4.22</v>
      </c>
      <c r="AA9" s="166" t="s">
        <v>80</v>
      </c>
      <c r="AB9" s="165">
        <v>8</v>
      </c>
      <c r="AC9" s="163" t="s">
        <v>80</v>
      </c>
      <c r="AD9" s="200">
        <f>SUM(F9,H9,J9,L9,N9,P9,R9,T9,V9,X9,Z9,AB9)</f>
        <v>67.599999999999994</v>
      </c>
    </row>
    <row r="10" spans="1:30" s="162" customFormat="1" ht="11.25">
      <c r="A10" s="268"/>
      <c r="B10" s="157" t="s">
        <v>102</v>
      </c>
      <c r="C10" s="158" t="s">
        <v>118</v>
      </c>
      <c r="D10" s="211">
        <v>1.7</v>
      </c>
      <c r="E10" s="160">
        <v>24</v>
      </c>
      <c r="F10" s="201">
        <f>$D$10*E10</f>
        <v>40.799999999999997</v>
      </c>
      <c r="G10" s="160">
        <v>24</v>
      </c>
      <c r="H10" s="201">
        <f>$D$10*G10</f>
        <v>40.799999999999997</v>
      </c>
      <c r="I10" s="160">
        <v>24</v>
      </c>
      <c r="J10" s="201">
        <f>$D$10*I10</f>
        <v>40.799999999999997</v>
      </c>
      <c r="K10" s="160">
        <v>36</v>
      </c>
      <c r="L10" s="201">
        <f>$D$10*K10</f>
        <v>61.199999999999996</v>
      </c>
      <c r="M10" s="160">
        <v>18</v>
      </c>
      <c r="N10" s="201">
        <f>$D$10*M10</f>
        <v>30.599999999999998</v>
      </c>
      <c r="O10" s="160">
        <v>18</v>
      </c>
      <c r="P10" s="201">
        <f>$D$10*O10</f>
        <v>30.599999999999998</v>
      </c>
      <c r="Q10" s="160">
        <v>30</v>
      </c>
      <c r="R10" s="201">
        <f>$D$10*Q10</f>
        <v>51</v>
      </c>
      <c r="S10" s="160">
        <v>6</v>
      </c>
      <c r="T10" s="159">
        <f>$D$10*S10</f>
        <v>10.199999999999999</v>
      </c>
      <c r="U10" s="160">
        <v>30</v>
      </c>
      <c r="V10" s="201">
        <f>$D$10*U10</f>
        <v>51</v>
      </c>
      <c r="W10" s="160">
        <v>24</v>
      </c>
      <c r="X10" s="201">
        <f>$D$10*W10</f>
        <v>40.799999999999997</v>
      </c>
      <c r="Y10" s="160">
        <v>24</v>
      </c>
      <c r="Z10" s="201">
        <f>$D$10*Y10</f>
        <v>40.799999999999997</v>
      </c>
      <c r="AA10" s="160">
        <v>32</v>
      </c>
      <c r="AB10" s="201">
        <f>$D$10*AA10</f>
        <v>54.4</v>
      </c>
      <c r="AC10" s="157">
        <f t="shared" si="23"/>
        <v>290</v>
      </c>
      <c r="AD10" s="210">
        <f>$D$10*AC10</f>
        <v>493</v>
      </c>
    </row>
    <row r="11" spans="1:30" s="162" customFormat="1" ht="11.25">
      <c r="A11" s="268"/>
      <c r="B11" s="163" t="s">
        <v>102</v>
      </c>
      <c r="C11" s="164" t="s">
        <v>118</v>
      </c>
      <c r="D11" s="197">
        <v>0.8</v>
      </c>
      <c r="E11" s="166">
        <v>12</v>
      </c>
      <c r="F11" s="198">
        <f>$D$11*E11</f>
        <v>9.6000000000000014</v>
      </c>
      <c r="G11" s="166">
        <v>12</v>
      </c>
      <c r="H11" s="198">
        <f>$D$11*G11</f>
        <v>9.6000000000000014</v>
      </c>
      <c r="I11" s="166">
        <v>12</v>
      </c>
      <c r="J11" s="198">
        <f>$D$11*I11</f>
        <v>9.6000000000000014</v>
      </c>
      <c r="K11" s="166">
        <v>6</v>
      </c>
      <c r="L11" s="198">
        <f>$D$11*K11</f>
        <v>4.8000000000000007</v>
      </c>
      <c r="M11" s="166">
        <v>18</v>
      </c>
      <c r="N11" s="198">
        <f>$D$11*M11</f>
        <v>14.4</v>
      </c>
      <c r="O11" s="166">
        <v>6</v>
      </c>
      <c r="P11" s="198">
        <f>$D$11*O11</f>
        <v>4.8000000000000007</v>
      </c>
      <c r="Q11" s="166">
        <v>24</v>
      </c>
      <c r="R11" s="198">
        <f>$D$11*Q11</f>
        <v>19.200000000000003</v>
      </c>
      <c r="S11" s="166">
        <v>12</v>
      </c>
      <c r="T11" s="198">
        <f>$D$11*S11</f>
        <v>9.6000000000000014</v>
      </c>
      <c r="U11" s="166">
        <v>12</v>
      </c>
      <c r="V11" s="198">
        <f>$D$11*U11</f>
        <v>9.6000000000000014</v>
      </c>
      <c r="W11" s="166">
        <v>12</v>
      </c>
      <c r="X11" s="198">
        <f>$D$11*W11</f>
        <v>9.6000000000000014</v>
      </c>
      <c r="Y11" s="166">
        <v>18</v>
      </c>
      <c r="Z11" s="198">
        <f>$D$11*Y11</f>
        <v>14.4</v>
      </c>
      <c r="AA11" s="166">
        <v>18</v>
      </c>
      <c r="AB11" s="165"/>
      <c r="AC11" s="163">
        <f>SUM(E11,G11,I11,K11,M11,O11,Q11,S11,U11,W11,Y11,AA11)</f>
        <v>162</v>
      </c>
      <c r="AD11" s="200">
        <f>$D$11*AC11</f>
        <v>129.6</v>
      </c>
    </row>
    <row r="12" spans="1:30" s="162" customFormat="1" ht="11.25">
      <c r="A12" s="268"/>
      <c r="B12" s="168" t="s">
        <v>65</v>
      </c>
      <c r="C12" s="169" t="s">
        <v>79</v>
      </c>
      <c r="D12" s="170" t="s">
        <v>64</v>
      </c>
      <c r="E12" s="171" t="s">
        <v>80</v>
      </c>
      <c r="F12" s="170">
        <v>0</v>
      </c>
      <c r="G12" s="171" t="s">
        <v>80</v>
      </c>
      <c r="H12" s="170">
        <v>0</v>
      </c>
      <c r="I12" s="171" t="s">
        <v>80</v>
      </c>
      <c r="J12" s="170">
        <v>0</v>
      </c>
      <c r="K12" s="171" t="s">
        <v>80</v>
      </c>
      <c r="L12" s="170">
        <v>4</v>
      </c>
      <c r="M12" s="171" t="s">
        <v>80</v>
      </c>
      <c r="N12" s="170">
        <v>0</v>
      </c>
      <c r="O12" s="171" t="s">
        <v>80</v>
      </c>
      <c r="P12" s="170">
        <v>3</v>
      </c>
      <c r="Q12" s="171" t="s">
        <v>80</v>
      </c>
      <c r="R12" s="170"/>
      <c r="S12" s="171" t="s">
        <v>80</v>
      </c>
      <c r="T12" s="170"/>
      <c r="U12" s="171" t="s">
        <v>80</v>
      </c>
      <c r="V12" s="203">
        <v>4.5</v>
      </c>
      <c r="W12" s="171" t="s">
        <v>80</v>
      </c>
      <c r="X12" s="170"/>
      <c r="Y12" s="171" t="s">
        <v>80</v>
      </c>
      <c r="Z12" s="170"/>
      <c r="AA12" s="171" t="s">
        <v>80</v>
      </c>
      <c r="AB12" s="170"/>
      <c r="AC12" s="168"/>
      <c r="AD12" s="204">
        <f>SUM(F12,J12,L12,N12,P12,H12,R12,T12,V12,X12,Z12,AB12)</f>
        <v>11.5</v>
      </c>
    </row>
    <row r="13" spans="1:30" s="162" customFormat="1" ht="11.25">
      <c r="A13" s="268"/>
      <c r="B13" s="163" t="s">
        <v>103</v>
      </c>
      <c r="C13" s="164" t="s">
        <v>79</v>
      </c>
      <c r="D13" s="165" t="s">
        <v>64</v>
      </c>
      <c r="E13" s="166" t="s">
        <v>80</v>
      </c>
      <c r="F13" s="165">
        <v>3</v>
      </c>
      <c r="G13" s="166" t="s">
        <v>80</v>
      </c>
      <c r="H13" s="165">
        <v>0</v>
      </c>
      <c r="I13" s="166" t="s">
        <v>80</v>
      </c>
      <c r="J13" s="165">
        <v>0</v>
      </c>
      <c r="K13" s="166" t="s">
        <v>80</v>
      </c>
      <c r="L13" s="165">
        <v>0</v>
      </c>
      <c r="M13" s="166" t="s">
        <v>80</v>
      </c>
      <c r="N13" s="165">
        <v>0</v>
      </c>
      <c r="O13" s="166" t="s">
        <v>80</v>
      </c>
      <c r="P13" s="165">
        <v>0</v>
      </c>
      <c r="Q13" s="166" t="s">
        <v>80</v>
      </c>
      <c r="R13" s="165"/>
      <c r="S13" s="166" t="s">
        <v>80</v>
      </c>
      <c r="T13" s="165"/>
      <c r="U13" s="166" t="s">
        <v>80</v>
      </c>
      <c r="V13" s="165"/>
      <c r="W13" s="166" t="s">
        <v>80</v>
      </c>
      <c r="X13" s="165"/>
      <c r="Y13" s="166" t="s">
        <v>80</v>
      </c>
      <c r="Z13" s="165"/>
      <c r="AA13" s="166" t="s">
        <v>80</v>
      </c>
      <c r="AB13" s="165"/>
      <c r="AC13" s="163" t="s">
        <v>80</v>
      </c>
      <c r="AD13" s="167">
        <f>SUM(F13,H13,J13,L13,N13,P13,R13,T13,V13,X13,Z13,AB13)</f>
        <v>3</v>
      </c>
    </row>
    <row r="14" spans="1:30" s="162" customFormat="1" ht="11.25">
      <c r="A14" s="268"/>
      <c r="B14" s="168" t="s">
        <v>51</v>
      </c>
      <c r="C14" s="169" t="s">
        <v>79</v>
      </c>
      <c r="D14" s="212">
        <v>3.1</v>
      </c>
      <c r="E14" s="171">
        <v>2</v>
      </c>
      <c r="F14" s="203">
        <f>$D$14*E14</f>
        <v>6.2</v>
      </c>
      <c r="G14" s="171">
        <v>2</v>
      </c>
      <c r="H14" s="203">
        <f>$D$14*G14</f>
        <v>6.2</v>
      </c>
      <c r="I14" s="171">
        <v>1</v>
      </c>
      <c r="J14" s="203">
        <f>$D$14*I14</f>
        <v>3.1</v>
      </c>
      <c r="K14" s="171">
        <v>1</v>
      </c>
      <c r="L14" s="203">
        <f>$D$14*K14</f>
        <v>3.1</v>
      </c>
      <c r="M14" s="171">
        <v>1</v>
      </c>
      <c r="N14" s="203">
        <f>$D$14*M14</f>
        <v>3.1</v>
      </c>
      <c r="O14" s="171">
        <v>3</v>
      </c>
      <c r="P14" s="203">
        <f>$D$14*O14</f>
        <v>9.3000000000000007</v>
      </c>
      <c r="Q14" s="171">
        <v>4</v>
      </c>
      <c r="R14" s="203">
        <f>$D$14*Q14</f>
        <v>12.4</v>
      </c>
      <c r="S14" s="171">
        <v>4</v>
      </c>
      <c r="T14" s="203">
        <f>$D$14*S14</f>
        <v>12.4</v>
      </c>
      <c r="U14" s="171">
        <v>4</v>
      </c>
      <c r="V14" s="203">
        <f>$D$14*U14</f>
        <v>12.4</v>
      </c>
      <c r="W14" s="171">
        <v>2</v>
      </c>
      <c r="X14" s="203">
        <f>$D$14*W14</f>
        <v>6.2</v>
      </c>
      <c r="Y14" s="171">
        <v>3</v>
      </c>
      <c r="Z14" s="203">
        <f>$D$14*Y14</f>
        <v>9.3000000000000007</v>
      </c>
      <c r="AA14" s="171">
        <v>3</v>
      </c>
      <c r="AB14" s="203">
        <f>$D$14*AA14</f>
        <v>9.3000000000000007</v>
      </c>
      <c r="AC14" s="168">
        <f>SUM(E14,G14,I14,K14,M14,O14,Q14,S14,U14,W14,Y14,AA14)</f>
        <v>30</v>
      </c>
      <c r="AD14" s="204">
        <f>$D$14*AC14</f>
        <v>93</v>
      </c>
    </row>
    <row r="15" spans="1:30" s="162" customFormat="1" ht="12" thickBot="1">
      <c r="A15" s="269"/>
      <c r="B15" s="163" t="s">
        <v>66</v>
      </c>
      <c r="C15" s="164" t="s">
        <v>79</v>
      </c>
      <c r="D15" s="197">
        <v>0.5</v>
      </c>
      <c r="E15" s="202">
        <v>1</v>
      </c>
      <c r="F15" s="198">
        <f>$D$15*E15</f>
        <v>0.5</v>
      </c>
      <c r="G15" s="202">
        <v>3</v>
      </c>
      <c r="H15" s="198">
        <f>$D$15*G15</f>
        <v>1.5</v>
      </c>
      <c r="I15" s="202">
        <v>1</v>
      </c>
      <c r="J15" s="198">
        <f>$D$15*I15</f>
        <v>0.5</v>
      </c>
      <c r="K15" s="202">
        <v>0</v>
      </c>
      <c r="L15" s="199">
        <f>$D$15*K15</f>
        <v>0</v>
      </c>
      <c r="M15" s="202">
        <v>0</v>
      </c>
      <c r="N15" s="199">
        <f>$D$15*M15</f>
        <v>0</v>
      </c>
      <c r="O15" s="202">
        <v>2</v>
      </c>
      <c r="P15" s="198">
        <f>$D$15*O15</f>
        <v>1</v>
      </c>
      <c r="Q15" s="202">
        <v>3</v>
      </c>
      <c r="R15" s="198">
        <f>$D$15*Q15</f>
        <v>1.5</v>
      </c>
      <c r="S15" s="202">
        <v>2</v>
      </c>
      <c r="T15" s="198">
        <f>$D$15*S15</f>
        <v>1</v>
      </c>
      <c r="U15" s="202">
        <v>4</v>
      </c>
      <c r="V15" s="198">
        <f>$D$15*U15</f>
        <v>2</v>
      </c>
      <c r="W15" s="166">
        <v>1</v>
      </c>
      <c r="X15" s="198">
        <f>$D$15*W15</f>
        <v>0.5</v>
      </c>
      <c r="Y15" s="166">
        <v>3</v>
      </c>
      <c r="Z15" s="198">
        <f>$D$15*Y15</f>
        <v>1.5</v>
      </c>
      <c r="AA15" s="166">
        <v>4</v>
      </c>
      <c r="AB15" s="198">
        <f>$D$15*AA15</f>
        <v>2</v>
      </c>
      <c r="AC15" s="163">
        <f>SUM(E15,G15,I15,K15,M15,O15,Q15,S15,U15,W15,Y15,AA15)</f>
        <v>24</v>
      </c>
      <c r="AD15" s="195">
        <f>$D$15*AC15</f>
        <v>12</v>
      </c>
    </row>
    <row r="16" spans="1:30" s="162" customFormat="1" ht="11.25" customHeight="1">
      <c r="A16" s="257" t="s">
        <v>95</v>
      </c>
      <c r="B16" s="172"/>
      <c r="C16" s="173"/>
      <c r="D16" s="174"/>
      <c r="E16" s="175"/>
      <c r="F16" s="176">
        <f>$D$16*E16</f>
        <v>0</v>
      </c>
      <c r="G16" s="175"/>
      <c r="H16" s="176">
        <f t="shared" ref="H16" si="27">$D$16*G16</f>
        <v>0</v>
      </c>
      <c r="I16" s="175"/>
      <c r="J16" s="176">
        <f t="shared" ref="J16" si="28">$D$16*I16</f>
        <v>0</v>
      </c>
      <c r="K16" s="175"/>
      <c r="L16" s="176">
        <f t="shared" ref="L16" si="29">$D$16*K16</f>
        <v>0</v>
      </c>
      <c r="M16" s="175"/>
      <c r="N16" s="176">
        <f t="shared" ref="N16" si="30">$D$16*M16</f>
        <v>0</v>
      </c>
      <c r="O16" s="175"/>
      <c r="P16" s="176">
        <f t="shared" ref="P16" si="31">$D$16*O16</f>
        <v>0</v>
      </c>
      <c r="Q16" s="175"/>
      <c r="R16" s="176">
        <f t="shared" ref="R16" si="32">$D$16*Q16</f>
        <v>0</v>
      </c>
      <c r="S16" s="175"/>
      <c r="T16" s="176">
        <f t="shared" ref="T16" si="33">$D$16*S16</f>
        <v>0</v>
      </c>
      <c r="U16" s="175"/>
      <c r="V16" s="176">
        <f t="shared" ref="V16" si="34">$D$16*U16</f>
        <v>0</v>
      </c>
      <c r="W16" s="175"/>
      <c r="X16" s="176">
        <f t="shared" ref="X16" si="35">$D$16*W16</f>
        <v>0</v>
      </c>
      <c r="Y16" s="175"/>
      <c r="Z16" s="176">
        <f t="shared" ref="Z16" si="36">$D$16*Y16</f>
        <v>0</v>
      </c>
      <c r="AA16" s="175"/>
      <c r="AB16" s="176">
        <f t="shared" ref="AB16:AD16" si="37">$D$16*AA16</f>
        <v>0</v>
      </c>
      <c r="AC16" s="177"/>
      <c r="AD16" s="178">
        <f t="shared" si="37"/>
        <v>0</v>
      </c>
    </row>
    <row r="17" spans="1:30" s="162" customFormat="1" ht="11.25">
      <c r="A17" s="258"/>
      <c r="B17" s="179"/>
      <c r="C17" s="180"/>
      <c r="D17" s="181"/>
      <c r="E17" s="182"/>
      <c r="F17" s="183">
        <f>$D$17*E17</f>
        <v>0</v>
      </c>
      <c r="G17" s="182"/>
      <c r="H17" s="183">
        <f t="shared" ref="H17" si="38">$D$17*G17</f>
        <v>0</v>
      </c>
      <c r="I17" s="182"/>
      <c r="J17" s="183">
        <f t="shared" ref="J17" si="39">$D$17*I17</f>
        <v>0</v>
      </c>
      <c r="K17" s="182"/>
      <c r="L17" s="183">
        <f t="shared" ref="L17" si="40">$D$17*K17</f>
        <v>0</v>
      </c>
      <c r="M17" s="182"/>
      <c r="N17" s="183">
        <f t="shared" ref="N17" si="41">$D$17*M17</f>
        <v>0</v>
      </c>
      <c r="O17" s="182"/>
      <c r="P17" s="183">
        <f t="shared" ref="P17" si="42">$D$17*O17</f>
        <v>0</v>
      </c>
      <c r="Q17" s="182"/>
      <c r="R17" s="183">
        <f t="shared" ref="R17" si="43">$D$17*Q17</f>
        <v>0</v>
      </c>
      <c r="S17" s="182"/>
      <c r="T17" s="183">
        <f t="shared" ref="T17" si="44">$D$17*S17</f>
        <v>0</v>
      </c>
      <c r="U17" s="182"/>
      <c r="V17" s="183">
        <f t="shared" ref="V17" si="45">$D$17*U17</f>
        <v>0</v>
      </c>
      <c r="W17" s="182"/>
      <c r="X17" s="183">
        <f t="shared" ref="X17" si="46">$D$17*W17</f>
        <v>0</v>
      </c>
      <c r="Y17" s="182"/>
      <c r="Z17" s="183">
        <f t="shared" ref="Z17" si="47">$D$17*Y17</f>
        <v>0</v>
      </c>
      <c r="AA17" s="182"/>
      <c r="AB17" s="183">
        <f t="shared" ref="AB17:AD17" si="48">$D$17*AA17</f>
        <v>0</v>
      </c>
      <c r="AC17" s="184"/>
      <c r="AD17" s="185">
        <f t="shared" si="48"/>
        <v>0</v>
      </c>
    </row>
    <row r="18" spans="1:30" s="162" customFormat="1" ht="11.25">
      <c r="A18" s="258"/>
      <c r="B18" s="186"/>
      <c r="C18" s="158"/>
      <c r="D18" s="187"/>
      <c r="E18" s="160"/>
      <c r="F18" s="159">
        <f>$D$18*E18</f>
        <v>0</v>
      </c>
      <c r="G18" s="160"/>
      <c r="H18" s="159">
        <f t="shared" ref="H18" si="49">$D$18*G18</f>
        <v>0</v>
      </c>
      <c r="I18" s="160"/>
      <c r="J18" s="159">
        <f t="shared" ref="J18" si="50">$D$18*I18</f>
        <v>0</v>
      </c>
      <c r="K18" s="160"/>
      <c r="L18" s="159">
        <f t="shared" ref="L18" si="51">$D$18*K18</f>
        <v>0</v>
      </c>
      <c r="M18" s="160"/>
      <c r="N18" s="159">
        <f t="shared" ref="N18" si="52">$D$18*M18</f>
        <v>0</v>
      </c>
      <c r="O18" s="160"/>
      <c r="P18" s="159">
        <f t="shared" ref="P18" si="53">$D$18*O18</f>
        <v>0</v>
      </c>
      <c r="Q18" s="160"/>
      <c r="R18" s="159">
        <f t="shared" ref="R18" si="54">$D$18*Q18</f>
        <v>0</v>
      </c>
      <c r="S18" s="160"/>
      <c r="T18" s="159">
        <f t="shared" ref="T18" si="55">$D$18*S18</f>
        <v>0</v>
      </c>
      <c r="U18" s="160"/>
      <c r="V18" s="159">
        <f t="shared" ref="V18" si="56">$D$18*U18</f>
        <v>0</v>
      </c>
      <c r="W18" s="160"/>
      <c r="X18" s="159">
        <f t="shared" ref="X18" si="57">$D$18*W18</f>
        <v>0</v>
      </c>
      <c r="Y18" s="160"/>
      <c r="Z18" s="159">
        <f t="shared" ref="Z18" si="58">$D$18*Y18</f>
        <v>0</v>
      </c>
      <c r="AA18" s="160"/>
      <c r="AB18" s="159">
        <f t="shared" ref="AB18:AD18" si="59">$D$18*AA18</f>
        <v>0</v>
      </c>
      <c r="AC18" s="157"/>
      <c r="AD18" s="161">
        <f t="shared" si="59"/>
        <v>0</v>
      </c>
    </row>
    <row r="19" spans="1:30" s="162" customFormat="1" ht="14.25" customHeight="1" thickBot="1">
      <c r="A19" s="258"/>
      <c r="B19" s="179"/>
      <c r="C19" s="180"/>
      <c r="D19" s="181"/>
      <c r="E19" s="182"/>
      <c r="F19" s="183">
        <f>$D$19*E19</f>
        <v>0</v>
      </c>
      <c r="G19" s="182"/>
      <c r="H19" s="183">
        <f t="shared" ref="H19" si="60">$D$19*G19</f>
        <v>0</v>
      </c>
      <c r="I19" s="182"/>
      <c r="J19" s="183">
        <f t="shared" ref="J19" si="61">$D$19*I19</f>
        <v>0</v>
      </c>
      <c r="K19" s="182"/>
      <c r="L19" s="183">
        <f t="shared" ref="L19" si="62">$D$19*K19</f>
        <v>0</v>
      </c>
      <c r="M19" s="182"/>
      <c r="N19" s="183">
        <f t="shared" ref="N19" si="63">$D$19*M19</f>
        <v>0</v>
      </c>
      <c r="O19" s="182"/>
      <c r="P19" s="183">
        <f t="shared" ref="P19" si="64">$D$19*O19</f>
        <v>0</v>
      </c>
      <c r="Q19" s="182"/>
      <c r="R19" s="183">
        <f t="shared" ref="R19" si="65">$D$19*Q19</f>
        <v>0</v>
      </c>
      <c r="S19" s="182"/>
      <c r="T19" s="183">
        <f t="shared" ref="T19" si="66">$D$19*S19</f>
        <v>0</v>
      </c>
      <c r="U19" s="182"/>
      <c r="V19" s="183">
        <f t="shared" ref="V19" si="67">$D$19*U19</f>
        <v>0</v>
      </c>
      <c r="W19" s="182"/>
      <c r="X19" s="183">
        <f t="shared" ref="X19" si="68">$D$19*W19</f>
        <v>0</v>
      </c>
      <c r="Y19" s="182"/>
      <c r="Z19" s="183">
        <f t="shared" ref="Z19" si="69">$D$19*Y19</f>
        <v>0</v>
      </c>
      <c r="AA19" s="182"/>
      <c r="AB19" s="183">
        <f t="shared" ref="AB19:AD19" si="70">$D$19*AA19</f>
        <v>0</v>
      </c>
      <c r="AC19" s="184"/>
      <c r="AD19" s="185">
        <f t="shared" si="70"/>
        <v>0</v>
      </c>
    </row>
    <row r="20" spans="1:30" s="188" customFormat="1" ht="12.75" customHeight="1">
      <c r="A20" s="249" t="s">
        <v>104</v>
      </c>
      <c r="B20" s="242" t="s">
        <v>81</v>
      </c>
      <c r="C20" s="251"/>
      <c r="D20" s="243"/>
      <c r="E20" s="270">
        <f>SUM(F6:F19)</f>
        <v>122.55</v>
      </c>
      <c r="F20" s="271"/>
      <c r="G20" s="270">
        <f>SUM(H6:H19)</f>
        <v>154.69999999999996</v>
      </c>
      <c r="H20" s="271"/>
      <c r="I20" s="270">
        <f>SUM(J6:J19)</f>
        <v>109.85</v>
      </c>
      <c r="J20" s="271"/>
      <c r="K20" s="270">
        <f>SUM(L6:L19)</f>
        <v>90.09999999999998</v>
      </c>
      <c r="L20" s="271"/>
      <c r="M20" s="270">
        <f>SUM(N6:N19)</f>
        <v>86.45</v>
      </c>
      <c r="N20" s="271"/>
      <c r="O20" s="270">
        <f>SUM(P6:P19)</f>
        <v>128.82999999999998</v>
      </c>
      <c r="P20" s="271"/>
      <c r="Q20" s="270">
        <f>SUM(R6:R19)</f>
        <v>174.4</v>
      </c>
      <c r="R20" s="271"/>
      <c r="S20" s="270">
        <f>SUM(T6:T19)</f>
        <v>91.450000000000017</v>
      </c>
      <c r="T20" s="271"/>
      <c r="U20" s="270">
        <f>SUM(V6:V19)</f>
        <v>143.85000000000002</v>
      </c>
      <c r="V20" s="271"/>
      <c r="W20" s="270">
        <f>SUM(X6:X19)</f>
        <v>134.1</v>
      </c>
      <c r="X20" s="271"/>
      <c r="Y20" s="270">
        <f>SUM(Z6:Z19)</f>
        <v>139.17000000000002</v>
      </c>
      <c r="Z20" s="271"/>
      <c r="AA20" s="270">
        <f>SUM(AB6:AB19)</f>
        <v>140.00000000000003</v>
      </c>
      <c r="AB20" s="271"/>
      <c r="AC20" s="270">
        <f>SUM(AD6:AD19)</f>
        <v>1529.85</v>
      </c>
      <c r="AD20" s="271"/>
    </row>
    <row r="21" spans="1:30" s="188" customFormat="1" ht="12.75" customHeight="1">
      <c r="A21" s="250"/>
      <c r="B21" s="244" t="s">
        <v>96</v>
      </c>
      <c r="C21" s="245"/>
      <c r="D21" s="246"/>
      <c r="E21" s="272">
        <f>SUM(F6:F15)</f>
        <v>122.55</v>
      </c>
      <c r="F21" s="273"/>
      <c r="G21" s="272">
        <f>SUM(H6:H15)</f>
        <v>154.69999999999996</v>
      </c>
      <c r="H21" s="273"/>
      <c r="I21" s="272">
        <f>SUM(J6:J15)</f>
        <v>109.85</v>
      </c>
      <c r="J21" s="273"/>
      <c r="K21" s="272">
        <f>SUM(L6:L15)</f>
        <v>90.09999999999998</v>
      </c>
      <c r="L21" s="273"/>
      <c r="M21" s="272">
        <f>SUM(N6:N15)</f>
        <v>86.45</v>
      </c>
      <c r="N21" s="273"/>
      <c r="O21" s="272">
        <f>SUM(P6:P15)</f>
        <v>128.82999999999998</v>
      </c>
      <c r="P21" s="273"/>
      <c r="Q21" s="272">
        <f>SUM(R6:R15)</f>
        <v>174.4</v>
      </c>
      <c r="R21" s="273"/>
      <c r="S21" s="272">
        <f>SUM(T6:T15)</f>
        <v>91.450000000000017</v>
      </c>
      <c r="T21" s="273"/>
      <c r="U21" s="272">
        <f>SUM(V6:V15)</f>
        <v>143.85000000000002</v>
      </c>
      <c r="V21" s="273"/>
      <c r="W21" s="272">
        <f>SUM(X6:X15)</f>
        <v>134.1</v>
      </c>
      <c r="X21" s="273"/>
      <c r="Y21" s="272">
        <f>SUM(Z6:Z15)</f>
        <v>139.17000000000002</v>
      </c>
      <c r="Z21" s="273"/>
      <c r="AA21" s="272">
        <f>SUM(AB6:AB15)</f>
        <v>140.00000000000003</v>
      </c>
      <c r="AB21" s="273"/>
      <c r="AC21" s="272">
        <f>SUM(AD6:AD15)</f>
        <v>1529.85</v>
      </c>
      <c r="AD21" s="273"/>
    </row>
    <row r="22" spans="1:30" s="188" customFormat="1" ht="12.75" customHeight="1">
      <c r="A22" s="250"/>
      <c r="B22" s="252" t="s">
        <v>97</v>
      </c>
      <c r="C22" s="253"/>
      <c r="D22" s="254"/>
      <c r="E22" s="235">
        <f>SUM(F16:F19)</f>
        <v>0</v>
      </c>
      <c r="F22" s="236"/>
      <c r="G22" s="235">
        <f>SUM(H16:H19)</f>
        <v>0</v>
      </c>
      <c r="H22" s="236"/>
      <c r="I22" s="235">
        <f>SUM(J16:J19)</f>
        <v>0</v>
      </c>
      <c r="J22" s="236"/>
      <c r="K22" s="235">
        <f>SUM(L16:L19)</f>
        <v>0</v>
      </c>
      <c r="L22" s="236"/>
      <c r="M22" s="235">
        <f>SUM(N16:N19)</f>
        <v>0</v>
      </c>
      <c r="N22" s="236"/>
      <c r="O22" s="235">
        <f>SUM(P16:P19)</f>
        <v>0</v>
      </c>
      <c r="P22" s="236"/>
      <c r="Q22" s="235">
        <f>SUM(R16:R19)</f>
        <v>0</v>
      </c>
      <c r="R22" s="236"/>
      <c r="S22" s="235">
        <f>SUM(T16:T19)</f>
        <v>0</v>
      </c>
      <c r="T22" s="236"/>
      <c r="U22" s="235">
        <f>SUM(V16:V19)</f>
        <v>0</v>
      </c>
      <c r="V22" s="236"/>
      <c r="W22" s="235">
        <f>SUM(X16:X19)</f>
        <v>0</v>
      </c>
      <c r="X22" s="236"/>
      <c r="Y22" s="235">
        <f>SUM(Z16:Z19)</f>
        <v>0</v>
      </c>
      <c r="Z22" s="236"/>
      <c r="AA22" s="235">
        <f>SUM(AB16:AB19)</f>
        <v>0</v>
      </c>
      <c r="AB22" s="236"/>
      <c r="AC22" s="235">
        <f>SUM(AD16:AD19)</f>
        <v>0</v>
      </c>
      <c r="AD22" s="236"/>
    </row>
    <row r="23" spans="1:30" s="188" customFormat="1" ht="13.5" customHeight="1" thickBot="1">
      <c r="A23" s="266"/>
      <c r="B23" s="237" t="s">
        <v>110</v>
      </c>
      <c r="C23" s="238"/>
      <c r="D23" s="239"/>
      <c r="E23" s="240">
        <f>E21/E20</f>
        <v>1</v>
      </c>
      <c r="F23" s="241"/>
      <c r="G23" s="240">
        <f>G21/G20</f>
        <v>1</v>
      </c>
      <c r="H23" s="241"/>
      <c r="I23" s="240">
        <f>I21/I20</f>
        <v>1</v>
      </c>
      <c r="J23" s="241"/>
      <c r="K23" s="240">
        <f>K21/K20</f>
        <v>1</v>
      </c>
      <c r="L23" s="241"/>
      <c r="M23" s="240">
        <f>M21/M20</f>
        <v>1</v>
      </c>
      <c r="N23" s="241"/>
      <c r="O23" s="240">
        <f>O21/O20</f>
        <v>1</v>
      </c>
      <c r="P23" s="241"/>
      <c r="Q23" s="240">
        <f>Q21/Q20</f>
        <v>1</v>
      </c>
      <c r="R23" s="241"/>
      <c r="S23" s="240">
        <f>S21/S20</f>
        <v>1</v>
      </c>
      <c r="T23" s="241"/>
      <c r="U23" s="240">
        <f>U21/U20</f>
        <v>1</v>
      </c>
      <c r="V23" s="241"/>
      <c r="W23" s="240">
        <f>W21/W20</f>
        <v>1</v>
      </c>
      <c r="X23" s="241"/>
      <c r="Y23" s="240">
        <f>Y21/Y20</f>
        <v>1</v>
      </c>
      <c r="Z23" s="241"/>
      <c r="AA23" s="240">
        <f>AA21/AA20</f>
        <v>1</v>
      </c>
      <c r="AB23" s="241"/>
      <c r="AC23" s="240">
        <f>AC21/AC20</f>
        <v>1</v>
      </c>
      <c r="AD23" s="241"/>
    </row>
    <row r="24" spans="1:30" s="189" customFormat="1" ht="7.5" customHeight="1">
      <c r="C24" s="190"/>
    </row>
    <row r="25" spans="1:30" ht="19.5" thickBot="1">
      <c r="B25" s="148" t="s">
        <v>113</v>
      </c>
      <c r="C25" s="150"/>
      <c r="D25" s="150"/>
      <c r="E25" s="150"/>
    </row>
    <row r="26" spans="1:30">
      <c r="A26" s="151"/>
      <c r="B26" s="259" t="s">
        <v>62</v>
      </c>
      <c r="C26" s="261" t="s">
        <v>114</v>
      </c>
      <c r="D26" s="263" t="s">
        <v>63</v>
      </c>
      <c r="E26" s="265" t="s">
        <v>67</v>
      </c>
      <c r="F26" s="256"/>
      <c r="G26" s="255" t="s">
        <v>68</v>
      </c>
      <c r="H26" s="256"/>
      <c r="I26" s="255" t="s">
        <v>69</v>
      </c>
      <c r="J26" s="256"/>
      <c r="K26" s="255" t="s">
        <v>70</v>
      </c>
      <c r="L26" s="256"/>
      <c r="M26" s="255" t="s">
        <v>71</v>
      </c>
      <c r="N26" s="256"/>
      <c r="O26" s="255" t="s">
        <v>72</v>
      </c>
      <c r="P26" s="256"/>
      <c r="Q26" s="255" t="s">
        <v>73</v>
      </c>
      <c r="R26" s="256"/>
      <c r="S26" s="255" t="s">
        <v>74</v>
      </c>
      <c r="T26" s="256"/>
      <c r="U26" s="255" t="s">
        <v>75</v>
      </c>
      <c r="V26" s="256"/>
      <c r="W26" s="255" t="s">
        <v>76</v>
      </c>
      <c r="X26" s="256"/>
      <c r="Y26" s="255" t="s">
        <v>77</v>
      </c>
      <c r="Z26" s="256"/>
      <c r="AA26" s="255" t="s">
        <v>78</v>
      </c>
      <c r="AB26" s="256"/>
      <c r="AC26" s="255" t="s">
        <v>82</v>
      </c>
      <c r="AD26" s="256"/>
    </row>
    <row r="27" spans="1:30" ht="34.5" thickBot="1">
      <c r="A27" s="153"/>
      <c r="B27" s="260"/>
      <c r="C27" s="262"/>
      <c r="D27" s="264"/>
      <c r="E27" s="154" t="s">
        <v>129</v>
      </c>
      <c r="F27" s="155" t="s">
        <v>83</v>
      </c>
      <c r="G27" s="154" t="s">
        <v>129</v>
      </c>
      <c r="H27" s="155" t="s">
        <v>83</v>
      </c>
      <c r="I27" s="154" t="s">
        <v>129</v>
      </c>
      <c r="J27" s="155" t="s">
        <v>83</v>
      </c>
      <c r="K27" s="154" t="s">
        <v>129</v>
      </c>
      <c r="L27" s="155" t="s">
        <v>83</v>
      </c>
      <c r="M27" s="154" t="s">
        <v>129</v>
      </c>
      <c r="N27" s="155" t="s">
        <v>83</v>
      </c>
      <c r="O27" s="154" t="s">
        <v>129</v>
      </c>
      <c r="P27" s="155" t="s">
        <v>83</v>
      </c>
      <c r="Q27" s="154" t="s">
        <v>129</v>
      </c>
      <c r="R27" s="155" t="s">
        <v>83</v>
      </c>
      <c r="S27" s="154" t="s">
        <v>129</v>
      </c>
      <c r="T27" s="155" t="s">
        <v>83</v>
      </c>
      <c r="U27" s="154" t="s">
        <v>129</v>
      </c>
      <c r="V27" s="155" t="s">
        <v>83</v>
      </c>
      <c r="W27" s="154" t="s">
        <v>129</v>
      </c>
      <c r="X27" s="155" t="s">
        <v>83</v>
      </c>
      <c r="Y27" s="154" t="s">
        <v>129</v>
      </c>
      <c r="Z27" s="155" t="s">
        <v>83</v>
      </c>
      <c r="AA27" s="154" t="s">
        <v>129</v>
      </c>
      <c r="AB27" s="155" t="s">
        <v>83</v>
      </c>
      <c r="AC27" s="154" t="s">
        <v>129</v>
      </c>
      <c r="AD27" s="155" t="s">
        <v>83</v>
      </c>
    </row>
    <row r="28" spans="1:30">
      <c r="A28" s="267" t="s">
        <v>106</v>
      </c>
      <c r="B28" s="160" t="s">
        <v>131</v>
      </c>
      <c r="C28" s="158" t="s">
        <v>137</v>
      </c>
      <c r="D28" s="159" t="s">
        <v>64</v>
      </c>
      <c r="E28" s="160" t="s">
        <v>80</v>
      </c>
      <c r="F28" s="201">
        <v>50.5</v>
      </c>
      <c r="G28" s="209" t="s">
        <v>80</v>
      </c>
      <c r="H28" s="201">
        <v>48.5</v>
      </c>
      <c r="I28" s="209" t="s">
        <v>80</v>
      </c>
      <c r="J28" s="201">
        <v>48</v>
      </c>
      <c r="K28" s="209" t="s">
        <v>80</v>
      </c>
      <c r="L28" s="201">
        <v>104.5</v>
      </c>
      <c r="M28" s="209" t="s">
        <v>80</v>
      </c>
      <c r="N28" s="201">
        <v>54.4</v>
      </c>
      <c r="O28" s="209" t="s">
        <v>80</v>
      </c>
      <c r="P28" s="201">
        <v>57.5</v>
      </c>
      <c r="Q28" s="209" t="s">
        <v>80</v>
      </c>
      <c r="R28" s="201">
        <v>66</v>
      </c>
      <c r="S28" s="209" t="s">
        <v>80</v>
      </c>
      <c r="T28" s="201">
        <v>63.52</v>
      </c>
      <c r="U28" s="209" t="s">
        <v>80</v>
      </c>
      <c r="V28" s="201">
        <v>59.87</v>
      </c>
      <c r="W28" s="209" t="s">
        <v>80</v>
      </c>
      <c r="X28" s="201">
        <v>134.83000000000001</v>
      </c>
      <c r="Y28" s="209" t="s">
        <v>80</v>
      </c>
      <c r="Z28" s="201">
        <v>37.340000000000003</v>
      </c>
      <c r="AA28" s="209" t="s">
        <v>80</v>
      </c>
      <c r="AB28" s="201">
        <v>25.24</v>
      </c>
      <c r="AC28" s="160" t="s">
        <v>80</v>
      </c>
      <c r="AD28" s="201">
        <f>SUM(F28+H28+J28+L28+N28+P28+R28+T28+V28+X28+Z28+AB28)</f>
        <v>750.2</v>
      </c>
    </row>
    <row r="29" spans="1:30">
      <c r="A29" s="268"/>
      <c r="B29" s="166" t="s">
        <v>132</v>
      </c>
      <c r="C29" s="164" t="s">
        <v>137</v>
      </c>
      <c r="D29" s="165" t="s">
        <v>64</v>
      </c>
      <c r="E29" s="166" t="s">
        <v>80</v>
      </c>
      <c r="F29" s="165">
        <v>18</v>
      </c>
      <c r="G29" s="166" t="s">
        <v>80</v>
      </c>
      <c r="H29" s="165">
        <v>10</v>
      </c>
      <c r="I29" s="166" t="s">
        <v>80</v>
      </c>
      <c r="J29" s="165">
        <v>3</v>
      </c>
      <c r="K29" s="166" t="s">
        <v>80</v>
      </c>
      <c r="L29" s="165">
        <v>4</v>
      </c>
      <c r="M29" s="166" t="s">
        <v>80</v>
      </c>
      <c r="N29" s="165">
        <v>0</v>
      </c>
      <c r="O29" s="166" t="s">
        <v>80</v>
      </c>
      <c r="P29" s="165">
        <v>14</v>
      </c>
      <c r="Q29" s="166" t="s">
        <v>80</v>
      </c>
      <c r="R29" s="165">
        <v>17</v>
      </c>
      <c r="S29" s="166" t="s">
        <v>80</v>
      </c>
      <c r="T29" s="165">
        <v>2</v>
      </c>
      <c r="U29" s="166" t="s">
        <v>80</v>
      </c>
      <c r="V29" s="198">
        <v>17.86</v>
      </c>
      <c r="W29" s="166" t="s">
        <v>80</v>
      </c>
      <c r="X29" s="198">
        <v>22.27</v>
      </c>
      <c r="Y29" s="166" t="s">
        <v>80</v>
      </c>
      <c r="Z29" s="165"/>
      <c r="AA29" s="166" t="s">
        <v>80</v>
      </c>
      <c r="AB29" s="165">
        <v>20</v>
      </c>
      <c r="AC29" s="166" t="s">
        <v>80</v>
      </c>
      <c r="AD29" s="198">
        <f>SUM(F29+H29+J29+L29+N29+P29+R29+T29+V29+X29+Z29+AB29)</f>
        <v>128.13</v>
      </c>
    </row>
    <row r="30" spans="1:30">
      <c r="A30" s="268"/>
      <c r="B30" s="160" t="s">
        <v>133</v>
      </c>
      <c r="C30" s="158" t="s">
        <v>137</v>
      </c>
      <c r="D30" s="159" t="s">
        <v>64</v>
      </c>
      <c r="E30" s="160" t="s">
        <v>80</v>
      </c>
      <c r="F30" s="159">
        <v>4</v>
      </c>
      <c r="G30" s="160" t="s">
        <v>80</v>
      </c>
      <c r="H30" s="159">
        <v>17</v>
      </c>
      <c r="I30" s="160" t="s">
        <v>80</v>
      </c>
      <c r="J30" s="159">
        <v>146</v>
      </c>
      <c r="K30" s="160" t="s">
        <v>80</v>
      </c>
      <c r="L30" s="159">
        <v>29</v>
      </c>
      <c r="M30" s="160" t="s">
        <v>80</v>
      </c>
      <c r="N30" s="159">
        <v>6</v>
      </c>
      <c r="O30" s="160" t="s">
        <v>80</v>
      </c>
      <c r="P30" s="159">
        <v>10</v>
      </c>
      <c r="Q30" s="160" t="s">
        <v>80</v>
      </c>
      <c r="R30" s="201">
        <v>2.5</v>
      </c>
      <c r="S30" s="160" t="s">
        <v>80</v>
      </c>
      <c r="T30" s="201">
        <v>31.54</v>
      </c>
      <c r="U30" s="160" t="s">
        <v>80</v>
      </c>
      <c r="V30" s="201">
        <v>42.16</v>
      </c>
      <c r="W30" s="160" t="s">
        <v>80</v>
      </c>
      <c r="X30" s="159"/>
      <c r="Y30" s="160" t="s">
        <v>80</v>
      </c>
      <c r="Z30" s="201">
        <v>34.81</v>
      </c>
      <c r="AA30" s="160" t="s">
        <v>80</v>
      </c>
      <c r="AB30" s="159">
        <v>20</v>
      </c>
      <c r="AC30" s="160" t="s">
        <v>80</v>
      </c>
      <c r="AD30" s="201">
        <f t="shared" ref="AD30:AD39" si="71">SUM(F30+H30+J30+L30+N30+P30+R30+T30+V30+X30+Z30+AB30)</f>
        <v>343.01</v>
      </c>
    </row>
    <row r="31" spans="1:30">
      <c r="A31" s="268"/>
      <c r="B31" s="166" t="s">
        <v>134</v>
      </c>
      <c r="C31" s="164" t="s">
        <v>137</v>
      </c>
      <c r="D31" s="165" t="s">
        <v>64</v>
      </c>
      <c r="E31" s="166" t="s">
        <v>80</v>
      </c>
      <c r="F31" s="165">
        <v>26</v>
      </c>
      <c r="G31" s="166" t="s">
        <v>80</v>
      </c>
      <c r="H31" s="165">
        <v>20</v>
      </c>
      <c r="I31" s="166" t="s">
        <v>80</v>
      </c>
      <c r="J31" s="165">
        <v>78</v>
      </c>
      <c r="K31" s="166" t="s">
        <v>80</v>
      </c>
      <c r="L31" s="165">
        <v>181</v>
      </c>
      <c r="M31" s="166" t="s">
        <v>80</v>
      </c>
      <c r="N31" s="165">
        <v>85</v>
      </c>
      <c r="O31" s="166" t="s">
        <v>80</v>
      </c>
      <c r="P31" s="165">
        <v>23.4</v>
      </c>
      <c r="Q31" s="166" t="s">
        <v>80</v>
      </c>
      <c r="R31" s="165">
        <v>59.45</v>
      </c>
      <c r="S31" s="166" t="s">
        <v>80</v>
      </c>
      <c r="T31" s="165">
        <v>135</v>
      </c>
      <c r="U31" s="166" t="s">
        <v>80</v>
      </c>
      <c r="V31" s="198">
        <v>48.65</v>
      </c>
      <c r="W31" s="166" t="s">
        <v>80</v>
      </c>
      <c r="X31" s="165">
        <v>24</v>
      </c>
      <c r="Y31" s="166" t="s">
        <v>80</v>
      </c>
      <c r="Z31" s="165">
        <v>32</v>
      </c>
      <c r="AA31" s="166" t="s">
        <v>80</v>
      </c>
      <c r="AB31" s="197">
        <v>44.56</v>
      </c>
      <c r="AC31" s="166" t="s">
        <v>80</v>
      </c>
      <c r="AD31" s="198">
        <f t="shared" si="71"/>
        <v>757.06</v>
      </c>
    </row>
    <row r="32" spans="1:30">
      <c r="A32" s="268"/>
      <c r="B32" s="160" t="s">
        <v>135</v>
      </c>
      <c r="C32" s="158" t="s">
        <v>137</v>
      </c>
      <c r="D32" s="159" t="s">
        <v>64</v>
      </c>
      <c r="E32" s="160" t="s">
        <v>80</v>
      </c>
      <c r="F32" s="159">
        <v>2</v>
      </c>
      <c r="G32" s="160" t="s">
        <v>80</v>
      </c>
      <c r="H32" s="159"/>
      <c r="I32" s="160" t="s">
        <v>80</v>
      </c>
      <c r="J32" s="159"/>
      <c r="K32" s="160" t="s">
        <v>80</v>
      </c>
      <c r="L32" s="159"/>
      <c r="M32" s="160" t="s">
        <v>80</v>
      </c>
      <c r="N32" s="159"/>
      <c r="O32" s="160" t="s">
        <v>80</v>
      </c>
      <c r="P32" s="159"/>
      <c r="Q32" s="160" t="s">
        <v>80</v>
      </c>
      <c r="R32" s="201">
        <v>2.5</v>
      </c>
      <c r="S32" s="160" t="s">
        <v>80</v>
      </c>
      <c r="T32" s="159"/>
      <c r="U32" s="160" t="s">
        <v>80</v>
      </c>
      <c r="V32" s="159"/>
      <c r="W32" s="160" t="s">
        <v>80</v>
      </c>
      <c r="X32" s="159"/>
      <c r="Y32" s="160" t="s">
        <v>80</v>
      </c>
      <c r="Z32" s="159"/>
      <c r="AA32" s="160" t="s">
        <v>80</v>
      </c>
      <c r="AB32" s="159"/>
      <c r="AC32" s="160" t="s">
        <v>80</v>
      </c>
      <c r="AD32" s="201">
        <f t="shared" si="71"/>
        <v>4.5</v>
      </c>
    </row>
    <row r="33" spans="1:30">
      <c r="A33" s="268"/>
      <c r="B33" s="166" t="s">
        <v>136</v>
      </c>
      <c r="C33" s="164" t="s">
        <v>137</v>
      </c>
      <c r="D33" s="165" t="s">
        <v>64</v>
      </c>
      <c r="E33" s="166" t="s">
        <v>80</v>
      </c>
      <c r="F33" s="198">
        <v>122.58</v>
      </c>
      <c r="G33" s="166" t="s">
        <v>80</v>
      </c>
      <c r="H33" s="198">
        <v>118.04</v>
      </c>
      <c r="I33" s="166" t="s">
        <v>80</v>
      </c>
      <c r="J33" s="198">
        <v>118.04</v>
      </c>
      <c r="K33" s="166" t="s">
        <v>80</v>
      </c>
      <c r="L33" s="198">
        <v>86.26</v>
      </c>
      <c r="M33" s="166" t="s">
        <v>80</v>
      </c>
      <c r="N33" s="198">
        <v>99.88</v>
      </c>
      <c r="O33" s="166" t="s">
        <v>80</v>
      </c>
      <c r="P33" s="198">
        <v>113.5</v>
      </c>
      <c r="Q33" s="166" t="s">
        <v>80</v>
      </c>
      <c r="R33" s="165">
        <v>0</v>
      </c>
      <c r="S33" s="166" t="s">
        <v>80</v>
      </c>
      <c r="T33" s="198">
        <v>108.92</v>
      </c>
      <c r="U33" s="166" t="s">
        <v>80</v>
      </c>
      <c r="V33" s="198">
        <v>108.75</v>
      </c>
      <c r="W33" s="166" t="s">
        <v>80</v>
      </c>
      <c r="X33" s="197">
        <v>123.42</v>
      </c>
      <c r="Y33" s="166" t="s">
        <v>80</v>
      </c>
      <c r="Z33" s="197">
        <v>108.1</v>
      </c>
      <c r="AA33" s="166" t="s">
        <v>80</v>
      </c>
      <c r="AB33" s="197">
        <v>110.16</v>
      </c>
      <c r="AC33" s="166" t="s">
        <v>80</v>
      </c>
      <c r="AD33" s="198">
        <f t="shared" si="71"/>
        <v>1217.6499999999999</v>
      </c>
    </row>
    <row r="34" spans="1:30">
      <c r="A34" s="268"/>
      <c r="B34" s="160" t="s">
        <v>116</v>
      </c>
      <c r="C34" s="158" t="s">
        <v>137</v>
      </c>
      <c r="D34" s="159" t="s">
        <v>64</v>
      </c>
      <c r="E34" s="160" t="s">
        <v>80</v>
      </c>
      <c r="F34" s="159">
        <v>168</v>
      </c>
      <c r="G34" s="160" t="s">
        <v>80</v>
      </c>
      <c r="H34" s="159">
        <v>186</v>
      </c>
      <c r="I34" s="160" t="s">
        <v>80</v>
      </c>
      <c r="J34" s="159">
        <v>152</v>
      </c>
      <c r="K34" s="160" t="s">
        <v>80</v>
      </c>
      <c r="L34" s="159">
        <v>108</v>
      </c>
      <c r="M34" s="160" t="s">
        <v>80</v>
      </c>
      <c r="N34" s="159">
        <v>128</v>
      </c>
      <c r="O34" s="160" t="s">
        <v>80</v>
      </c>
      <c r="P34" s="159">
        <v>162</v>
      </c>
      <c r="Q34" s="160" t="s">
        <v>80</v>
      </c>
      <c r="R34" s="159">
        <v>0</v>
      </c>
      <c r="S34" s="160" t="s">
        <v>80</v>
      </c>
      <c r="T34" s="201">
        <v>96.9</v>
      </c>
      <c r="U34" s="160" t="s">
        <v>80</v>
      </c>
      <c r="V34" s="159">
        <v>138</v>
      </c>
      <c r="W34" s="160" t="s">
        <v>80</v>
      </c>
      <c r="X34" s="159">
        <v>149</v>
      </c>
      <c r="Y34" s="160" t="s">
        <v>80</v>
      </c>
      <c r="Z34" s="159">
        <v>131</v>
      </c>
      <c r="AA34" s="160" t="s">
        <v>80</v>
      </c>
      <c r="AB34" s="206">
        <v>139</v>
      </c>
      <c r="AC34" s="160" t="s">
        <v>80</v>
      </c>
      <c r="AD34" s="201">
        <f t="shared" si="71"/>
        <v>1557.9</v>
      </c>
    </row>
    <row r="35" spans="1:30">
      <c r="A35" s="268"/>
      <c r="B35" s="166" t="s">
        <v>115</v>
      </c>
      <c r="C35" s="164" t="s">
        <v>137</v>
      </c>
      <c r="D35" s="165" t="s">
        <v>64</v>
      </c>
      <c r="E35" s="166" t="s">
        <v>80</v>
      </c>
      <c r="F35" s="165">
        <v>15</v>
      </c>
      <c r="G35" s="166" t="s">
        <v>80</v>
      </c>
      <c r="H35" s="165">
        <v>15</v>
      </c>
      <c r="I35" s="166" t="s">
        <v>80</v>
      </c>
      <c r="J35" s="165">
        <v>15</v>
      </c>
      <c r="K35" s="166" t="s">
        <v>80</v>
      </c>
      <c r="L35" s="165"/>
      <c r="M35" s="166" t="s">
        <v>80</v>
      </c>
      <c r="N35" s="165">
        <v>10</v>
      </c>
      <c r="O35" s="166" t="s">
        <v>80</v>
      </c>
      <c r="P35" s="165"/>
      <c r="Q35" s="166" t="s">
        <v>80</v>
      </c>
      <c r="R35" s="198">
        <v>8.83</v>
      </c>
      <c r="S35" s="166" t="s">
        <v>80</v>
      </c>
      <c r="T35" s="198">
        <v>8.83</v>
      </c>
      <c r="U35" s="166" t="s">
        <v>80</v>
      </c>
      <c r="V35" s="198">
        <v>73.62</v>
      </c>
      <c r="W35" s="166" t="s">
        <v>80</v>
      </c>
      <c r="X35" s="198">
        <v>18.88</v>
      </c>
      <c r="Y35" s="166" t="s">
        <v>80</v>
      </c>
      <c r="Z35" s="205">
        <v>45.5</v>
      </c>
      <c r="AA35" s="166" t="s">
        <v>80</v>
      </c>
      <c r="AB35" s="198">
        <v>24.63</v>
      </c>
      <c r="AC35" s="166" t="s">
        <v>80</v>
      </c>
      <c r="AD35" s="198">
        <f t="shared" si="71"/>
        <v>235.29</v>
      </c>
    </row>
    <row r="36" spans="1:30" ht="13.5" thickBot="1">
      <c r="A36" s="193"/>
      <c r="B36" s="160" t="s">
        <v>139</v>
      </c>
      <c r="C36" s="158" t="s">
        <v>137</v>
      </c>
      <c r="D36" s="159" t="s">
        <v>64</v>
      </c>
      <c r="E36" s="160" t="s">
        <v>80</v>
      </c>
      <c r="F36" s="159"/>
      <c r="G36" s="160" t="s">
        <v>80</v>
      </c>
      <c r="H36" s="159"/>
      <c r="I36" s="160" t="s">
        <v>80</v>
      </c>
      <c r="J36" s="159"/>
      <c r="K36" s="160" t="s">
        <v>80</v>
      </c>
      <c r="L36" s="159"/>
      <c r="M36" s="160" t="s">
        <v>80</v>
      </c>
      <c r="N36" s="159"/>
      <c r="O36" s="160" t="s">
        <v>80</v>
      </c>
      <c r="P36" s="159"/>
      <c r="Q36" s="160" t="s">
        <v>80</v>
      </c>
      <c r="R36" s="159"/>
      <c r="S36" s="160" t="s">
        <v>80</v>
      </c>
      <c r="T36" s="201">
        <v>39.380000000000003</v>
      </c>
      <c r="U36" s="160" t="s">
        <v>80</v>
      </c>
      <c r="V36" s="201">
        <v>44.14</v>
      </c>
      <c r="W36" s="160" t="s">
        <v>80</v>
      </c>
      <c r="X36" s="159"/>
      <c r="Y36" s="160" t="s">
        <v>80</v>
      </c>
      <c r="Z36" s="159"/>
      <c r="AA36" s="160" t="s">
        <v>80</v>
      </c>
      <c r="AB36" s="159"/>
      <c r="AC36" s="160" t="s">
        <v>80</v>
      </c>
      <c r="AD36" s="187">
        <f t="shared" si="71"/>
        <v>83.52000000000001</v>
      </c>
    </row>
    <row r="37" spans="1:30">
      <c r="A37" s="257" t="s">
        <v>112</v>
      </c>
      <c r="B37" s="175" t="s">
        <v>115</v>
      </c>
      <c r="C37" s="173" t="s">
        <v>117</v>
      </c>
      <c r="D37" s="176" t="s">
        <v>64</v>
      </c>
      <c r="E37" s="175" t="s">
        <v>80</v>
      </c>
      <c r="F37" s="176">
        <v>22</v>
      </c>
      <c r="G37" s="175" t="s">
        <v>80</v>
      </c>
      <c r="H37" s="176"/>
      <c r="I37" s="175" t="s">
        <v>80</v>
      </c>
      <c r="J37" s="176"/>
      <c r="K37" s="175" t="s">
        <v>80</v>
      </c>
      <c r="L37" s="176"/>
      <c r="M37" s="175" t="s">
        <v>80</v>
      </c>
      <c r="N37" s="176">
        <v>10</v>
      </c>
      <c r="O37" s="175" t="s">
        <v>80</v>
      </c>
      <c r="P37" s="176"/>
      <c r="Q37" s="175" t="s">
        <v>80</v>
      </c>
      <c r="R37" s="176">
        <v>20</v>
      </c>
      <c r="S37" s="175" t="s">
        <v>80</v>
      </c>
      <c r="T37" s="176"/>
      <c r="U37" s="175" t="s">
        <v>80</v>
      </c>
      <c r="V37" s="176"/>
      <c r="W37" s="175" t="s">
        <v>80</v>
      </c>
      <c r="X37" s="176"/>
      <c r="Y37" s="175" t="s">
        <v>80</v>
      </c>
      <c r="Z37" s="176"/>
      <c r="AA37" s="175" t="s">
        <v>80</v>
      </c>
      <c r="AB37" s="176"/>
      <c r="AC37" s="175" t="s">
        <v>80</v>
      </c>
      <c r="AD37" s="176">
        <f t="shared" si="71"/>
        <v>52</v>
      </c>
    </row>
    <row r="38" spans="1:30">
      <c r="A38" s="258"/>
      <c r="B38" s="182" t="s">
        <v>116</v>
      </c>
      <c r="C38" s="180" t="s">
        <v>117</v>
      </c>
      <c r="D38" s="183" t="s">
        <v>64</v>
      </c>
      <c r="E38" s="182" t="s">
        <v>80</v>
      </c>
      <c r="F38" s="183"/>
      <c r="G38" s="182" t="s">
        <v>80</v>
      </c>
      <c r="H38" s="183"/>
      <c r="I38" s="182" t="s">
        <v>80</v>
      </c>
      <c r="J38" s="183"/>
      <c r="K38" s="182" t="s">
        <v>80</v>
      </c>
      <c r="L38" s="183"/>
      <c r="M38" s="182" t="s">
        <v>80</v>
      </c>
      <c r="N38" s="183"/>
      <c r="O38" s="182" t="s">
        <v>80</v>
      </c>
      <c r="P38" s="183"/>
      <c r="Q38" s="182" t="s">
        <v>80</v>
      </c>
      <c r="R38" s="183">
        <v>143</v>
      </c>
      <c r="S38" s="182" t="s">
        <v>80</v>
      </c>
      <c r="T38" s="183"/>
      <c r="U38" s="182" t="s">
        <v>80</v>
      </c>
      <c r="V38" s="183"/>
      <c r="W38" s="182" t="s">
        <v>80</v>
      </c>
      <c r="X38" s="183"/>
      <c r="Y38" s="182" t="s">
        <v>80</v>
      </c>
      <c r="Z38" s="183"/>
      <c r="AA38" s="182" t="s">
        <v>80</v>
      </c>
      <c r="AB38" s="183"/>
      <c r="AC38" s="182" t="s">
        <v>80</v>
      </c>
      <c r="AD38" s="183">
        <f>SUM(F38+H38+J38+L38+N38+P38+R38+T38+V38+X38+Z38+AB38)</f>
        <v>143</v>
      </c>
    </row>
    <row r="39" spans="1:30">
      <c r="A39" s="258"/>
      <c r="B39" s="160" t="s">
        <v>136</v>
      </c>
      <c r="C39" s="158" t="s">
        <v>117</v>
      </c>
      <c r="D39" s="159" t="s">
        <v>64</v>
      </c>
      <c r="E39" s="160" t="s">
        <v>80</v>
      </c>
      <c r="F39" s="159"/>
      <c r="G39" s="160" t="s">
        <v>80</v>
      </c>
      <c r="H39" s="159"/>
      <c r="I39" s="160" t="s">
        <v>80</v>
      </c>
      <c r="J39" s="159"/>
      <c r="K39" s="160" t="s">
        <v>80</v>
      </c>
      <c r="L39" s="159"/>
      <c r="M39" s="160" t="s">
        <v>80</v>
      </c>
      <c r="N39" s="159"/>
      <c r="O39" s="160" t="s">
        <v>80</v>
      </c>
      <c r="P39" s="159"/>
      <c r="Q39" s="160" t="s">
        <v>80</v>
      </c>
      <c r="R39" s="159">
        <v>138</v>
      </c>
      <c r="S39" s="160" t="s">
        <v>80</v>
      </c>
      <c r="T39" s="201">
        <v>18.16</v>
      </c>
      <c r="U39" s="160" t="s">
        <v>80</v>
      </c>
      <c r="V39" s="159"/>
      <c r="W39" s="160" t="s">
        <v>80</v>
      </c>
      <c r="X39" s="159"/>
      <c r="Y39" s="160" t="s">
        <v>80</v>
      </c>
      <c r="Z39" s="159"/>
      <c r="AA39" s="160" t="s">
        <v>80</v>
      </c>
      <c r="AB39" s="159"/>
      <c r="AC39" s="160" t="s">
        <v>80</v>
      </c>
      <c r="AD39" s="201">
        <f t="shared" si="71"/>
        <v>156.16</v>
      </c>
    </row>
    <row r="40" spans="1:30" ht="13.5" thickBot="1">
      <c r="A40" s="194"/>
      <c r="B40" s="182" t="s">
        <v>132</v>
      </c>
      <c r="C40" s="180" t="s">
        <v>138</v>
      </c>
      <c r="D40" s="183" t="s">
        <v>64</v>
      </c>
      <c r="E40" s="182" t="s">
        <v>80</v>
      </c>
      <c r="F40" s="183"/>
      <c r="G40" s="182" t="s">
        <v>80</v>
      </c>
      <c r="H40" s="183"/>
      <c r="I40" s="182" t="s">
        <v>80</v>
      </c>
      <c r="J40" s="183"/>
      <c r="K40" s="182" t="s">
        <v>80</v>
      </c>
      <c r="L40" s="183"/>
      <c r="M40" s="182" t="s">
        <v>80</v>
      </c>
      <c r="N40" s="183"/>
      <c r="O40" s="182" t="s">
        <v>80</v>
      </c>
      <c r="P40" s="183"/>
      <c r="Q40" s="182" t="s">
        <v>80</v>
      </c>
      <c r="R40" s="183"/>
      <c r="S40" s="182" t="s">
        <v>80</v>
      </c>
      <c r="T40" s="183">
        <v>10</v>
      </c>
      <c r="U40" s="182" t="s">
        <v>80</v>
      </c>
      <c r="V40" s="183"/>
      <c r="W40" s="182" t="s">
        <v>80</v>
      </c>
      <c r="X40" s="183"/>
      <c r="Y40" s="182" t="s">
        <v>80</v>
      </c>
      <c r="Z40" s="183"/>
      <c r="AA40" s="182" t="s">
        <v>80</v>
      </c>
      <c r="AB40" s="183"/>
      <c r="AC40" s="182" t="s">
        <v>80</v>
      </c>
      <c r="AD40" s="183">
        <f>SUM(F40+H40+J40+L40+N40+P40+R40+T40+V40+X40+Z40+AB40)</f>
        <v>10</v>
      </c>
    </row>
    <row r="41" spans="1:30">
      <c r="A41" s="249" t="s">
        <v>104</v>
      </c>
      <c r="B41" s="242" t="s">
        <v>81</v>
      </c>
      <c r="C41" s="251"/>
      <c r="D41" s="243"/>
      <c r="E41" s="270">
        <f>SUM(F28:F40)</f>
        <v>428.08</v>
      </c>
      <c r="F41" s="271"/>
      <c r="G41" s="270">
        <f>SUM(H28:H40)</f>
        <v>414.54</v>
      </c>
      <c r="H41" s="271"/>
      <c r="I41" s="270">
        <f>SUM(J28:J40)</f>
        <v>560.04</v>
      </c>
      <c r="J41" s="271"/>
      <c r="K41" s="270">
        <f>SUM(L28:L40)</f>
        <v>512.76</v>
      </c>
      <c r="L41" s="271"/>
      <c r="M41" s="270">
        <f>SUM(N28:N40)</f>
        <v>393.28</v>
      </c>
      <c r="N41" s="271"/>
      <c r="O41" s="270">
        <f>SUM(P28:P40)</f>
        <v>380.4</v>
      </c>
      <c r="P41" s="271"/>
      <c r="Q41" s="270">
        <f>SUM(R28:R40)</f>
        <v>457.28</v>
      </c>
      <c r="R41" s="271"/>
      <c r="S41" s="270">
        <f>SUM(T28:T40)</f>
        <v>514.25</v>
      </c>
      <c r="T41" s="271"/>
      <c r="U41" s="270">
        <f>SUM(V28:V40)</f>
        <v>533.04999999999995</v>
      </c>
      <c r="V41" s="271"/>
      <c r="W41" s="270">
        <f>SUM(X28:X40)</f>
        <v>472.40000000000003</v>
      </c>
      <c r="X41" s="271"/>
      <c r="Y41" s="270">
        <f>SUM(Z28:Z40)</f>
        <v>388.75</v>
      </c>
      <c r="Z41" s="271"/>
      <c r="AA41" s="270">
        <f>SUM(AB28:AB40)</f>
        <v>383.59</v>
      </c>
      <c r="AB41" s="271"/>
      <c r="AC41" s="270">
        <f>SUM(AD28:AD40)</f>
        <v>5438.420000000001</v>
      </c>
      <c r="AD41" s="271"/>
    </row>
    <row r="42" spans="1:30">
      <c r="A42" s="250"/>
      <c r="B42" s="244" t="s">
        <v>107</v>
      </c>
      <c r="C42" s="245"/>
      <c r="D42" s="246"/>
      <c r="E42" s="272">
        <f>SUM(F28:F35)</f>
        <v>406.08</v>
      </c>
      <c r="F42" s="273"/>
      <c r="G42" s="272">
        <f>SUM(H28:H35)</f>
        <v>414.54</v>
      </c>
      <c r="H42" s="273"/>
      <c r="I42" s="272">
        <f>SUM(J28:J35)</f>
        <v>560.04</v>
      </c>
      <c r="J42" s="273"/>
      <c r="K42" s="272">
        <f>SUM(L28:L35)</f>
        <v>512.76</v>
      </c>
      <c r="L42" s="273"/>
      <c r="M42" s="272">
        <f>SUM(N28:N35)</f>
        <v>383.28</v>
      </c>
      <c r="N42" s="273"/>
      <c r="O42" s="272">
        <f>SUM(P28:P35)</f>
        <v>380.4</v>
      </c>
      <c r="P42" s="273"/>
      <c r="Q42" s="272">
        <f>SUM(R28:R35)</f>
        <v>156.28</v>
      </c>
      <c r="R42" s="273"/>
      <c r="S42" s="272">
        <f>SUM(T28:T35)</f>
        <v>446.71</v>
      </c>
      <c r="T42" s="273"/>
      <c r="U42" s="272">
        <f>SUM(V28:V35)</f>
        <v>488.90999999999997</v>
      </c>
      <c r="V42" s="273"/>
      <c r="W42" s="272">
        <f>SUM(X28:X35)</f>
        <v>472.40000000000003</v>
      </c>
      <c r="X42" s="273"/>
      <c r="Y42" s="272">
        <f>SUM(Z28:Z35)</f>
        <v>388.75</v>
      </c>
      <c r="Z42" s="273"/>
      <c r="AA42" s="272">
        <f>SUM(AB28:AB35)</f>
        <v>383.59</v>
      </c>
      <c r="AB42" s="273"/>
      <c r="AC42" s="272">
        <f>SUM(AD28:AD35)</f>
        <v>4993.7400000000007</v>
      </c>
      <c r="AD42" s="273"/>
    </row>
    <row r="43" spans="1:30">
      <c r="A43" s="250"/>
      <c r="B43" s="252" t="s">
        <v>108</v>
      </c>
      <c r="C43" s="253"/>
      <c r="D43" s="254"/>
      <c r="E43" s="274">
        <f>SUM(F37:F40)</f>
        <v>22</v>
      </c>
      <c r="F43" s="275"/>
      <c r="G43" s="235">
        <f t="shared" ref="G43" si="72">SUM(H37:H40)</f>
        <v>0</v>
      </c>
      <c r="H43" s="236"/>
      <c r="I43" s="235">
        <f t="shared" ref="I43" si="73">SUM(J37:J40)</f>
        <v>0</v>
      </c>
      <c r="J43" s="236"/>
      <c r="K43" s="235">
        <f t="shared" ref="K43" si="74">SUM(L37:L40)</f>
        <v>0</v>
      </c>
      <c r="L43" s="236"/>
      <c r="M43" s="274">
        <f>SUM(N37:N40)</f>
        <v>10</v>
      </c>
      <c r="N43" s="275"/>
      <c r="O43" s="235">
        <f t="shared" ref="O43" si="75">SUM(P37:P40)</f>
        <v>0</v>
      </c>
      <c r="P43" s="236"/>
      <c r="Q43" s="274">
        <f>SUM(R37:R40)</f>
        <v>301</v>
      </c>
      <c r="R43" s="275"/>
      <c r="S43" s="274">
        <f>SUM(T37:T40)</f>
        <v>28.16</v>
      </c>
      <c r="T43" s="275"/>
      <c r="U43" s="235">
        <f t="shared" ref="U43" si="76">SUM(V37:V40)</f>
        <v>0</v>
      </c>
      <c r="V43" s="236"/>
      <c r="W43" s="235">
        <f t="shared" ref="W43" si="77">SUM(X37:X40)</f>
        <v>0</v>
      </c>
      <c r="X43" s="236"/>
      <c r="Y43" s="235">
        <f t="shared" ref="Y43" si="78">SUM(Z37:Z40)</f>
        <v>0</v>
      </c>
      <c r="Z43" s="236"/>
      <c r="AA43" s="235">
        <f t="shared" ref="AA43" si="79">SUM(AB37:AB40)</f>
        <v>0</v>
      </c>
      <c r="AB43" s="236"/>
      <c r="AC43" s="274">
        <f>SUM(AD37:AD40)</f>
        <v>361.15999999999997</v>
      </c>
      <c r="AD43" s="275"/>
    </row>
    <row r="44" spans="1:30" ht="13.5" thickBot="1">
      <c r="A44" s="250"/>
      <c r="B44" s="237" t="s">
        <v>109</v>
      </c>
      <c r="C44" s="238"/>
      <c r="D44" s="239"/>
      <c r="E44" s="240">
        <f>E42/E41</f>
        <v>0.94860773687161282</v>
      </c>
      <c r="F44" s="241"/>
      <c r="G44" s="240">
        <f>G42/G41</f>
        <v>1</v>
      </c>
      <c r="H44" s="241"/>
      <c r="I44" s="240">
        <f>I42/I41</f>
        <v>1</v>
      </c>
      <c r="J44" s="241"/>
      <c r="K44" s="240">
        <f>K42/K41</f>
        <v>1</v>
      </c>
      <c r="L44" s="241"/>
      <c r="M44" s="240">
        <f>M42/M41</f>
        <v>0.9745728234336859</v>
      </c>
      <c r="N44" s="241"/>
      <c r="O44" s="240">
        <f>O42/O41</f>
        <v>1</v>
      </c>
      <c r="P44" s="241"/>
      <c r="Q44" s="240">
        <f>Q42/Q41</f>
        <v>0.34175997200839753</v>
      </c>
      <c r="R44" s="241"/>
      <c r="S44" s="240">
        <f>S42/S41</f>
        <v>0.86866310160427807</v>
      </c>
      <c r="T44" s="241"/>
      <c r="U44" s="240">
        <f>U42/U41</f>
        <v>0.91719350905168373</v>
      </c>
      <c r="V44" s="241"/>
      <c r="W44" s="240">
        <f>W42/W41</f>
        <v>1</v>
      </c>
      <c r="X44" s="241"/>
      <c r="Y44" s="240">
        <f>Y42/Y41</f>
        <v>1</v>
      </c>
      <c r="Z44" s="241"/>
      <c r="AA44" s="240">
        <f>AA42/AA41</f>
        <v>1</v>
      </c>
      <c r="AB44" s="241"/>
      <c r="AC44" s="240">
        <f>AC42/AC41</f>
        <v>0.91823360461310455</v>
      </c>
      <c r="AD44" s="241"/>
    </row>
    <row r="45" spans="1:30" ht="5.25" customHeight="1"/>
    <row r="46" spans="1:30" ht="19.5" thickBot="1">
      <c r="B46" s="148" t="s">
        <v>126</v>
      </c>
      <c r="C46" s="150"/>
      <c r="D46" s="150"/>
      <c r="E46" s="150"/>
    </row>
    <row r="47" spans="1:30">
      <c r="A47" s="151"/>
      <c r="B47" s="259" t="s">
        <v>62</v>
      </c>
      <c r="C47" s="261" t="s">
        <v>114</v>
      </c>
      <c r="D47" s="263" t="s">
        <v>127</v>
      </c>
      <c r="E47" s="265" t="s">
        <v>67</v>
      </c>
      <c r="F47" s="256"/>
      <c r="G47" s="255" t="s">
        <v>68</v>
      </c>
      <c r="H47" s="256"/>
      <c r="I47" s="255" t="s">
        <v>69</v>
      </c>
      <c r="J47" s="256"/>
      <c r="K47" s="255" t="s">
        <v>70</v>
      </c>
      <c r="L47" s="256"/>
      <c r="M47" s="255" t="s">
        <v>71</v>
      </c>
      <c r="N47" s="256"/>
      <c r="O47" s="255" t="s">
        <v>72</v>
      </c>
      <c r="P47" s="256"/>
      <c r="Q47" s="255" t="s">
        <v>73</v>
      </c>
      <c r="R47" s="256"/>
      <c r="S47" s="255" t="s">
        <v>74</v>
      </c>
      <c r="T47" s="256"/>
      <c r="U47" s="255" t="s">
        <v>75</v>
      </c>
      <c r="V47" s="256"/>
      <c r="W47" s="255" t="s">
        <v>76</v>
      </c>
      <c r="X47" s="256"/>
      <c r="Y47" s="255" t="s">
        <v>77</v>
      </c>
      <c r="Z47" s="256"/>
      <c r="AA47" s="255" t="s">
        <v>78</v>
      </c>
      <c r="AB47" s="256"/>
      <c r="AC47" s="255" t="s">
        <v>82</v>
      </c>
      <c r="AD47" s="256"/>
    </row>
    <row r="48" spans="1:30" ht="23.25" thickBot="1">
      <c r="A48" s="153"/>
      <c r="B48" s="260"/>
      <c r="C48" s="262"/>
      <c r="D48" s="264"/>
      <c r="E48" s="154" t="s">
        <v>129</v>
      </c>
      <c r="F48" s="207" t="s">
        <v>130</v>
      </c>
      <c r="G48" s="154" t="s">
        <v>129</v>
      </c>
      <c r="H48" s="207" t="s">
        <v>130</v>
      </c>
      <c r="I48" s="154" t="s">
        <v>129</v>
      </c>
      <c r="J48" s="208" t="s">
        <v>130</v>
      </c>
      <c r="K48" s="154" t="s">
        <v>129</v>
      </c>
      <c r="L48" s="208" t="s">
        <v>130</v>
      </c>
      <c r="M48" s="154" t="s">
        <v>129</v>
      </c>
      <c r="N48" s="208" t="s">
        <v>130</v>
      </c>
      <c r="O48" s="154" t="s">
        <v>129</v>
      </c>
      <c r="P48" s="208" t="s">
        <v>130</v>
      </c>
      <c r="Q48" s="154" t="s">
        <v>129</v>
      </c>
      <c r="R48" s="208" t="s">
        <v>130</v>
      </c>
      <c r="S48" s="154" t="s">
        <v>129</v>
      </c>
      <c r="T48" s="208" t="s">
        <v>130</v>
      </c>
      <c r="U48" s="154" t="s">
        <v>129</v>
      </c>
      <c r="V48" s="207" t="s">
        <v>130</v>
      </c>
      <c r="W48" s="154" t="s">
        <v>129</v>
      </c>
      <c r="X48" s="207" t="s">
        <v>130</v>
      </c>
      <c r="Y48" s="154" t="s">
        <v>129</v>
      </c>
      <c r="Z48" s="207" t="s">
        <v>130</v>
      </c>
      <c r="AA48" s="154" t="s">
        <v>129</v>
      </c>
      <c r="AB48" s="207" t="s">
        <v>130</v>
      </c>
      <c r="AC48" s="154" t="s">
        <v>129</v>
      </c>
      <c r="AD48" s="207" t="s">
        <v>130</v>
      </c>
    </row>
    <row r="49" spans="1:30">
      <c r="A49" s="267" t="s">
        <v>106</v>
      </c>
      <c r="B49" s="166" t="s">
        <v>141</v>
      </c>
      <c r="C49" s="164" t="s">
        <v>137</v>
      </c>
      <c r="D49" s="165">
        <v>4</v>
      </c>
      <c r="E49" s="166">
        <v>69</v>
      </c>
      <c r="F49" s="165">
        <f>$D$49*E49</f>
        <v>276</v>
      </c>
      <c r="G49" s="166">
        <v>94</v>
      </c>
      <c r="H49" s="165">
        <f>$D$49*G49</f>
        <v>376</v>
      </c>
      <c r="I49" s="166">
        <v>106</v>
      </c>
      <c r="J49" s="165">
        <f>$D$49*I49</f>
        <v>424</v>
      </c>
      <c r="K49" s="166">
        <v>81</v>
      </c>
      <c r="L49" s="165">
        <f>$D$49*K49</f>
        <v>324</v>
      </c>
      <c r="M49" s="166">
        <v>81</v>
      </c>
      <c r="N49" s="165">
        <f>$D$49*M49</f>
        <v>324</v>
      </c>
      <c r="O49" s="166">
        <v>90</v>
      </c>
      <c r="P49" s="165">
        <f>$D$49*O49</f>
        <v>360</v>
      </c>
      <c r="Q49" s="166">
        <v>82</v>
      </c>
      <c r="R49" s="165">
        <f>$D$49*Q49</f>
        <v>328</v>
      </c>
      <c r="S49" s="166">
        <v>156</v>
      </c>
      <c r="T49" s="165">
        <f>$D$49*S49</f>
        <v>624</v>
      </c>
      <c r="U49" s="166">
        <v>68</v>
      </c>
      <c r="V49" s="165">
        <f>$D$49*U49</f>
        <v>272</v>
      </c>
      <c r="W49" s="166">
        <v>58</v>
      </c>
      <c r="X49" s="165">
        <f>$D$49*W49</f>
        <v>232</v>
      </c>
      <c r="Y49" s="166">
        <v>69</v>
      </c>
      <c r="Z49" s="165">
        <f>$D$49*Y49</f>
        <v>276</v>
      </c>
      <c r="AA49" s="166">
        <v>80</v>
      </c>
      <c r="AB49" s="165">
        <f>$D$49*AA49</f>
        <v>320</v>
      </c>
      <c r="AC49" s="163">
        <f>SUM(E49,G49,I49,K49,M49,O49,Q49,S49,U49,W49,Y49,AA49)</f>
        <v>1034</v>
      </c>
      <c r="AD49" s="167">
        <f>$D$49*AC49</f>
        <v>4136</v>
      </c>
    </row>
    <row r="50" spans="1:30">
      <c r="A50" s="268"/>
      <c r="B50" s="160" t="s">
        <v>119</v>
      </c>
      <c r="C50" s="158" t="s">
        <v>137</v>
      </c>
      <c r="D50" s="159">
        <v>1</v>
      </c>
      <c r="E50" s="160">
        <v>940</v>
      </c>
      <c r="F50" s="170">
        <f>$D$50*E50</f>
        <v>940</v>
      </c>
      <c r="G50" s="160">
        <v>972</v>
      </c>
      <c r="H50" s="159">
        <f>$D$50*G50</f>
        <v>972</v>
      </c>
      <c r="I50" s="160">
        <v>1280</v>
      </c>
      <c r="J50" s="159">
        <f>$D$50*I50</f>
        <v>1280</v>
      </c>
      <c r="K50" s="160">
        <v>1040</v>
      </c>
      <c r="L50" s="159">
        <f>$D$50*K50</f>
        <v>1040</v>
      </c>
      <c r="M50" s="160">
        <v>980</v>
      </c>
      <c r="N50" s="159">
        <f>$D$50*M50</f>
        <v>980</v>
      </c>
      <c r="O50" s="160">
        <v>1090</v>
      </c>
      <c r="P50" s="159">
        <f>$D$50*O50</f>
        <v>1090</v>
      </c>
      <c r="Q50" s="160">
        <v>1220</v>
      </c>
      <c r="R50" s="159">
        <f>$D$50*Q50</f>
        <v>1220</v>
      </c>
      <c r="S50" s="160">
        <v>990</v>
      </c>
      <c r="T50" s="159">
        <f>$D$50*S50</f>
        <v>990</v>
      </c>
      <c r="U50" s="160">
        <v>810</v>
      </c>
      <c r="V50" s="159">
        <f>$D$50*U50</f>
        <v>810</v>
      </c>
      <c r="W50" s="160">
        <v>620</v>
      </c>
      <c r="X50" s="159">
        <f>$D$50*W50</f>
        <v>620</v>
      </c>
      <c r="Y50" s="160">
        <v>750</v>
      </c>
      <c r="Z50" s="159">
        <f>$D$50*Y50</f>
        <v>750</v>
      </c>
      <c r="AA50" s="160">
        <v>820</v>
      </c>
      <c r="AB50" s="159">
        <f>$D$50*AA50</f>
        <v>820</v>
      </c>
      <c r="AC50" s="168">
        <f>SUM(E50,G50,I50,K50,M50,O50,Q50,S50,U50,W50,Y50,AA50)</f>
        <v>11512</v>
      </c>
      <c r="AD50" s="161">
        <f t="shared" ref="AD50" si="80">$D$51*AC50</f>
        <v>46048</v>
      </c>
    </row>
    <row r="51" spans="1:30">
      <c r="A51" s="268"/>
      <c r="B51" s="166" t="s">
        <v>140</v>
      </c>
      <c r="C51" s="164" t="s">
        <v>137</v>
      </c>
      <c r="D51" s="165">
        <v>4</v>
      </c>
      <c r="E51" s="166">
        <v>189</v>
      </c>
      <c r="F51" s="165">
        <f>$D$51*E51</f>
        <v>756</v>
      </c>
      <c r="G51" s="166">
        <v>214</v>
      </c>
      <c r="H51" s="165">
        <f>$D$51*G51</f>
        <v>856</v>
      </c>
      <c r="I51" s="166">
        <v>222</v>
      </c>
      <c r="J51" s="165">
        <f>$D$51*I51</f>
        <v>888</v>
      </c>
      <c r="K51" s="166">
        <v>216</v>
      </c>
      <c r="L51" s="165">
        <f>$D$51*K51</f>
        <v>864</v>
      </c>
      <c r="M51" s="166">
        <v>168</v>
      </c>
      <c r="N51" s="165">
        <f>$D$51*M51</f>
        <v>672</v>
      </c>
      <c r="O51" s="166">
        <v>230</v>
      </c>
      <c r="P51" s="165">
        <f>$D$51*O51</f>
        <v>920</v>
      </c>
      <c r="Q51" s="166">
        <v>244</v>
      </c>
      <c r="R51" s="165">
        <f>$D$51*Q51</f>
        <v>976</v>
      </c>
      <c r="S51" s="166">
        <v>188</v>
      </c>
      <c r="T51" s="165">
        <f>$D$51*S51</f>
        <v>752</v>
      </c>
      <c r="U51" s="166">
        <v>132</v>
      </c>
      <c r="V51" s="165">
        <f>$D$51*U51</f>
        <v>528</v>
      </c>
      <c r="W51" s="166">
        <v>137</v>
      </c>
      <c r="X51" s="165">
        <f>$D$51*W51</f>
        <v>548</v>
      </c>
      <c r="Y51" s="166">
        <v>173</v>
      </c>
      <c r="Z51" s="165">
        <f>$D$51*Y51</f>
        <v>692</v>
      </c>
      <c r="AA51" s="166">
        <v>240</v>
      </c>
      <c r="AB51" s="165">
        <f>$D$51*AA51</f>
        <v>960</v>
      </c>
      <c r="AC51" s="163">
        <f t="shared" ref="AC51:AC54" si="81">SUM(E51,G51,I51,K51,M51,O51,Q51,S51,U51,W51,Y51,AA51)</f>
        <v>2353</v>
      </c>
      <c r="AD51" s="167">
        <f>$D$51*AC51</f>
        <v>9412</v>
      </c>
    </row>
    <row r="52" spans="1:30">
      <c r="A52" s="268"/>
      <c r="B52" s="160" t="s">
        <v>120</v>
      </c>
      <c r="C52" s="158" t="s">
        <v>137</v>
      </c>
      <c r="D52" s="159">
        <v>1</v>
      </c>
      <c r="E52" s="160">
        <v>90</v>
      </c>
      <c r="F52" s="170">
        <f t="shared" ref="F52" si="82">$D$52*E52</f>
        <v>90</v>
      </c>
      <c r="G52" s="160">
        <v>300</v>
      </c>
      <c r="H52" s="170">
        <f>$D$52*G52</f>
        <v>300</v>
      </c>
      <c r="I52" s="160">
        <v>180</v>
      </c>
      <c r="J52" s="170">
        <f>$D$52*I52</f>
        <v>180</v>
      </c>
      <c r="K52" s="160">
        <v>150</v>
      </c>
      <c r="L52" s="170">
        <f>$D$52*K52</f>
        <v>150</v>
      </c>
      <c r="M52" s="160">
        <v>130</v>
      </c>
      <c r="N52" s="170">
        <f>$D$52*M52</f>
        <v>130</v>
      </c>
      <c r="O52" s="160">
        <v>300</v>
      </c>
      <c r="P52" s="170">
        <f>$D$52*O52</f>
        <v>300</v>
      </c>
      <c r="Q52" s="160">
        <v>190</v>
      </c>
      <c r="R52" s="170">
        <f>$D$52*Q52</f>
        <v>190</v>
      </c>
      <c r="S52" s="160">
        <v>250</v>
      </c>
      <c r="T52" s="170">
        <f>$D$52*S52</f>
        <v>250</v>
      </c>
      <c r="U52" s="160">
        <v>70</v>
      </c>
      <c r="V52" s="170">
        <f>$D$52*U52</f>
        <v>70</v>
      </c>
      <c r="W52" s="160">
        <v>112</v>
      </c>
      <c r="X52" s="170">
        <f>$D$52*W52</f>
        <v>112</v>
      </c>
      <c r="Y52" s="160">
        <v>162</v>
      </c>
      <c r="Z52" s="170">
        <f>$D$52*Y52</f>
        <v>162</v>
      </c>
      <c r="AA52" s="160">
        <v>197</v>
      </c>
      <c r="AB52" s="170">
        <f>$D$52*AA52</f>
        <v>197</v>
      </c>
      <c r="AC52" s="168">
        <f t="shared" si="81"/>
        <v>2131</v>
      </c>
      <c r="AD52" s="161">
        <f t="shared" ref="AD52" si="83">$D$52*AC52</f>
        <v>2131</v>
      </c>
    </row>
    <row r="53" spans="1:30">
      <c r="A53" s="268"/>
      <c r="B53" s="166" t="s">
        <v>121</v>
      </c>
      <c r="C53" s="164" t="s">
        <v>137</v>
      </c>
      <c r="D53" s="165">
        <v>24</v>
      </c>
      <c r="E53" s="166">
        <v>38</v>
      </c>
      <c r="F53" s="165">
        <f>$D$53*E53</f>
        <v>912</v>
      </c>
      <c r="G53" s="166">
        <v>42</v>
      </c>
      <c r="H53" s="165">
        <f>$D$53*G53</f>
        <v>1008</v>
      </c>
      <c r="I53" s="166">
        <v>41</v>
      </c>
      <c r="J53" s="165">
        <f>$D$53*I53</f>
        <v>984</v>
      </c>
      <c r="K53" s="166">
        <v>38</v>
      </c>
      <c r="L53" s="165">
        <f>$D$53*K53</f>
        <v>912</v>
      </c>
      <c r="M53" s="166">
        <v>36</v>
      </c>
      <c r="N53" s="165">
        <f>$D$53*M53</f>
        <v>864</v>
      </c>
      <c r="O53" s="166">
        <v>35</v>
      </c>
      <c r="P53" s="165">
        <f>$D$53*O53</f>
        <v>840</v>
      </c>
      <c r="Q53" s="166">
        <v>37</v>
      </c>
      <c r="R53" s="165">
        <f>$D$53*Q53</f>
        <v>888</v>
      </c>
      <c r="S53" s="166">
        <v>23</v>
      </c>
      <c r="T53" s="165">
        <f>$D$53*S53</f>
        <v>552</v>
      </c>
      <c r="U53" s="166">
        <v>20</v>
      </c>
      <c r="V53" s="165">
        <f>$D$53*U53</f>
        <v>480</v>
      </c>
      <c r="W53" s="166">
        <v>21</v>
      </c>
      <c r="X53" s="165">
        <f>$D$53*W53</f>
        <v>504</v>
      </c>
      <c r="Y53" s="166">
        <v>30</v>
      </c>
      <c r="Z53" s="165">
        <f>$D$53*Y53</f>
        <v>720</v>
      </c>
      <c r="AA53" s="166">
        <v>34</v>
      </c>
      <c r="AB53" s="165">
        <f>$D$53*AA53</f>
        <v>816</v>
      </c>
      <c r="AC53" s="163">
        <f t="shared" si="81"/>
        <v>395</v>
      </c>
      <c r="AD53" s="167">
        <f t="shared" ref="AD53" si="84">$D$54*AC53</f>
        <v>1580</v>
      </c>
    </row>
    <row r="54" spans="1:30" ht="13.5" thickBot="1">
      <c r="A54" s="268"/>
      <c r="B54" s="160" t="s">
        <v>125</v>
      </c>
      <c r="C54" s="158" t="s">
        <v>137</v>
      </c>
      <c r="D54" s="159">
        <v>4</v>
      </c>
      <c r="E54" s="160">
        <v>1</v>
      </c>
      <c r="F54" s="170">
        <f>$D$54*E54</f>
        <v>4</v>
      </c>
      <c r="G54" s="160">
        <v>1</v>
      </c>
      <c r="H54" s="159">
        <f>$D$54*G54</f>
        <v>4</v>
      </c>
      <c r="I54" s="160">
        <v>1</v>
      </c>
      <c r="J54" s="170">
        <f>$D$54*I54</f>
        <v>4</v>
      </c>
      <c r="K54" s="160">
        <v>3</v>
      </c>
      <c r="L54" s="170">
        <f>$D$54*K54</f>
        <v>12</v>
      </c>
      <c r="M54" s="160">
        <v>2</v>
      </c>
      <c r="N54" s="170">
        <f>$D$54*M54</f>
        <v>8</v>
      </c>
      <c r="O54" s="160">
        <v>2</v>
      </c>
      <c r="P54" s="170">
        <f>$D$54*O54</f>
        <v>8</v>
      </c>
      <c r="Q54" s="160">
        <v>2</v>
      </c>
      <c r="R54" s="170">
        <f>$D$54*Q54</f>
        <v>8</v>
      </c>
      <c r="S54" s="160">
        <v>6</v>
      </c>
      <c r="T54" s="170">
        <f>$D$54*S54</f>
        <v>24</v>
      </c>
      <c r="U54" s="160">
        <v>6</v>
      </c>
      <c r="V54" s="170">
        <f>$D$54*U54</f>
        <v>24</v>
      </c>
      <c r="W54" s="160">
        <v>5</v>
      </c>
      <c r="X54" s="170">
        <f>$D$54*W54</f>
        <v>20</v>
      </c>
      <c r="Y54" s="160">
        <v>4</v>
      </c>
      <c r="Z54" s="170">
        <f>$D$54*Y54</f>
        <v>16</v>
      </c>
      <c r="AA54" s="160">
        <v>5</v>
      </c>
      <c r="AB54" s="170">
        <f>$D$54*AA54</f>
        <v>20</v>
      </c>
      <c r="AC54" s="168">
        <f t="shared" si="81"/>
        <v>38</v>
      </c>
      <c r="AD54" s="161">
        <f>$D$54*AC54</f>
        <v>152</v>
      </c>
    </row>
    <row r="55" spans="1:30">
      <c r="A55" s="257" t="s">
        <v>112</v>
      </c>
      <c r="B55" s="172"/>
      <c r="C55" s="173"/>
      <c r="D55" s="174"/>
      <c r="E55" s="175"/>
      <c r="F55" s="176">
        <f>$D$55*E55</f>
        <v>0</v>
      </c>
      <c r="G55" s="175"/>
      <c r="H55" s="176">
        <f t="shared" ref="H55" si="85">$D$55*G55</f>
        <v>0</v>
      </c>
      <c r="I55" s="175"/>
      <c r="J55" s="176">
        <f t="shared" ref="J55" si="86">$D$55*I55</f>
        <v>0</v>
      </c>
      <c r="K55" s="175"/>
      <c r="L55" s="176">
        <f t="shared" ref="L55" si="87">$D$55*K55</f>
        <v>0</v>
      </c>
      <c r="M55" s="175"/>
      <c r="N55" s="176">
        <f t="shared" ref="N55" si="88">$D$55*M55</f>
        <v>0</v>
      </c>
      <c r="O55" s="175"/>
      <c r="P55" s="176">
        <f t="shared" ref="P55" si="89">$D$55*O55</f>
        <v>0</v>
      </c>
      <c r="Q55" s="175"/>
      <c r="R55" s="176">
        <f t="shared" ref="R55" si="90">$D$55*Q55</f>
        <v>0</v>
      </c>
      <c r="S55" s="175"/>
      <c r="T55" s="176">
        <f t="shared" ref="T55" si="91">$D$55*S55</f>
        <v>0</v>
      </c>
      <c r="U55" s="175"/>
      <c r="V55" s="176">
        <f t="shared" ref="V55" si="92">$D$55*U55</f>
        <v>0</v>
      </c>
      <c r="W55" s="175"/>
      <c r="X55" s="176">
        <f t="shared" ref="X55" si="93">$D$55*W55</f>
        <v>0</v>
      </c>
      <c r="Y55" s="175"/>
      <c r="Z55" s="176">
        <f t="shared" ref="Z55" si="94">$D$55*Y55</f>
        <v>0</v>
      </c>
      <c r="AA55" s="175"/>
      <c r="AB55" s="176">
        <f t="shared" ref="AB55" si="95">$D$55*AA55</f>
        <v>0</v>
      </c>
      <c r="AC55" s="177"/>
      <c r="AD55" s="178">
        <f t="shared" ref="AD55" si="96">$D$55*AC55</f>
        <v>0</v>
      </c>
    </row>
    <row r="56" spans="1:30">
      <c r="A56" s="258"/>
      <c r="B56" s="179"/>
      <c r="C56" s="180"/>
      <c r="D56" s="181"/>
      <c r="E56" s="182"/>
      <c r="F56" s="183">
        <f>$D$56*E56</f>
        <v>0</v>
      </c>
      <c r="G56" s="182"/>
      <c r="H56" s="183">
        <f t="shared" ref="H56" si="97">$D$56*G56</f>
        <v>0</v>
      </c>
      <c r="I56" s="182"/>
      <c r="J56" s="183">
        <f t="shared" ref="J56" si="98">$D$56*I56</f>
        <v>0</v>
      </c>
      <c r="K56" s="182"/>
      <c r="L56" s="183">
        <f t="shared" ref="L56" si="99">$D$56*K56</f>
        <v>0</v>
      </c>
      <c r="M56" s="182"/>
      <c r="N56" s="183">
        <f t="shared" ref="N56" si="100">$D$56*M56</f>
        <v>0</v>
      </c>
      <c r="O56" s="182"/>
      <c r="P56" s="183">
        <f t="shared" ref="P56" si="101">$D$56*O56</f>
        <v>0</v>
      </c>
      <c r="Q56" s="182"/>
      <c r="R56" s="183">
        <f t="shared" ref="R56" si="102">$D$56*Q56</f>
        <v>0</v>
      </c>
      <c r="S56" s="182"/>
      <c r="T56" s="183">
        <f t="shared" ref="T56" si="103">$D$56*S56</f>
        <v>0</v>
      </c>
      <c r="U56" s="182"/>
      <c r="V56" s="183">
        <f t="shared" ref="V56" si="104">$D$56*U56</f>
        <v>0</v>
      </c>
      <c r="W56" s="182"/>
      <c r="X56" s="183">
        <f t="shared" ref="X56" si="105">$D$56*W56</f>
        <v>0</v>
      </c>
      <c r="Y56" s="182"/>
      <c r="Z56" s="183">
        <f t="shared" ref="Z56" si="106">$D$56*Y56</f>
        <v>0</v>
      </c>
      <c r="AA56" s="182"/>
      <c r="AB56" s="183">
        <f t="shared" ref="AB56" si="107">$D$56*AA56</f>
        <v>0</v>
      </c>
      <c r="AC56" s="184"/>
      <c r="AD56" s="185">
        <f t="shared" ref="AD56" si="108">$D$56*AC56</f>
        <v>0</v>
      </c>
    </row>
    <row r="57" spans="1:30">
      <c r="A57" s="258"/>
      <c r="B57" s="186"/>
      <c r="C57" s="158"/>
      <c r="D57" s="187"/>
      <c r="E57" s="160"/>
      <c r="F57" s="159">
        <f>$D$57*E57</f>
        <v>0</v>
      </c>
      <c r="G57" s="160"/>
      <c r="H57" s="159">
        <f t="shared" ref="H57" si="109">$D$57*G57</f>
        <v>0</v>
      </c>
      <c r="I57" s="160"/>
      <c r="J57" s="159">
        <f t="shared" ref="J57" si="110">$D$57*I57</f>
        <v>0</v>
      </c>
      <c r="K57" s="160"/>
      <c r="L57" s="159">
        <f t="shared" ref="L57" si="111">$D$57*K57</f>
        <v>0</v>
      </c>
      <c r="M57" s="160"/>
      <c r="N57" s="159">
        <f t="shared" ref="N57" si="112">$D$57*M57</f>
        <v>0</v>
      </c>
      <c r="O57" s="160"/>
      <c r="P57" s="159">
        <f t="shared" ref="P57" si="113">$D$57*O57</f>
        <v>0</v>
      </c>
      <c r="Q57" s="160"/>
      <c r="R57" s="159">
        <f t="shared" ref="R57" si="114">$D$57*Q57</f>
        <v>0</v>
      </c>
      <c r="S57" s="160"/>
      <c r="T57" s="159">
        <f t="shared" ref="T57" si="115">$D$57*S57</f>
        <v>0</v>
      </c>
      <c r="U57" s="160"/>
      <c r="V57" s="159">
        <f t="shared" ref="V57" si="116">$D$57*U57</f>
        <v>0</v>
      </c>
      <c r="W57" s="160"/>
      <c r="X57" s="159">
        <f t="shared" ref="X57" si="117">$D$57*W57</f>
        <v>0</v>
      </c>
      <c r="Y57" s="160"/>
      <c r="Z57" s="159">
        <f t="shared" ref="Z57" si="118">$D$57*Y57</f>
        <v>0</v>
      </c>
      <c r="AA57" s="160"/>
      <c r="AB57" s="159">
        <f t="shared" ref="AB57" si="119">$D$57*AA57</f>
        <v>0</v>
      </c>
      <c r="AC57" s="157"/>
      <c r="AD57" s="161">
        <f t="shared" ref="AD57" si="120">$D$57*AC57</f>
        <v>0</v>
      </c>
    </row>
    <row r="58" spans="1:30">
      <c r="A58" s="258"/>
      <c r="B58" s="179"/>
      <c r="C58" s="180"/>
      <c r="D58" s="181"/>
      <c r="E58" s="182"/>
      <c r="F58" s="183">
        <f>$D$58*E58</f>
        <v>0</v>
      </c>
      <c r="G58" s="182"/>
      <c r="H58" s="183">
        <f t="shared" ref="H58" si="121">$D$58*G58</f>
        <v>0</v>
      </c>
      <c r="I58" s="182"/>
      <c r="J58" s="183">
        <f t="shared" ref="J58" si="122">$D$58*I58</f>
        <v>0</v>
      </c>
      <c r="K58" s="182"/>
      <c r="L58" s="183">
        <f t="shared" ref="L58" si="123">$D$58*K58</f>
        <v>0</v>
      </c>
      <c r="M58" s="182"/>
      <c r="N58" s="183">
        <f t="shared" ref="N58" si="124">$D$58*M58</f>
        <v>0</v>
      </c>
      <c r="O58" s="182"/>
      <c r="P58" s="183">
        <f t="shared" ref="P58" si="125">$D$58*O58</f>
        <v>0</v>
      </c>
      <c r="Q58" s="182"/>
      <c r="R58" s="183">
        <f t="shared" ref="R58" si="126">$D$58*Q58</f>
        <v>0</v>
      </c>
      <c r="S58" s="182"/>
      <c r="T58" s="183">
        <f t="shared" ref="T58" si="127">$D$58*S58</f>
        <v>0</v>
      </c>
      <c r="U58" s="182"/>
      <c r="V58" s="183">
        <f t="shared" ref="V58" si="128">$D$58*U58</f>
        <v>0</v>
      </c>
      <c r="W58" s="182"/>
      <c r="X58" s="183">
        <f t="shared" ref="X58" si="129">$D$58*W58</f>
        <v>0</v>
      </c>
      <c r="Y58" s="182"/>
      <c r="Z58" s="183">
        <f t="shared" ref="Z58" si="130">$D$58*Y58</f>
        <v>0</v>
      </c>
      <c r="AA58" s="182"/>
      <c r="AB58" s="183">
        <f t="shared" ref="AB58" si="131">$D$58*AA58</f>
        <v>0</v>
      </c>
      <c r="AC58" s="184"/>
      <c r="AD58" s="185">
        <f t="shared" ref="AD58" si="132">$D$58*AC58</f>
        <v>0</v>
      </c>
    </row>
    <row r="59" spans="1:30" ht="13.5" thickBot="1">
      <c r="A59" s="258"/>
      <c r="B59" s="186"/>
      <c r="C59" s="158"/>
      <c r="D59" s="187"/>
      <c r="E59" s="160"/>
      <c r="F59" s="159">
        <f>$D$59*E59</f>
        <v>0</v>
      </c>
      <c r="G59" s="160"/>
      <c r="H59" s="159">
        <f t="shared" ref="H59" si="133">$D$59*G59</f>
        <v>0</v>
      </c>
      <c r="I59" s="160"/>
      <c r="J59" s="159">
        <f t="shared" ref="J59" si="134">$D$59*I59</f>
        <v>0</v>
      </c>
      <c r="K59" s="160"/>
      <c r="L59" s="159">
        <f t="shared" ref="L59" si="135">$D$59*K59</f>
        <v>0</v>
      </c>
      <c r="M59" s="160"/>
      <c r="N59" s="159">
        <f t="shared" ref="N59" si="136">$D$59*M59</f>
        <v>0</v>
      </c>
      <c r="O59" s="160"/>
      <c r="P59" s="159">
        <f t="shared" ref="P59" si="137">$D$59*O59</f>
        <v>0</v>
      </c>
      <c r="Q59" s="160"/>
      <c r="R59" s="159">
        <f t="shared" ref="R59" si="138">$D$59*Q59</f>
        <v>0</v>
      </c>
      <c r="S59" s="160"/>
      <c r="T59" s="159">
        <f t="shared" ref="T59" si="139">$D$59*S59</f>
        <v>0</v>
      </c>
      <c r="U59" s="160"/>
      <c r="V59" s="159">
        <f t="shared" ref="V59" si="140">$D$59*U59</f>
        <v>0</v>
      </c>
      <c r="W59" s="160"/>
      <c r="X59" s="159">
        <f t="shared" ref="X59" si="141">$D$59*W59</f>
        <v>0</v>
      </c>
      <c r="Y59" s="160"/>
      <c r="Z59" s="159">
        <f t="shared" ref="Z59" si="142">$D$59*Y59</f>
        <v>0</v>
      </c>
      <c r="AA59" s="160"/>
      <c r="AB59" s="159">
        <f t="shared" ref="AB59" si="143">$D$59*AA59</f>
        <v>0</v>
      </c>
      <c r="AC59" s="157"/>
      <c r="AD59" s="161">
        <f t="shared" ref="AD59" si="144">$D$59*AC59</f>
        <v>0</v>
      </c>
    </row>
    <row r="60" spans="1:30">
      <c r="A60" s="249" t="s">
        <v>104</v>
      </c>
      <c r="B60" s="242" t="s">
        <v>81</v>
      </c>
      <c r="C60" s="251"/>
      <c r="D60" s="243"/>
      <c r="E60" s="242">
        <f>SUM(F49:F59)</f>
        <v>2978</v>
      </c>
      <c r="F60" s="243"/>
      <c r="G60" s="242">
        <f>SUM(H49:H59)</f>
        <v>3516</v>
      </c>
      <c r="H60" s="243"/>
      <c r="I60" s="242">
        <f>SUM(J49:J59)</f>
        <v>3760</v>
      </c>
      <c r="J60" s="243"/>
      <c r="K60" s="242">
        <f>SUM(L49:L59)</f>
        <v>3302</v>
      </c>
      <c r="L60" s="243"/>
      <c r="M60" s="242">
        <f>SUM(N49:N59)</f>
        <v>2978</v>
      </c>
      <c r="N60" s="243"/>
      <c r="O60" s="242">
        <f>SUM(P49:P59)</f>
        <v>3518</v>
      </c>
      <c r="P60" s="243"/>
      <c r="Q60" s="242">
        <f>SUM(R49:R59)</f>
        <v>3610</v>
      </c>
      <c r="R60" s="243"/>
      <c r="S60" s="242">
        <f>SUM(T49:T59)</f>
        <v>3192</v>
      </c>
      <c r="T60" s="243"/>
      <c r="U60" s="242">
        <f>SUM(V49:V59)</f>
        <v>2184</v>
      </c>
      <c r="V60" s="243"/>
      <c r="W60" s="242">
        <f>SUM(X49:X59)</f>
        <v>2036</v>
      </c>
      <c r="X60" s="243"/>
      <c r="Y60" s="242">
        <f>SUM(Z49:Z59)</f>
        <v>2616</v>
      </c>
      <c r="Z60" s="243"/>
      <c r="AA60" s="242">
        <f>SUM(AB49:AB59)</f>
        <v>3133</v>
      </c>
      <c r="AB60" s="243"/>
      <c r="AC60" s="242">
        <f>SUM(AD49:AD59)</f>
        <v>63459</v>
      </c>
      <c r="AD60" s="243"/>
    </row>
    <row r="61" spans="1:30">
      <c r="A61" s="250"/>
      <c r="B61" s="244" t="s">
        <v>107</v>
      </c>
      <c r="C61" s="245"/>
      <c r="D61" s="246"/>
      <c r="E61" s="247">
        <f>SUM(F49:F54)</f>
        <v>2978</v>
      </c>
      <c r="F61" s="248"/>
      <c r="G61" s="247">
        <f>SUM(H49:H54)</f>
        <v>3516</v>
      </c>
      <c r="H61" s="248"/>
      <c r="I61" s="247">
        <f>SUM(J49:J54)</f>
        <v>3760</v>
      </c>
      <c r="J61" s="248"/>
      <c r="K61" s="247">
        <f>SUM(L49:L54)</f>
        <v>3302</v>
      </c>
      <c r="L61" s="248"/>
      <c r="M61" s="247">
        <f>SUM(N49:N54)</f>
        <v>2978</v>
      </c>
      <c r="N61" s="248"/>
      <c r="O61" s="247">
        <f>SUM(P49:P54)</f>
        <v>3518</v>
      </c>
      <c r="P61" s="248"/>
      <c r="Q61" s="247">
        <f>SUM(R49:R54)</f>
        <v>3610</v>
      </c>
      <c r="R61" s="248"/>
      <c r="S61" s="247">
        <f>SUM(T49:T54)</f>
        <v>3192</v>
      </c>
      <c r="T61" s="248"/>
      <c r="U61" s="247">
        <f>SUM(V49:V54)</f>
        <v>2184</v>
      </c>
      <c r="V61" s="248"/>
      <c r="W61" s="247">
        <f>SUM(X49:X54)</f>
        <v>2036</v>
      </c>
      <c r="X61" s="248"/>
      <c r="Y61" s="247">
        <f>SUM(Z49:Z54)</f>
        <v>2616</v>
      </c>
      <c r="Z61" s="248"/>
      <c r="AA61" s="247">
        <f>SUM(AB49:AB54)</f>
        <v>3133</v>
      </c>
      <c r="AB61" s="248"/>
      <c r="AC61" s="247">
        <f>SUM(AD49:AD54)</f>
        <v>63459</v>
      </c>
      <c r="AD61" s="248"/>
    </row>
    <row r="62" spans="1:30">
      <c r="A62" s="250"/>
      <c r="B62" s="252" t="s">
        <v>108</v>
      </c>
      <c r="C62" s="253"/>
      <c r="D62" s="254"/>
      <c r="E62" s="235">
        <f>SUM(F55:F59)</f>
        <v>0</v>
      </c>
      <c r="F62" s="236"/>
      <c r="G62" s="235">
        <f>SUM(H55:H59)</f>
        <v>0</v>
      </c>
      <c r="H62" s="236"/>
      <c r="I62" s="235">
        <f>SUM(J55:J59)</f>
        <v>0</v>
      </c>
      <c r="J62" s="236"/>
      <c r="K62" s="235">
        <f>SUM(L55:L59)</f>
        <v>0</v>
      </c>
      <c r="L62" s="236"/>
      <c r="M62" s="235">
        <f>SUM(N55:N59)</f>
        <v>0</v>
      </c>
      <c r="N62" s="236"/>
      <c r="O62" s="235">
        <f>SUM(P55:P59)</f>
        <v>0</v>
      </c>
      <c r="P62" s="236"/>
      <c r="Q62" s="235">
        <f>SUM(R55:R59)</f>
        <v>0</v>
      </c>
      <c r="R62" s="236"/>
      <c r="S62" s="235">
        <f>SUM(T55:T59)</f>
        <v>0</v>
      </c>
      <c r="T62" s="236"/>
      <c r="U62" s="235">
        <f>SUM(V55:V59)</f>
        <v>0</v>
      </c>
      <c r="V62" s="236"/>
      <c r="W62" s="235">
        <f>SUM(X55:X59)</f>
        <v>0</v>
      </c>
      <c r="X62" s="236"/>
      <c r="Y62" s="235">
        <f>SUM(Z55:Z59)</f>
        <v>0</v>
      </c>
      <c r="Z62" s="236"/>
      <c r="AA62" s="235">
        <f>SUM(AB55:AB59)</f>
        <v>0</v>
      </c>
      <c r="AB62" s="236"/>
      <c r="AC62" s="235">
        <f>SUM(AD55:AD59)</f>
        <v>0</v>
      </c>
      <c r="AD62" s="236"/>
    </row>
    <row r="63" spans="1:30" ht="13.5" thickBot="1">
      <c r="A63" s="250"/>
      <c r="B63" s="237" t="s">
        <v>109</v>
      </c>
      <c r="C63" s="238"/>
      <c r="D63" s="239"/>
      <c r="E63" s="240">
        <f>E61/E60</f>
        <v>1</v>
      </c>
      <c r="F63" s="241"/>
      <c r="G63" s="240">
        <f>G61/G60</f>
        <v>1</v>
      </c>
      <c r="H63" s="241"/>
      <c r="I63" s="240">
        <f>I61/I60</f>
        <v>1</v>
      </c>
      <c r="J63" s="241"/>
      <c r="K63" s="240">
        <f>K61/K60</f>
        <v>1</v>
      </c>
      <c r="L63" s="241"/>
      <c r="M63" s="240">
        <f>M61/M60</f>
        <v>1</v>
      </c>
      <c r="N63" s="241"/>
      <c r="O63" s="240">
        <f>O61/O60</f>
        <v>1</v>
      </c>
      <c r="P63" s="241"/>
      <c r="Q63" s="240">
        <f>Q61/Q60</f>
        <v>1</v>
      </c>
      <c r="R63" s="241"/>
      <c r="S63" s="240">
        <f>S61/S60</f>
        <v>1</v>
      </c>
      <c r="T63" s="241"/>
      <c r="U63" s="240">
        <f>U61/U60</f>
        <v>1</v>
      </c>
      <c r="V63" s="241"/>
      <c r="W63" s="240">
        <f>W61/W60</f>
        <v>1</v>
      </c>
      <c r="X63" s="241"/>
      <c r="Y63" s="240">
        <f>Y61/Y60</f>
        <v>1</v>
      </c>
      <c r="Z63" s="241"/>
      <c r="AA63" s="240">
        <f>AA61/AA60</f>
        <v>1</v>
      </c>
      <c r="AB63" s="241"/>
      <c r="AC63" s="240">
        <f>AC61/AC60</f>
        <v>1</v>
      </c>
      <c r="AD63" s="241"/>
    </row>
    <row r="64" spans="1:30" ht="6" customHeight="1">
      <c r="A64" s="191"/>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row>
    <row r="65" spans="1:30" ht="16.5" thickBot="1">
      <c r="B65" s="148" t="s">
        <v>122</v>
      </c>
    </row>
    <row r="66" spans="1:30">
      <c r="A66" s="151"/>
      <c r="B66" s="259" t="s">
        <v>62</v>
      </c>
      <c r="C66" s="261" t="s">
        <v>114</v>
      </c>
      <c r="D66" s="263" t="s">
        <v>128</v>
      </c>
      <c r="E66" s="265" t="s">
        <v>67</v>
      </c>
      <c r="F66" s="256"/>
      <c r="G66" s="255" t="s">
        <v>68</v>
      </c>
      <c r="H66" s="256"/>
      <c r="I66" s="255" t="s">
        <v>69</v>
      </c>
      <c r="J66" s="256"/>
      <c r="K66" s="255" t="s">
        <v>70</v>
      </c>
      <c r="L66" s="256"/>
      <c r="M66" s="255" t="s">
        <v>71</v>
      </c>
      <c r="N66" s="256"/>
      <c r="O66" s="255" t="s">
        <v>72</v>
      </c>
      <c r="P66" s="256"/>
      <c r="Q66" s="255" t="s">
        <v>73</v>
      </c>
      <c r="R66" s="256"/>
      <c r="S66" s="255" t="s">
        <v>74</v>
      </c>
      <c r="T66" s="256"/>
      <c r="U66" s="255" t="s">
        <v>75</v>
      </c>
      <c r="V66" s="256"/>
      <c r="W66" s="255" t="s">
        <v>76</v>
      </c>
      <c r="X66" s="256"/>
      <c r="Y66" s="255" t="s">
        <v>77</v>
      </c>
      <c r="Z66" s="256"/>
      <c r="AA66" s="255" t="s">
        <v>78</v>
      </c>
      <c r="AB66" s="256"/>
      <c r="AC66" s="255" t="s">
        <v>82</v>
      </c>
      <c r="AD66" s="256"/>
    </row>
    <row r="67" spans="1:30" ht="23.25" thickBot="1">
      <c r="A67" s="153"/>
      <c r="B67" s="260"/>
      <c r="C67" s="262"/>
      <c r="D67" s="264"/>
      <c r="E67" s="154" t="s">
        <v>129</v>
      </c>
      <c r="F67" s="196" t="s">
        <v>142</v>
      </c>
      <c r="G67" s="154" t="s">
        <v>129</v>
      </c>
      <c r="H67" s="196" t="s">
        <v>142</v>
      </c>
      <c r="I67" s="154" t="s">
        <v>129</v>
      </c>
      <c r="J67" s="196" t="s">
        <v>142</v>
      </c>
      <c r="K67" s="154" t="s">
        <v>129</v>
      </c>
      <c r="L67" s="196" t="s">
        <v>142</v>
      </c>
      <c r="M67" s="154" t="s">
        <v>129</v>
      </c>
      <c r="N67" s="196" t="s">
        <v>142</v>
      </c>
      <c r="O67" s="154" t="s">
        <v>129</v>
      </c>
      <c r="P67" s="196" t="s">
        <v>142</v>
      </c>
      <c r="Q67" s="154" t="s">
        <v>129</v>
      </c>
      <c r="R67" s="196" t="s">
        <v>142</v>
      </c>
      <c r="S67" s="154" t="s">
        <v>129</v>
      </c>
      <c r="T67" s="196" t="s">
        <v>142</v>
      </c>
      <c r="U67" s="154" t="s">
        <v>129</v>
      </c>
      <c r="V67" s="196" t="s">
        <v>142</v>
      </c>
      <c r="W67" s="154" t="s">
        <v>129</v>
      </c>
      <c r="X67" s="196" t="s">
        <v>142</v>
      </c>
      <c r="Y67" s="154" t="s">
        <v>129</v>
      </c>
      <c r="Z67" s="196" t="s">
        <v>142</v>
      </c>
      <c r="AA67" s="154" t="s">
        <v>129</v>
      </c>
      <c r="AB67" s="196" t="s">
        <v>142</v>
      </c>
      <c r="AC67" s="154" t="s">
        <v>129</v>
      </c>
      <c r="AD67" s="196" t="s">
        <v>142</v>
      </c>
    </row>
    <row r="68" spans="1:30" ht="33" customHeight="1" thickBot="1">
      <c r="A68" s="192" t="s">
        <v>106</v>
      </c>
      <c r="B68" s="160" t="s">
        <v>123</v>
      </c>
      <c r="C68" s="158" t="s">
        <v>124</v>
      </c>
      <c r="D68" s="159">
        <v>180</v>
      </c>
      <c r="E68" s="160">
        <v>10</v>
      </c>
      <c r="F68" s="159">
        <f>$D$68*E68</f>
        <v>1800</v>
      </c>
      <c r="G68" s="160">
        <v>12</v>
      </c>
      <c r="H68" s="159">
        <f>$D$68*G68</f>
        <v>2160</v>
      </c>
      <c r="I68" s="160">
        <v>7</v>
      </c>
      <c r="J68" s="159">
        <f>$D$68*I68</f>
        <v>1260</v>
      </c>
      <c r="K68" s="160">
        <v>5</v>
      </c>
      <c r="L68" s="159">
        <f>$D$68*K68</f>
        <v>900</v>
      </c>
      <c r="M68" s="160">
        <v>3</v>
      </c>
      <c r="N68" s="159">
        <f>$D$68*M68</f>
        <v>540</v>
      </c>
      <c r="O68" s="160">
        <v>6</v>
      </c>
      <c r="P68" s="159">
        <f>$D$68*O68</f>
        <v>1080</v>
      </c>
      <c r="Q68" s="160">
        <v>9</v>
      </c>
      <c r="R68" s="159">
        <f>$D$68*Q68</f>
        <v>1620</v>
      </c>
      <c r="S68" s="160">
        <v>10</v>
      </c>
      <c r="T68" s="159">
        <f>$D$68*S68</f>
        <v>1800</v>
      </c>
      <c r="U68" s="160">
        <v>15</v>
      </c>
      <c r="V68" s="159">
        <f>$D$68*U68</f>
        <v>2700</v>
      </c>
      <c r="W68" s="160">
        <v>12</v>
      </c>
      <c r="X68" s="159">
        <f>$D$68*W68</f>
        <v>2160</v>
      </c>
      <c r="Y68" s="160">
        <v>15</v>
      </c>
      <c r="Z68" s="159">
        <f>$D$68*Y68</f>
        <v>2700</v>
      </c>
      <c r="AA68" s="160">
        <v>17</v>
      </c>
      <c r="AB68" s="159">
        <f>$D$68*AA68</f>
        <v>3060</v>
      </c>
      <c r="AC68" s="157">
        <f>SUM(E68,G68,I68,K68,M68,O68,Q68,S68,U68,W68,Y68,AA68)</f>
        <v>121</v>
      </c>
      <c r="AD68" s="161">
        <f>$D$68*AC68</f>
        <v>21780</v>
      </c>
    </row>
    <row r="69" spans="1:30">
      <c r="A69" s="257" t="s">
        <v>112</v>
      </c>
      <c r="B69" s="172"/>
      <c r="C69" s="173"/>
      <c r="D69" s="174"/>
      <c r="E69" s="175"/>
      <c r="F69" s="176">
        <f>$D$55*E69</f>
        <v>0</v>
      </c>
      <c r="G69" s="175"/>
      <c r="H69" s="176">
        <f t="shared" ref="H69" si="145">$D$55*G69</f>
        <v>0</v>
      </c>
      <c r="I69" s="175"/>
      <c r="J69" s="176">
        <f t="shared" ref="J69" si="146">$D$55*I69</f>
        <v>0</v>
      </c>
      <c r="K69" s="175"/>
      <c r="L69" s="176">
        <f t="shared" ref="L69" si="147">$D$55*K69</f>
        <v>0</v>
      </c>
      <c r="M69" s="175"/>
      <c r="N69" s="176">
        <f t="shared" ref="N69" si="148">$D$55*M69</f>
        <v>0</v>
      </c>
      <c r="O69" s="175"/>
      <c r="P69" s="176">
        <f t="shared" ref="P69" si="149">$D$55*O69</f>
        <v>0</v>
      </c>
      <c r="Q69" s="175"/>
      <c r="R69" s="176">
        <f t="shared" ref="R69" si="150">$D$55*Q69</f>
        <v>0</v>
      </c>
      <c r="S69" s="175"/>
      <c r="T69" s="176">
        <f t="shared" ref="T69" si="151">$D$55*S69</f>
        <v>0</v>
      </c>
      <c r="U69" s="175"/>
      <c r="V69" s="176">
        <f t="shared" ref="V69" si="152">$D$55*U69</f>
        <v>0</v>
      </c>
      <c r="W69" s="175"/>
      <c r="X69" s="176">
        <f t="shared" ref="X69" si="153">$D$55*W69</f>
        <v>0</v>
      </c>
      <c r="Y69" s="175"/>
      <c r="Z69" s="176">
        <f t="shared" ref="Z69" si="154">$D$55*Y69</f>
        <v>0</v>
      </c>
      <c r="AA69" s="175"/>
      <c r="AB69" s="176">
        <f t="shared" ref="AB69" si="155">$D$55*AA69</f>
        <v>0</v>
      </c>
      <c r="AC69" s="177"/>
      <c r="AD69" s="178">
        <f t="shared" ref="AD69" si="156">$D$55*AC69</f>
        <v>0</v>
      </c>
    </row>
    <row r="70" spans="1:30">
      <c r="A70" s="258"/>
      <c r="B70" s="179"/>
      <c r="C70" s="180"/>
      <c r="D70" s="181"/>
      <c r="E70" s="182"/>
      <c r="F70" s="183">
        <f>$D$56*E70</f>
        <v>0</v>
      </c>
      <c r="G70" s="182"/>
      <c r="H70" s="183">
        <f t="shared" ref="H70" si="157">$D$56*G70</f>
        <v>0</v>
      </c>
      <c r="I70" s="182"/>
      <c r="J70" s="183">
        <f t="shared" ref="J70" si="158">$D$56*I70</f>
        <v>0</v>
      </c>
      <c r="K70" s="182"/>
      <c r="L70" s="183">
        <f t="shared" ref="L70" si="159">$D$56*K70</f>
        <v>0</v>
      </c>
      <c r="M70" s="182"/>
      <c r="N70" s="183">
        <f t="shared" ref="N70" si="160">$D$56*M70</f>
        <v>0</v>
      </c>
      <c r="O70" s="182"/>
      <c r="P70" s="183">
        <f t="shared" ref="P70" si="161">$D$56*O70</f>
        <v>0</v>
      </c>
      <c r="Q70" s="182"/>
      <c r="R70" s="183">
        <f t="shared" ref="R70" si="162">$D$56*Q70</f>
        <v>0</v>
      </c>
      <c r="S70" s="182"/>
      <c r="T70" s="183">
        <f t="shared" ref="T70" si="163">$D$56*S70</f>
        <v>0</v>
      </c>
      <c r="U70" s="182"/>
      <c r="V70" s="183">
        <f t="shared" ref="V70" si="164">$D$56*U70</f>
        <v>0</v>
      </c>
      <c r="W70" s="182"/>
      <c r="X70" s="183">
        <f t="shared" ref="X70" si="165">$D$56*W70</f>
        <v>0</v>
      </c>
      <c r="Y70" s="182"/>
      <c r="Z70" s="183">
        <f t="shared" ref="Z70" si="166">$D$56*Y70</f>
        <v>0</v>
      </c>
      <c r="AA70" s="182"/>
      <c r="AB70" s="183">
        <f t="shared" ref="AB70" si="167">$D$56*AA70</f>
        <v>0</v>
      </c>
      <c r="AC70" s="184"/>
      <c r="AD70" s="185">
        <f t="shared" ref="AD70" si="168">$D$56*AC70</f>
        <v>0</v>
      </c>
    </row>
    <row r="71" spans="1:30">
      <c r="A71" s="258"/>
      <c r="B71" s="186"/>
      <c r="C71" s="158"/>
      <c r="D71" s="187"/>
      <c r="E71" s="160"/>
      <c r="F71" s="159">
        <f>$D$57*E71</f>
        <v>0</v>
      </c>
      <c r="G71" s="160"/>
      <c r="H71" s="159">
        <f t="shared" ref="H71" si="169">$D$57*G71</f>
        <v>0</v>
      </c>
      <c r="I71" s="160"/>
      <c r="J71" s="159">
        <f t="shared" ref="J71" si="170">$D$57*I71</f>
        <v>0</v>
      </c>
      <c r="K71" s="160"/>
      <c r="L71" s="159">
        <f t="shared" ref="L71" si="171">$D$57*K71</f>
        <v>0</v>
      </c>
      <c r="M71" s="160"/>
      <c r="N71" s="159">
        <f t="shared" ref="N71" si="172">$D$57*M71</f>
        <v>0</v>
      </c>
      <c r="O71" s="160"/>
      <c r="P71" s="159">
        <f t="shared" ref="P71" si="173">$D$57*O71</f>
        <v>0</v>
      </c>
      <c r="Q71" s="160"/>
      <c r="R71" s="159">
        <f t="shared" ref="R71" si="174">$D$57*Q71</f>
        <v>0</v>
      </c>
      <c r="S71" s="160"/>
      <c r="T71" s="159">
        <f t="shared" ref="T71" si="175">$D$57*S71</f>
        <v>0</v>
      </c>
      <c r="U71" s="160"/>
      <c r="V71" s="159">
        <f t="shared" ref="V71" si="176">$D$57*U71</f>
        <v>0</v>
      </c>
      <c r="W71" s="160"/>
      <c r="X71" s="159">
        <f t="shared" ref="X71" si="177">$D$57*W71</f>
        <v>0</v>
      </c>
      <c r="Y71" s="160"/>
      <c r="Z71" s="159">
        <f t="shared" ref="Z71" si="178">$D$57*Y71</f>
        <v>0</v>
      </c>
      <c r="AA71" s="160"/>
      <c r="AB71" s="159">
        <f t="shared" ref="AB71" si="179">$D$57*AA71</f>
        <v>0</v>
      </c>
      <c r="AC71" s="157"/>
      <c r="AD71" s="161">
        <f t="shared" ref="AD71" si="180">$D$57*AC71</f>
        <v>0</v>
      </c>
    </row>
    <row r="72" spans="1:30" ht="13.5" thickBot="1">
      <c r="A72" s="258"/>
      <c r="B72" s="179"/>
      <c r="C72" s="180"/>
      <c r="D72" s="181"/>
      <c r="E72" s="182"/>
      <c r="F72" s="183">
        <f>$D$58*E72</f>
        <v>0</v>
      </c>
      <c r="G72" s="182"/>
      <c r="H72" s="183">
        <f t="shared" ref="H72" si="181">$D$58*G72</f>
        <v>0</v>
      </c>
      <c r="I72" s="182"/>
      <c r="J72" s="183">
        <f t="shared" ref="J72" si="182">$D$58*I72</f>
        <v>0</v>
      </c>
      <c r="K72" s="182"/>
      <c r="L72" s="183">
        <f t="shared" ref="L72" si="183">$D$58*K72</f>
        <v>0</v>
      </c>
      <c r="M72" s="182"/>
      <c r="N72" s="183">
        <f t="shared" ref="N72" si="184">$D$58*M72</f>
        <v>0</v>
      </c>
      <c r="O72" s="182"/>
      <c r="P72" s="183">
        <f t="shared" ref="P72" si="185">$D$58*O72</f>
        <v>0</v>
      </c>
      <c r="Q72" s="182"/>
      <c r="R72" s="183">
        <f t="shared" ref="R72" si="186">$D$58*Q72</f>
        <v>0</v>
      </c>
      <c r="S72" s="182"/>
      <c r="T72" s="183">
        <f t="shared" ref="T72" si="187">$D$58*S72</f>
        <v>0</v>
      </c>
      <c r="U72" s="182"/>
      <c r="V72" s="183">
        <f t="shared" ref="V72" si="188">$D$58*U72</f>
        <v>0</v>
      </c>
      <c r="W72" s="182"/>
      <c r="X72" s="183">
        <f t="shared" ref="X72" si="189">$D$58*W72</f>
        <v>0</v>
      </c>
      <c r="Y72" s="182"/>
      <c r="Z72" s="183">
        <f t="shared" ref="Z72" si="190">$D$58*Y72</f>
        <v>0</v>
      </c>
      <c r="AA72" s="182"/>
      <c r="AB72" s="183">
        <f t="shared" ref="AB72" si="191">$D$58*AA72</f>
        <v>0</v>
      </c>
      <c r="AC72" s="184"/>
      <c r="AD72" s="185">
        <f t="shared" ref="AD72" si="192">$D$58*AC72</f>
        <v>0</v>
      </c>
    </row>
    <row r="73" spans="1:30">
      <c r="A73" s="249" t="s">
        <v>104</v>
      </c>
      <c r="B73" s="242" t="s">
        <v>81</v>
      </c>
      <c r="C73" s="251"/>
      <c r="D73" s="243"/>
      <c r="E73" s="242">
        <f>SUM(F68:F72)</f>
        <v>1800</v>
      </c>
      <c r="F73" s="243"/>
      <c r="G73" s="242">
        <f>SUM(H68:H72)</f>
        <v>2160</v>
      </c>
      <c r="H73" s="243"/>
      <c r="I73" s="242">
        <f>SUM(J68:J72)</f>
        <v>1260</v>
      </c>
      <c r="J73" s="243"/>
      <c r="K73" s="242">
        <f>SUM(L68:L72)</f>
        <v>900</v>
      </c>
      <c r="L73" s="243"/>
      <c r="M73" s="242">
        <f>SUM(N68:N72)</f>
        <v>540</v>
      </c>
      <c r="N73" s="243"/>
      <c r="O73" s="242">
        <f>SUM(P68:P72)</f>
        <v>1080</v>
      </c>
      <c r="P73" s="243"/>
      <c r="Q73" s="242">
        <f>SUM(R68:R72)</f>
        <v>1620</v>
      </c>
      <c r="R73" s="243"/>
      <c r="S73" s="242">
        <f>SUM(T68:T72)</f>
        <v>1800</v>
      </c>
      <c r="T73" s="243"/>
      <c r="U73" s="242">
        <f>SUM(V68:V72)</f>
        <v>2700</v>
      </c>
      <c r="V73" s="243"/>
      <c r="W73" s="242">
        <f>SUM(X68:X72)</f>
        <v>2160</v>
      </c>
      <c r="X73" s="243"/>
      <c r="Y73" s="242">
        <f>SUM(Z68:Z72)</f>
        <v>2700</v>
      </c>
      <c r="Z73" s="243"/>
      <c r="AA73" s="242">
        <f>SUM(AB68:AB72)</f>
        <v>3060</v>
      </c>
      <c r="AB73" s="243"/>
      <c r="AC73" s="242">
        <f>SUM(AD68:AD72)</f>
        <v>21780</v>
      </c>
      <c r="AD73" s="243"/>
    </row>
    <row r="74" spans="1:30">
      <c r="A74" s="250"/>
      <c r="B74" s="244" t="s">
        <v>107</v>
      </c>
      <c r="C74" s="245"/>
      <c r="D74" s="246"/>
      <c r="E74" s="247">
        <f>SUM(F68:F68)</f>
        <v>1800</v>
      </c>
      <c r="F74" s="248"/>
      <c r="G74" s="247">
        <f>SUM(H68:H68)</f>
        <v>2160</v>
      </c>
      <c r="H74" s="248"/>
      <c r="I74" s="247">
        <f>SUM(J68:J68)</f>
        <v>1260</v>
      </c>
      <c r="J74" s="248"/>
      <c r="K74" s="247">
        <f>SUM(L68:L68)</f>
        <v>900</v>
      </c>
      <c r="L74" s="248"/>
      <c r="M74" s="247">
        <f>SUM(N68:N68)</f>
        <v>540</v>
      </c>
      <c r="N74" s="248"/>
      <c r="O74" s="247">
        <f>SUM(P68:P68)</f>
        <v>1080</v>
      </c>
      <c r="P74" s="248"/>
      <c r="Q74" s="247">
        <f>SUM(R68:R68)</f>
        <v>1620</v>
      </c>
      <c r="R74" s="248"/>
      <c r="S74" s="247">
        <f>SUM(T68:T68)</f>
        <v>1800</v>
      </c>
      <c r="T74" s="248"/>
      <c r="U74" s="247">
        <f>SUM(V68:V68)</f>
        <v>2700</v>
      </c>
      <c r="V74" s="248"/>
      <c r="W74" s="247">
        <f>SUM(X68:X68)</f>
        <v>2160</v>
      </c>
      <c r="X74" s="248"/>
      <c r="Y74" s="247">
        <f>SUM(Z68:Z68)</f>
        <v>2700</v>
      </c>
      <c r="Z74" s="248"/>
      <c r="AA74" s="247">
        <f>SUM(AB68:AB68)</f>
        <v>3060</v>
      </c>
      <c r="AB74" s="248"/>
      <c r="AC74" s="247">
        <f>SUM(AD68:AD68)</f>
        <v>21780</v>
      </c>
      <c r="AD74" s="248"/>
    </row>
    <row r="75" spans="1:30">
      <c r="A75" s="250"/>
      <c r="B75" s="252" t="s">
        <v>108</v>
      </c>
      <c r="C75" s="253"/>
      <c r="D75" s="254"/>
      <c r="E75" s="235">
        <f>SUM(F69:F72)</f>
        <v>0</v>
      </c>
      <c r="F75" s="236"/>
      <c r="G75" s="235">
        <f>SUM(H69:H72)</f>
        <v>0</v>
      </c>
      <c r="H75" s="236"/>
      <c r="I75" s="235">
        <f>SUM(J69:J72)</f>
        <v>0</v>
      </c>
      <c r="J75" s="236"/>
      <c r="K75" s="235">
        <f>SUM(L69:L72)</f>
        <v>0</v>
      </c>
      <c r="L75" s="236"/>
      <c r="M75" s="235">
        <f>SUM(N69:N72)</f>
        <v>0</v>
      </c>
      <c r="N75" s="236"/>
      <c r="O75" s="235">
        <f>SUM(P69:P72)</f>
        <v>0</v>
      </c>
      <c r="P75" s="236"/>
      <c r="Q75" s="235">
        <f>SUM(R69:R72)</f>
        <v>0</v>
      </c>
      <c r="R75" s="236"/>
      <c r="S75" s="235">
        <f>SUM(T69:T72)</f>
        <v>0</v>
      </c>
      <c r="T75" s="236"/>
      <c r="U75" s="235">
        <f>SUM(V69:V72)</f>
        <v>0</v>
      </c>
      <c r="V75" s="236"/>
      <c r="W75" s="235">
        <f>SUM(X69:X72)</f>
        <v>0</v>
      </c>
      <c r="X75" s="236"/>
      <c r="Y75" s="235">
        <f>SUM(Z69:Z72)</f>
        <v>0</v>
      </c>
      <c r="Z75" s="236"/>
      <c r="AA75" s="235">
        <f>SUM(AB69:AB72)</f>
        <v>0</v>
      </c>
      <c r="AB75" s="236"/>
      <c r="AC75" s="235">
        <f>SUM(AD69:AD72)</f>
        <v>0</v>
      </c>
      <c r="AD75" s="236"/>
    </row>
    <row r="76" spans="1:30" ht="13.5" thickBot="1">
      <c r="A76" s="250"/>
      <c r="B76" s="237" t="s">
        <v>109</v>
      </c>
      <c r="C76" s="238"/>
      <c r="D76" s="239"/>
      <c r="E76" s="240">
        <f>E74/E73</f>
        <v>1</v>
      </c>
      <c r="F76" s="241"/>
      <c r="G76" s="240">
        <f>G74/G73</f>
        <v>1</v>
      </c>
      <c r="H76" s="241"/>
      <c r="I76" s="240">
        <f>I74/I73</f>
        <v>1</v>
      </c>
      <c r="J76" s="241"/>
      <c r="K76" s="240">
        <f>K74/K73</f>
        <v>1</v>
      </c>
      <c r="L76" s="241"/>
      <c r="M76" s="240">
        <f>M74/M73</f>
        <v>1</v>
      </c>
      <c r="N76" s="241"/>
      <c r="O76" s="240">
        <f>O74/O73</f>
        <v>1</v>
      </c>
      <c r="P76" s="241"/>
      <c r="Q76" s="240">
        <f>Q74/Q73</f>
        <v>1</v>
      </c>
      <c r="R76" s="241"/>
      <c r="S76" s="240">
        <f>S74/S73</f>
        <v>1</v>
      </c>
      <c r="T76" s="241"/>
      <c r="U76" s="240">
        <f>U74/U73</f>
        <v>1</v>
      </c>
      <c r="V76" s="241"/>
      <c r="W76" s="240">
        <f>W74/W73</f>
        <v>1</v>
      </c>
      <c r="X76" s="241"/>
      <c r="Y76" s="240">
        <f>Y74/Y73</f>
        <v>1</v>
      </c>
      <c r="Z76" s="241"/>
      <c r="AA76" s="240">
        <f>AA74/AA73</f>
        <v>1</v>
      </c>
      <c r="AB76" s="241"/>
      <c r="AC76" s="240">
        <f>AC74/AC73</f>
        <v>1</v>
      </c>
      <c r="AD76" s="241"/>
    </row>
  </sheetData>
  <mergeCells count="300">
    <mergeCell ref="U63:V63"/>
    <mergeCell ref="W63:X63"/>
    <mergeCell ref="Y63:Z63"/>
    <mergeCell ref="AA63:AB63"/>
    <mergeCell ref="AC63:AD63"/>
    <mergeCell ref="K63:L63"/>
    <mergeCell ref="M63:N63"/>
    <mergeCell ref="O63:P63"/>
    <mergeCell ref="Q63:R63"/>
    <mergeCell ref="S63:T63"/>
    <mergeCell ref="U61:V61"/>
    <mergeCell ref="W61:X61"/>
    <mergeCell ref="Y61:Z61"/>
    <mergeCell ref="AA61:AB61"/>
    <mergeCell ref="AC61:AD61"/>
    <mergeCell ref="K61:L61"/>
    <mergeCell ref="M61:N61"/>
    <mergeCell ref="O61:P61"/>
    <mergeCell ref="Q61:R61"/>
    <mergeCell ref="S61:T61"/>
    <mergeCell ref="A49:A54"/>
    <mergeCell ref="A55:A59"/>
    <mergeCell ref="K62:L62"/>
    <mergeCell ref="S62:T62"/>
    <mergeCell ref="U62:V62"/>
    <mergeCell ref="W62:X62"/>
    <mergeCell ref="Y62:Z62"/>
    <mergeCell ref="AA62:AB62"/>
    <mergeCell ref="AC62:AD62"/>
    <mergeCell ref="M62:N62"/>
    <mergeCell ref="O62:P62"/>
    <mergeCell ref="Q62:R62"/>
    <mergeCell ref="K60:L60"/>
    <mergeCell ref="S60:T60"/>
    <mergeCell ref="U60:V60"/>
    <mergeCell ref="W60:X60"/>
    <mergeCell ref="Y60:Z60"/>
    <mergeCell ref="AA60:AB60"/>
    <mergeCell ref="AC60:AD60"/>
    <mergeCell ref="M60:N60"/>
    <mergeCell ref="O60:P60"/>
    <mergeCell ref="A60:A63"/>
    <mergeCell ref="B60:D60"/>
    <mergeCell ref="E60:F60"/>
    <mergeCell ref="Q60:R60"/>
    <mergeCell ref="I63:J63"/>
    <mergeCell ref="B47:B48"/>
    <mergeCell ref="E47:F47"/>
    <mergeCell ref="G47:H47"/>
    <mergeCell ref="I47:J47"/>
    <mergeCell ref="K47:L47"/>
    <mergeCell ref="M47:N47"/>
    <mergeCell ref="O47:P47"/>
    <mergeCell ref="Q47:R47"/>
    <mergeCell ref="G60:H60"/>
    <mergeCell ref="I60:J60"/>
    <mergeCell ref="B61:D61"/>
    <mergeCell ref="E61:F61"/>
    <mergeCell ref="G61:H61"/>
    <mergeCell ref="I61:J61"/>
    <mergeCell ref="B62:D62"/>
    <mergeCell ref="E62:F62"/>
    <mergeCell ref="G62:H62"/>
    <mergeCell ref="I62:J62"/>
    <mergeCell ref="B63:D63"/>
    <mergeCell ref="E63:F63"/>
    <mergeCell ref="G63:H63"/>
    <mergeCell ref="C47:C48"/>
    <mergeCell ref="D47:D48"/>
    <mergeCell ref="M44:N44"/>
    <mergeCell ref="O44:P44"/>
    <mergeCell ref="Q44:R44"/>
    <mergeCell ref="S44:T44"/>
    <mergeCell ref="U44:V44"/>
    <mergeCell ref="B44:D44"/>
    <mergeCell ref="E44:F44"/>
    <mergeCell ref="G44:H44"/>
    <mergeCell ref="I44:J44"/>
    <mergeCell ref="K44:L44"/>
    <mergeCell ref="U43:V43"/>
    <mergeCell ref="W43:X43"/>
    <mergeCell ref="Y43:Z43"/>
    <mergeCell ref="AA43:AB43"/>
    <mergeCell ref="AC43:AD43"/>
    <mergeCell ref="S47:T47"/>
    <mergeCell ref="U47:V47"/>
    <mergeCell ref="W47:X47"/>
    <mergeCell ref="W44:X44"/>
    <mergeCell ref="Y44:Z44"/>
    <mergeCell ref="AA44:AB44"/>
    <mergeCell ref="AC44:AD44"/>
    <mergeCell ref="Y47:Z47"/>
    <mergeCell ref="AA47:AB47"/>
    <mergeCell ref="AC47:AD47"/>
    <mergeCell ref="B43:D43"/>
    <mergeCell ref="E43:F43"/>
    <mergeCell ref="G43:H43"/>
    <mergeCell ref="I43:J43"/>
    <mergeCell ref="K43:L43"/>
    <mergeCell ref="M43:N43"/>
    <mergeCell ref="O43:P43"/>
    <mergeCell ref="Q43:R43"/>
    <mergeCell ref="S43:T43"/>
    <mergeCell ref="Y41:Z41"/>
    <mergeCell ref="AA41:AB41"/>
    <mergeCell ref="AC41:AD41"/>
    <mergeCell ref="B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A26:AB26"/>
    <mergeCell ref="AC26:AD26"/>
    <mergeCell ref="A28:A35"/>
    <mergeCell ref="A37:A39"/>
    <mergeCell ref="A41:A44"/>
    <mergeCell ref="B41:D41"/>
    <mergeCell ref="E41:F41"/>
    <mergeCell ref="G41:H41"/>
    <mergeCell ref="I41:J41"/>
    <mergeCell ref="K41:L41"/>
    <mergeCell ref="M41:N41"/>
    <mergeCell ref="O41:P41"/>
    <mergeCell ref="Q41:R41"/>
    <mergeCell ref="S41:T41"/>
    <mergeCell ref="U41:V41"/>
    <mergeCell ref="W41:X41"/>
    <mergeCell ref="Q26:R26"/>
    <mergeCell ref="S26:T26"/>
    <mergeCell ref="U26:V26"/>
    <mergeCell ref="W26:X26"/>
    <mergeCell ref="Y26:Z26"/>
    <mergeCell ref="G26:H26"/>
    <mergeCell ref="I26:J26"/>
    <mergeCell ref="K26:L26"/>
    <mergeCell ref="M26:N26"/>
    <mergeCell ref="O26:P26"/>
    <mergeCell ref="B26:B27"/>
    <mergeCell ref="C26:C27"/>
    <mergeCell ref="D26:D27"/>
    <mergeCell ref="E26:F26"/>
    <mergeCell ref="AA20:AB20"/>
    <mergeCell ref="AA21:AB21"/>
    <mergeCell ref="AA22:AB22"/>
    <mergeCell ref="AA23:AB23"/>
    <mergeCell ref="S20:T20"/>
    <mergeCell ref="S21:T21"/>
    <mergeCell ref="S22:T22"/>
    <mergeCell ref="S23:T23"/>
    <mergeCell ref="U20:V20"/>
    <mergeCell ref="U21:V21"/>
    <mergeCell ref="U22:V22"/>
    <mergeCell ref="U23:V23"/>
    <mergeCell ref="O20:P20"/>
    <mergeCell ref="O21:P21"/>
    <mergeCell ref="O22:P22"/>
    <mergeCell ref="O23:P23"/>
    <mergeCell ref="Q20:R20"/>
    <mergeCell ref="Q21:R21"/>
    <mergeCell ref="AC20:AD20"/>
    <mergeCell ref="AC21:AD21"/>
    <mergeCell ref="AC22:AD22"/>
    <mergeCell ref="AC23:AD23"/>
    <mergeCell ref="W20:X20"/>
    <mergeCell ref="W21:X21"/>
    <mergeCell ref="W22:X22"/>
    <mergeCell ref="W23:X23"/>
    <mergeCell ref="Y20:Z20"/>
    <mergeCell ref="Y21:Z21"/>
    <mergeCell ref="Y22:Z22"/>
    <mergeCell ref="Y23:Z23"/>
    <mergeCell ref="Q22:R22"/>
    <mergeCell ref="Q23:R23"/>
    <mergeCell ref="K20:L20"/>
    <mergeCell ref="K21:L21"/>
    <mergeCell ref="K22:L22"/>
    <mergeCell ref="K23:L23"/>
    <mergeCell ref="M20:N20"/>
    <mergeCell ref="M21:N21"/>
    <mergeCell ref="M22:N22"/>
    <mergeCell ref="M23:N23"/>
    <mergeCell ref="B23:D23"/>
    <mergeCell ref="B22:D22"/>
    <mergeCell ref="B21:D21"/>
    <mergeCell ref="B20:D20"/>
    <mergeCell ref="A20:A23"/>
    <mergeCell ref="M4:N4"/>
    <mergeCell ref="O4:P4"/>
    <mergeCell ref="A6:A15"/>
    <mergeCell ref="A16:A19"/>
    <mergeCell ref="G20:H20"/>
    <mergeCell ref="G21:H21"/>
    <mergeCell ref="G22:H22"/>
    <mergeCell ref="G23:H23"/>
    <mergeCell ref="I20:J20"/>
    <mergeCell ref="I21:J21"/>
    <mergeCell ref="I22:J22"/>
    <mergeCell ref="I23:J23"/>
    <mergeCell ref="E23:F23"/>
    <mergeCell ref="E22:F22"/>
    <mergeCell ref="E21:F21"/>
    <mergeCell ref="E20:F20"/>
    <mergeCell ref="AC4:AD4"/>
    <mergeCell ref="D4:D5"/>
    <mergeCell ref="C4:C5"/>
    <mergeCell ref="B4:B5"/>
    <mergeCell ref="Q4:R4"/>
    <mergeCell ref="S4:T4"/>
    <mergeCell ref="U4:V4"/>
    <mergeCell ref="W4:X4"/>
    <mergeCell ref="Y4:Z4"/>
    <mergeCell ref="AA4:AB4"/>
    <mergeCell ref="E4:F4"/>
    <mergeCell ref="G4:H4"/>
    <mergeCell ref="I4:J4"/>
    <mergeCell ref="K4:L4"/>
    <mergeCell ref="Q66:R66"/>
    <mergeCell ref="S66:T66"/>
    <mergeCell ref="U66:V66"/>
    <mergeCell ref="W66:X66"/>
    <mergeCell ref="Y66:Z66"/>
    <mergeCell ref="AA66:AB66"/>
    <mergeCell ref="AC66:AD66"/>
    <mergeCell ref="A69:A72"/>
    <mergeCell ref="B66:B67"/>
    <mergeCell ref="C66:C67"/>
    <mergeCell ref="D66:D67"/>
    <mergeCell ref="E66:F66"/>
    <mergeCell ref="G66:H66"/>
    <mergeCell ref="I66:J66"/>
    <mergeCell ref="K66:L66"/>
    <mergeCell ref="M66:N66"/>
    <mergeCell ref="O66:P66"/>
    <mergeCell ref="A73:A76"/>
    <mergeCell ref="B73:D73"/>
    <mergeCell ref="E73:F73"/>
    <mergeCell ref="G73:H73"/>
    <mergeCell ref="I73:J73"/>
    <mergeCell ref="K73:L73"/>
    <mergeCell ref="M73:N73"/>
    <mergeCell ref="O73:P73"/>
    <mergeCell ref="Q73:R73"/>
    <mergeCell ref="B75:D75"/>
    <mergeCell ref="E75:F75"/>
    <mergeCell ref="G75:H75"/>
    <mergeCell ref="I75:J75"/>
    <mergeCell ref="K75:L75"/>
    <mergeCell ref="M75:N75"/>
    <mergeCell ref="O75:P75"/>
    <mergeCell ref="Q75:R75"/>
    <mergeCell ref="Y73:Z73"/>
    <mergeCell ref="AA73:AB73"/>
    <mergeCell ref="AC73:AD73"/>
    <mergeCell ref="B74:D74"/>
    <mergeCell ref="E74:F74"/>
    <mergeCell ref="G74:H74"/>
    <mergeCell ref="I74:J74"/>
    <mergeCell ref="K74:L74"/>
    <mergeCell ref="M74:N74"/>
    <mergeCell ref="O74:P74"/>
    <mergeCell ref="Q74:R74"/>
    <mergeCell ref="S74:T74"/>
    <mergeCell ref="U74:V74"/>
    <mergeCell ref="W74:X74"/>
    <mergeCell ref="Y74:Z74"/>
    <mergeCell ref="AA74:AB74"/>
    <mergeCell ref="AC74:AD74"/>
    <mergeCell ref="B1:D1"/>
    <mergeCell ref="S75:T75"/>
    <mergeCell ref="U75:V75"/>
    <mergeCell ref="W75:X75"/>
    <mergeCell ref="Y75:Z75"/>
    <mergeCell ref="AA75:AB75"/>
    <mergeCell ref="AC75:AD75"/>
    <mergeCell ref="B76:D76"/>
    <mergeCell ref="E76:F76"/>
    <mergeCell ref="G76:H76"/>
    <mergeCell ref="I76:J76"/>
    <mergeCell ref="K76:L76"/>
    <mergeCell ref="M76:N76"/>
    <mergeCell ref="O76:P76"/>
    <mergeCell ref="Q76:R76"/>
    <mergeCell ref="S76:T76"/>
    <mergeCell ref="U76:V76"/>
    <mergeCell ref="W76:X76"/>
    <mergeCell ref="Y76:Z76"/>
    <mergeCell ref="AA76:AB76"/>
    <mergeCell ref="AC76:AD76"/>
    <mergeCell ref="S73:T73"/>
    <mergeCell ref="U73:V73"/>
    <mergeCell ref="W73:X73"/>
  </mergeCells>
  <pageMargins left="0.7" right="0.7" top="0.75" bottom="0.75" header="0.3" footer="0.3"/>
  <pageSetup paperSize="8" orientation="landscape" r:id="rId1"/>
  <ignoredErrors>
    <ignoredError sqref="AC6:AC8 AC10 AD11 AC14:AC15 AC68 AC54 AC51:AC52 AC49" formula="1"/>
    <ignoredError sqref="E42 S42:S43 U42:U4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125" zoomScaleNormal="125" workbookViewId="0">
      <selection activeCell="B15" sqref="B15"/>
    </sheetView>
  </sheetViews>
  <sheetFormatPr defaultColWidth="8.75" defaultRowHeight="12.75"/>
  <cols>
    <col min="1" max="1" width="24.25" style="90" bestFit="1" customWidth="1"/>
    <col min="2" max="2" width="10.875" style="90" bestFit="1" customWidth="1"/>
    <col min="3" max="3" width="11.75" style="90" bestFit="1" customWidth="1"/>
    <col min="4" max="4" width="6.625" style="90" bestFit="1" customWidth="1"/>
    <col min="5" max="5" width="13.625" style="90" bestFit="1" customWidth="1"/>
    <col min="6" max="6" width="15.75" style="90" bestFit="1" customWidth="1"/>
    <col min="7" max="7" width="6.875" style="90" bestFit="1" customWidth="1"/>
    <col min="8" max="8" width="7.375" style="90" hidden="1" customWidth="1"/>
    <col min="9" max="9" width="6.5" style="90" bestFit="1" customWidth="1"/>
    <col min="10" max="10" width="10.875" style="90" bestFit="1" customWidth="1"/>
    <col min="11" max="11" width="19.125" style="90" customWidth="1"/>
    <col min="12" max="12" width="7.125" style="90" bestFit="1" customWidth="1"/>
    <col min="13" max="13" width="10.5" style="90" bestFit="1" customWidth="1"/>
    <col min="14" max="14" width="7.625" style="90" bestFit="1" customWidth="1"/>
    <col min="15" max="15" width="44" style="90" bestFit="1" customWidth="1"/>
    <col min="16" max="16" width="8.5" style="90" bestFit="1" customWidth="1"/>
    <col min="17" max="17" width="7.375" style="90" bestFit="1" customWidth="1"/>
    <col min="18" max="18" width="19.25" style="90" bestFit="1" customWidth="1"/>
    <col min="19" max="19" width="9" style="90" bestFit="1" customWidth="1"/>
    <col min="20" max="20" width="3.625" style="90" bestFit="1" customWidth="1"/>
    <col min="21" max="21" width="8.25" style="90" bestFit="1" customWidth="1"/>
    <col min="22" max="22" width="8" style="90" bestFit="1" customWidth="1"/>
    <col min="23" max="23" width="12.25" style="90" bestFit="1" customWidth="1"/>
    <col min="24" max="16384" width="8.75" style="90"/>
  </cols>
  <sheetData>
    <row r="1" spans="1:23" ht="66.75" customHeight="1" thickBot="1">
      <c r="A1" s="276" t="s">
        <v>84</v>
      </c>
      <c r="B1" s="277"/>
      <c r="C1" s="277"/>
      <c r="D1" s="277"/>
      <c r="E1" s="277"/>
      <c r="F1" s="277"/>
      <c r="G1" s="278"/>
      <c r="H1" s="86"/>
      <c r="I1" s="87"/>
      <c r="J1" s="87"/>
      <c r="K1" s="87"/>
      <c r="L1" s="87"/>
      <c r="M1" s="87"/>
      <c r="N1" s="87"/>
      <c r="O1" s="87"/>
      <c r="P1" s="87"/>
      <c r="Q1" s="87"/>
      <c r="R1" s="87"/>
      <c r="S1" s="87"/>
      <c r="T1" s="87"/>
      <c r="U1" s="88"/>
      <c r="V1" s="89"/>
    </row>
    <row r="2" spans="1:23" ht="16.5" thickBot="1">
      <c r="A2" s="279" t="s">
        <v>9</v>
      </c>
      <c r="B2" s="280"/>
      <c r="C2" s="280"/>
      <c r="D2" s="280"/>
      <c r="E2" s="280"/>
      <c r="F2" s="280"/>
      <c r="G2" s="281"/>
      <c r="H2" s="91"/>
      <c r="I2" s="282" t="s">
        <v>10</v>
      </c>
      <c r="J2" s="283"/>
      <c r="K2" s="283"/>
      <c r="L2" s="283"/>
      <c r="M2" s="283"/>
      <c r="N2" s="283"/>
      <c r="O2" s="283"/>
      <c r="P2" s="283"/>
      <c r="Q2" s="283"/>
      <c r="R2" s="283"/>
      <c r="S2" s="283"/>
      <c r="T2" s="283"/>
      <c r="U2" s="284"/>
    </row>
    <row r="3" spans="1:23" s="99" customFormat="1" ht="79.5" thickBot="1">
      <c r="A3" s="92" t="s">
        <v>5</v>
      </c>
      <c r="B3" s="92" t="s">
        <v>11</v>
      </c>
      <c r="C3" s="93" t="s">
        <v>85</v>
      </c>
      <c r="D3" s="93" t="s">
        <v>86</v>
      </c>
      <c r="E3" s="93" t="s">
        <v>87</v>
      </c>
      <c r="F3" s="93" t="s">
        <v>88</v>
      </c>
      <c r="G3" s="93" t="s">
        <v>4</v>
      </c>
      <c r="H3" s="94"/>
      <c r="I3" s="95" t="s">
        <v>89</v>
      </c>
      <c r="J3" s="96" t="s">
        <v>19</v>
      </c>
      <c r="K3" s="97" t="s">
        <v>90</v>
      </c>
      <c r="L3" s="93" t="s">
        <v>2</v>
      </c>
      <c r="M3" s="92" t="s">
        <v>1</v>
      </c>
      <c r="N3" s="93" t="s">
        <v>6</v>
      </c>
      <c r="O3" s="93" t="s">
        <v>3</v>
      </c>
      <c r="P3" s="93" t="s">
        <v>91</v>
      </c>
      <c r="Q3" s="93" t="s">
        <v>8</v>
      </c>
      <c r="R3" s="93" t="s">
        <v>92</v>
      </c>
      <c r="S3" s="93" t="s">
        <v>93</v>
      </c>
      <c r="T3" s="93" t="s">
        <v>21</v>
      </c>
      <c r="U3" s="93" t="s">
        <v>0</v>
      </c>
      <c r="V3" s="98" t="s">
        <v>60</v>
      </c>
      <c r="W3" s="98" t="s">
        <v>61</v>
      </c>
    </row>
    <row r="4" spans="1:23">
      <c r="A4" s="100" t="s">
        <v>24</v>
      </c>
      <c r="B4" s="101" t="s">
        <v>27</v>
      </c>
      <c r="C4" s="101" t="s">
        <v>24</v>
      </c>
      <c r="D4" s="101"/>
      <c r="E4" s="101" t="s">
        <v>28</v>
      </c>
      <c r="F4" s="101" t="s">
        <v>30</v>
      </c>
      <c r="G4" s="102" t="s">
        <v>33</v>
      </c>
      <c r="H4" s="103"/>
      <c r="I4" s="104" t="s">
        <v>35</v>
      </c>
      <c r="J4" s="104" t="s">
        <v>36</v>
      </c>
      <c r="K4" s="101"/>
      <c r="L4" s="101"/>
      <c r="M4" s="101"/>
      <c r="N4" s="101"/>
      <c r="O4" s="105"/>
      <c r="P4" s="101"/>
      <c r="Q4" s="101"/>
      <c r="R4" s="106"/>
      <c r="S4" s="106"/>
      <c r="T4" s="107"/>
      <c r="U4" s="108"/>
      <c r="V4" s="109">
        <v>163.9</v>
      </c>
      <c r="W4" s="285">
        <f>(COUNTIF(I4:I12,"Yes")/(COUNTIF(I4:I12,"Yes")+COUNTIF(I4:I12,"No")))</f>
        <v>0.88888888888888884</v>
      </c>
    </row>
    <row r="5" spans="1:23">
      <c r="A5" s="110" t="s">
        <v>25</v>
      </c>
      <c r="B5" s="111" t="s">
        <v>27</v>
      </c>
      <c r="C5" s="111" t="s">
        <v>25</v>
      </c>
      <c r="D5" s="111"/>
      <c r="E5" s="111" t="s">
        <v>29</v>
      </c>
      <c r="F5" s="111" t="s">
        <v>31</v>
      </c>
      <c r="G5" s="112" t="s">
        <v>33</v>
      </c>
      <c r="H5" s="103"/>
      <c r="I5" s="113" t="s">
        <v>35</v>
      </c>
      <c r="J5" s="113" t="s">
        <v>37</v>
      </c>
      <c r="K5" s="111"/>
      <c r="L5" s="114"/>
      <c r="M5" s="111"/>
      <c r="N5" s="111"/>
      <c r="O5" s="115"/>
      <c r="P5" s="111"/>
      <c r="Q5" s="111"/>
      <c r="R5" s="116"/>
      <c r="S5" s="116"/>
      <c r="T5" s="117"/>
      <c r="U5" s="118"/>
      <c r="V5" s="109">
        <v>130</v>
      </c>
      <c r="W5" s="286"/>
    </row>
    <row r="6" spans="1:23">
      <c r="A6" s="119" t="s">
        <v>26</v>
      </c>
      <c r="B6" s="120" t="s">
        <v>27</v>
      </c>
      <c r="C6" s="120" t="s">
        <v>26</v>
      </c>
      <c r="D6" s="120"/>
      <c r="E6" s="120" t="s">
        <v>28</v>
      </c>
      <c r="F6" s="120" t="s">
        <v>32</v>
      </c>
      <c r="G6" s="102" t="s">
        <v>34</v>
      </c>
      <c r="H6" s="103"/>
      <c r="I6" s="104" t="s">
        <v>35</v>
      </c>
      <c r="J6" s="104" t="s">
        <v>38</v>
      </c>
      <c r="K6" s="120"/>
      <c r="L6" s="120"/>
      <c r="M6" s="121"/>
      <c r="N6" s="121"/>
      <c r="O6" s="121"/>
      <c r="P6" s="106"/>
      <c r="Q6" s="106"/>
      <c r="R6" s="106"/>
      <c r="S6" s="106"/>
      <c r="T6" s="107"/>
      <c r="U6" s="108"/>
      <c r="V6" s="109">
        <v>22.5</v>
      </c>
      <c r="W6" s="286"/>
    </row>
    <row r="7" spans="1:23">
      <c r="A7" s="119" t="s">
        <v>39</v>
      </c>
      <c r="B7" s="120" t="s">
        <v>27</v>
      </c>
      <c r="C7" s="120" t="s">
        <v>39</v>
      </c>
      <c r="D7" s="120"/>
      <c r="E7" s="120" t="s">
        <v>28</v>
      </c>
      <c r="F7" s="120" t="s">
        <v>40</v>
      </c>
      <c r="G7" s="102" t="s">
        <v>34</v>
      </c>
      <c r="H7" s="103"/>
      <c r="I7" s="104" t="s">
        <v>35</v>
      </c>
      <c r="J7" s="113" t="s">
        <v>59</v>
      </c>
      <c r="K7" s="120"/>
      <c r="L7" s="122"/>
      <c r="M7" s="122"/>
      <c r="N7" s="122"/>
      <c r="O7" s="122"/>
      <c r="P7" s="106"/>
      <c r="Q7" s="106"/>
      <c r="R7" s="106"/>
      <c r="S7" s="106"/>
      <c r="T7" s="107"/>
      <c r="U7" s="108"/>
      <c r="V7" s="109">
        <v>28.98</v>
      </c>
      <c r="W7" s="286"/>
    </row>
    <row r="8" spans="1:23">
      <c r="A8" s="110" t="s">
        <v>41</v>
      </c>
      <c r="B8" s="111" t="s">
        <v>42</v>
      </c>
      <c r="C8" s="111" t="s">
        <v>41</v>
      </c>
      <c r="D8" s="111"/>
      <c r="E8" s="111" t="s">
        <v>44</v>
      </c>
      <c r="F8" s="111" t="s">
        <v>43</v>
      </c>
      <c r="G8" s="112" t="s">
        <v>33</v>
      </c>
      <c r="H8" s="103"/>
      <c r="I8" s="113" t="s">
        <v>45</v>
      </c>
      <c r="J8" s="113"/>
      <c r="K8" s="111"/>
      <c r="L8" s="111" t="s">
        <v>46</v>
      </c>
      <c r="M8" s="111" t="s">
        <v>47</v>
      </c>
      <c r="N8" s="123"/>
      <c r="O8" s="123" t="s">
        <v>48</v>
      </c>
      <c r="P8" s="288" t="s">
        <v>49</v>
      </c>
      <c r="Q8" s="289"/>
      <c r="R8" s="111" t="s">
        <v>50</v>
      </c>
      <c r="S8" s="111"/>
      <c r="T8" s="124"/>
      <c r="U8" s="118"/>
      <c r="V8" s="109">
        <v>295.8</v>
      </c>
      <c r="W8" s="286"/>
    </row>
    <row r="9" spans="1:23">
      <c r="A9" s="100" t="s">
        <v>55</v>
      </c>
      <c r="B9" s="101" t="s">
        <v>27</v>
      </c>
      <c r="C9" s="101" t="s">
        <v>55</v>
      </c>
      <c r="D9" s="101"/>
      <c r="E9" s="101" t="s">
        <v>28</v>
      </c>
      <c r="F9" s="101" t="s">
        <v>30</v>
      </c>
      <c r="G9" s="102" t="s">
        <v>33</v>
      </c>
      <c r="H9" s="103"/>
      <c r="I9" s="104" t="s">
        <v>35</v>
      </c>
      <c r="J9" s="104"/>
      <c r="K9" s="101"/>
      <c r="L9" s="101"/>
      <c r="M9" s="125"/>
      <c r="N9" s="106"/>
      <c r="O9" s="126" t="s">
        <v>54</v>
      </c>
      <c r="P9" s="106"/>
      <c r="Q9" s="106"/>
      <c r="R9" s="106"/>
      <c r="S9" s="106"/>
      <c r="T9" s="107"/>
      <c r="U9" s="108"/>
      <c r="V9" s="109">
        <v>7</v>
      </c>
      <c r="W9" s="286"/>
    </row>
    <row r="10" spans="1:23">
      <c r="A10" s="110" t="s">
        <v>51</v>
      </c>
      <c r="B10" s="111" t="s">
        <v>42</v>
      </c>
      <c r="C10" s="111" t="s">
        <v>52</v>
      </c>
      <c r="D10" s="111"/>
      <c r="E10" s="111" t="s">
        <v>29</v>
      </c>
      <c r="F10" s="111" t="s">
        <v>53</v>
      </c>
      <c r="G10" s="112" t="s">
        <v>33</v>
      </c>
      <c r="H10" s="103"/>
      <c r="I10" s="113" t="s">
        <v>35</v>
      </c>
      <c r="J10" s="113"/>
      <c r="K10" s="111"/>
      <c r="L10" s="111"/>
      <c r="M10" s="116"/>
      <c r="N10" s="116"/>
      <c r="O10" s="116"/>
      <c r="P10" s="111"/>
      <c r="Q10" s="111"/>
      <c r="R10" s="111"/>
      <c r="S10" s="111"/>
      <c r="T10" s="124"/>
      <c r="U10" s="118"/>
      <c r="V10" s="109">
        <v>3</v>
      </c>
      <c r="W10" s="286"/>
    </row>
    <row r="11" spans="1:23">
      <c r="A11" s="110" t="s">
        <v>51</v>
      </c>
      <c r="B11" s="111" t="s">
        <v>27</v>
      </c>
      <c r="C11" s="111" t="s">
        <v>52</v>
      </c>
      <c r="D11" s="111"/>
      <c r="E11" s="111" t="s">
        <v>29</v>
      </c>
      <c r="F11" s="111" t="s">
        <v>57</v>
      </c>
      <c r="G11" s="127" t="s">
        <v>33</v>
      </c>
      <c r="H11" s="103"/>
      <c r="I11" s="128" t="s">
        <v>35</v>
      </c>
      <c r="J11" s="128"/>
      <c r="K11" s="111"/>
      <c r="L11" s="111"/>
      <c r="M11" s="116"/>
      <c r="N11" s="116"/>
      <c r="O11" s="116"/>
      <c r="P11" s="129"/>
      <c r="Q11" s="129"/>
      <c r="R11" s="129"/>
      <c r="S11" s="129"/>
      <c r="T11" s="130"/>
      <c r="U11" s="131"/>
      <c r="V11" s="109">
        <v>22</v>
      </c>
      <c r="W11" s="286"/>
    </row>
    <row r="12" spans="1:23">
      <c r="A12" s="119" t="s">
        <v>56</v>
      </c>
      <c r="B12" s="120" t="s">
        <v>27</v>
      </c>
      <c r="C12" s="120" t="s">
        <v>56</v>
      </c>
      <c r="D12" s="120"/>
      <c r="E12" s="120" t="s">
        <v>28</v>
      </c>
      <c r="F12" s="120" t="s">
        <v>58</v>
      </c>
      <c r="G12" s="102" t="s">
        <v>34</v>
      </c>
      <c r="H12" s="103"/>
      <c r="I12" s="104" t="s">
        <v>35</v>
      </c>
      <c r="J12" s="104"/>
      <c r="K12" s="120"/>
      <c r="L12" s="122"/>
      <c r="M12" s="122"/>
      <c r="N12" s="122"/>
      <c r="O12" s="122"/>
      <c r="P12" s="106"/>
      <c r="Q12" s="106"/>
      <c r="R12" s="106"/>
      <c r="S12" s="106"/>
      <c r="T12" s="107"/>
      <c r="U12" s="108"/>
      <c r="V12" s="109">
        <v>3.5</v>
      </c>
      <c r="W12" s="286"/>
    </row>
    <row r="13" spans="1:23">
      <c r="A13" s="110"/>
      <c r="B13" s="111"/>
      <c r="C13" s="111"/>
      <c r="D13" s="111"/>
      <c r="E13" s="111"/>
      <c r="F13" s="111"/>
      <c r="G13" s="112"/>
      <c r="H13" s="103"/>
      <c r="I13" s="113"/>
      <c r="J13" s="113"/>
      <c r="K13" s="111"/>
      <c r="L13" s="111"/>
      <c r="M13" s="111"/>
      <c r="N13" s="123"/>
      <c r="O13" s="123"/>
      <c r="P13" s="132"/>
      <c r="Q13" s="111"/>
      <c r="R13" s="111"/>
      <c r="S13" s="111"/>
      <c r="T13" s="124"/>
      <c r="U13" s="118"/>
      <c r="V13" s="118"/>
      <c r="W13" s="286"/>
    </row>
    <row r="14" spans="1:23">
      <c r="A14" s="119"/>
      <c r="B14" s="101"/>
      <c r="C14" s="101"/>
      <c r="D14" s="101"/>
      <c r="E14" s="101"/>
      <c r="F14" s="101"/>
      <c r="G14" s="102"/>
      <c r="H14" s="103"/>
      <c r="I14" s="104"/>
      <c r="J14" s="104"/>
      <c r="K14" s="101"/>
      <c r="L14" s="101"/>
      <c r="M14" s="125"/>
      <c r="N14" s="106"/>
      <c r="O14" s="106"/>
      <c r="P14" s="106"/>
      <c r="Q14" s="106"/>
      <c r="R14" s="106"/>
      <c r="S14" s="106"/>
      <c r="T14" s="107"/>
      <c r="U14" s="108"/>
      <c r="V14" s="108"/>
      <c r="W14" s="286"/>
    </row>
    <row r="15" spans="1:23">
      <c r="A15" s="110"/>
      <c r="B15" s="111"/>
      <c r="C15" s="111"/>
      <c r="D15" s="111"/>
      <c r="E15" s="111"/>
      <c r="F15" s="111"/>
      <c r="G15" s="112"/>
      <c r="H15" s="103"/>
      <c r="I15" s="113"/>
      <c r="J15" s="113"/>
      <c r="K15" s="111"/>
      <c r="L15" s="111"/>
      <c r="M15" s="116"/>
      <c r="N15" s="116"/>
      <c r="O15" s="116"/>
      <c r="P15" s="111"/>
      <c r="Q15" s="111"/>
      <c r="R15" s="111"/>
      <c r="S15" s="111"/>
      <c r="T15" s="124"/>
      <c r="U15" s="118"/>
      <c r="V15" s="118"/>
      <c r="W15" s="286"/>
    </row>
    <row r="16" spans="1:23">
      <c r="A16" s="119"/>
      <c r="B16" s="120"/>
      <c r="C16" s="120"/>
      <c r="D16" s="120"/>
      <c r="E16" s="120"/>
      <c r="F16" s="120"/>
      <c r="G16" s="133"/>
      <c r="H16" s="103"/>
      <c r="I16" s="134"/>
      <c r="J16" s="134"/>
      <c r="K16" s="120"/>
      <c r="L16" s="101"/>
      <c r="M16" s="120"/>
      <c r="N16" s="120"/>
      <c r="O16" s="121"/>
      <c r="P16" s="106"/>
      <c r="Q16" s="120"/>
      <c r="R16" s="121"/>
      <c r="S16" s="121"/>
      <c r="T16" s="135"/>
      <c r="U16" s="136"/>
      <c r="V16" s="136"/>
      <c r="W16" s="286"/>
    </row>
    <row r="17" spans="1:23">
      <c r="A17" s="110"/>
      <c r="B17" s="111"/>
      <c r="C17" s="111"/>
      <c r="D17" s="111"/>
      <c r="E17" s="111"/>
      <c r="F17" s="111"/>
      <c r="G17" s="112"/>
      <c r="H17" s="103"/>
      <c r="I17" s="113"/>
      <c r="J17" s="113"/>
      <c r="K17" s="111"/>
      <c r="L17" s="111"/>
      <c r="M17" s="111"/>
      <c r="N17" s="111"/>
      <c r="O17" s="111"/>
      <c r="P17" s="111"/>
      <c r="Q17" s="111"/>
      <c r="R17" s="123"/>
      <c r="S17" s="123"/>
      <c r="T17" s="137"/>
      <c r="U17" s="138"/>
      <c r="V17" s="138"/>
      <c r="W17" s="286"/>
    </row>
    <row r="18" spans="1:23" ht="13.5" thickBot="1">
      <c r="A18" s="139" t="s">
        <v>7</v>
      </c>
      <c r="B18" s="140"/>
      <c r="C18" s="140"/>
      <c r="D18" s="140"/>
      <c r="E18" s="140"/>
      <c r="F18" s="140"/>
      <c r="G18" s="141"/>
      <c r="H18" s="142"/>
      <c r="I18" s="143"/>
      <c r="J18" s="143"/>
      <c r="K18" s="140"/>
      <c r="L18" s="140"/>
      <c r="M18" s="140"/>
      <c r="N18" s="140"/>
      <c r="O18" s="140"/>
      <c r="P18" s="140"/>
      <c r="Q18" s="140"/>
      <c r="R18" s="144"/>
      <c r="S18" s="144"/>
      <c r="T18" s="145"/>
      <c r="U18" s="146"/>
      <c r="V18" s="146"/>
      <c r="W18" s="287"/>
    </row>
  </sheetData>
  <mergeCells count="5">
    <mergeCell ref="A1:G1"/>
    <mergeCell ref="A2:G2"/>
    <mergeCell ref="I2:U2"/>
    <mergeCell ref="W4:W18"/>
    <mergeCell ref="P8:Q8"/>
  </mergeCells>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Amended</vt:lpstr>
      <vt:lpstr>Self-audit template with notes</vt:lpstr>
      <vt:lpstr>Monthly Purchased Volumes</vt:lpstr>
      <vt:lpstr>Good Catch Audit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Howgate</dc:creator>
  <cp:lastModifiedBy>Ruth Nunn</cp:lastModifiedBy>
  <cp:lastPrinted>2013-11-02T09:42:35Z</cp:lastPrinted>
  <dcterms:created xsi:type="dcterms:W3CDTF">2009-08-17T15:55:35Z</dcterms:created>
  <dcterms:modified xsi:type="dcterms:W3CDTF">2014-05-09T10:21:16Z</dcterms:modified>
</cp:coreProperties>
</file>