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23256" windowHeight="6228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<sst xmlns="http://schemas.openxmlformats.org/spreadsheetml/2006/main" count="112" uniqueCount="40">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</sst>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32" borderId="7" applyNumberFormat="0" applyFont="0" applyAlignment="0" applyProtection="0"/>
    <xf numFmtId="0" fontId="43" fillId="26" borderId="8" applyNumberFormat="0" applyAlignment="0" applyProtection="0"/>
    <xf numFmtId="40" fontId="9" fillId="33" borderId="0">
      <alignment horizontal="right"/>
      <protection/>
    </xf>
    <xf numFmtId="9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184" fontId="0" fillId="34" borderId="10" xfId="0" applyNumberFormat="1" applyFill="1" applyBorder="1" applyAlignment="1" applyProtection="1">
      <alignment horizontal="right" vertical="center"/>
      <protection locked="0"/>
    </xf>
    <xf numFmtId="184" fontId="0" fillId="34" borderId="10" xfId="0" applyNumberFormat="1" applyFont="1" applyFill="1" applyBorder="1" applyAlignment="1" applyProtection="1">
      <alignment vertical="center"/>
      <protection locked="0"/>
    </xf>
    <xf numFmtId="4" fontId="0" fillId="34" borderId="10" xfId="0" applyNumberFormat="1" applyFill="1" applyBorder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horizontal="right" vertical="center" wrapText="1"/>
      <protection locked="0"/>
    </xf>
    <xf numFmtId="184" fontId="0" fillId="34" borderId="10" xfId="0" applyNumberFormat="1" applyFont="1" applyFill="1" applyBorder="1" applyAlignment="1" applyProtection="1">
      <alignment horizontal="right" vertical="center"/>
      <protection locked="0"/>
    </xf>
    <xf numFmtId="184" fontId="0" fillId="34" borderId="10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0" zoomScaleNormal="70" zoomScalePageLayoutView="0" workbookViewId="0" topLeftCell="A1">
      <selection activeCell="AP6" sqref="AP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4" width="15.5546875" style="2" customWidth="1"/>
    <col min="35" max="35" width="16.5546875" style="2" bestFit="1" customWidth="1"/>
    <col min="36" max="36" width="14.21484375" style="2" bestFit="1" customWidth="1"/>
    <col min="37" max="39" width="19.10546875" style="2" customWidth="1"/>
    <col min="40" max="40" width="20.5546875" style="2" bestFit="1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4" t="s">
        <v>15</v>
      </c>
      <c r="S1" s="55"/>
      <c r="T1" s="55"/>
      <c r="U1" s="55"/>
      <c r="V1" s="55"/>
      <c r="W1" s="55"/>
      <c r="X1" s="55"/>
      <c r="Y1" s="55"/>
      <c r="Z1" s="55"/>
      <c r="AA1" s="45"/>
      <c r="AB1" s="51" t="s">
        <v>25</v>
      </c>
      <c r="AC1" s="52"/>
      <c r="AD1" s="48" t="s">
        <v>11</v>
      </c>
      <c r="AE1" s="49"/>
      <c r="AF1" s="49"/>
      <c r="AG1" s="49"/>
      <c r="AH1" s="49"/>
      <c r="AI1" s="49"/>
      <c r="AJ1" s="50"/>
      <c r="AK1" s="35" t="s">
        <v>32</v>
      </c>
      <c r="AL1" s="35"/>
      <c r="AM1" s="35"/>
      <c r="AN1" s="32" t="s">
        <v>24</v>
      </c>
      <c r="AO1" s="36" t="s">
        <v>33</v>
      </c>
    </row>
    <row r="2" spans="1:41" s="1" customFormat="1" ht="53.25" customHeight="1">
      <c r="A2" s="46"/>
      <c r="B2" s="46"/>
      <c r="C2" s="46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45"/>
      <c r="T2" s="44" t="s">
        <v>3</v>
      </c>
      <c r="U2" s="45"/>
      <c r="V2" s="44" t="s">
        <v>4</v>
      </c>
      <c r="W2" s="45"/>
      <c r="X2" s="44" t="s">
        <v>14</v>
      </c>
      <c r="Y2" s="45"/>
      <c r="Z2" s="39" t="s">
        <v>10</v>
      </c>
      <c r="AA2" s="41"/>
      <c r="AB2" s="53"/>
      <c r="AC2" s="54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3"/>
      <c r="AO2" s="38"/>
    </row>
    <row r="3" spans="1:41" ht="57.75" customHeight="1">
      <c r="A3" s="47"/>
      <c r="B3" s="47"/>
      <c r="C3" s="47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4"/>
      <c r="AO3" s="37"/>
    </row>
    <row r="4" spans="1:41" ht="45">
      <c r="A4" s="19" t="s">
        <v>34</v>
      </c>
      <c r="B4" s="19" t="s">
        <v>35</v>
      </c>
      <c r="C4" s="19" t="s">
        <v>34</v>
      </c>
      <c r="D4" s="28">
        <v>98</v>
      </c>
      <c r="E4" s="29">
        <v>92.75</v>
      </c>
      <c r="F4" s="29">
        <v>200</v>
      </c>
      <c r="G4" s="29">
        <v>191.4</v>
      </c>
      <c r="H4" s="29">
        <v>481</v>
      </c>
      <c r="I4" s="29">
        <v>469.9</v>
      </c>
      <c r="J4" s="29">
        <v>983</v>
      </c>
      <c r="K4" s="29">
        <v>957.07</v>
      </c>
      <c r="L4" s="29">
        <v>86</v>
      </c>
      <c r="M4" s="29">
        <v>83.58</v>
      </c>
      <c r="N4" s="20" t="s">
        <v>39</v>
      </c>
      <c r="O4" s="20" t="s">
        <v>39</v>
      </c>
      <c r="P4" s="4">
        <f aca="true" t="shared" si="0" ref="P4:Q6">SUM(D4,F4,H4,J4,L4,N4)</f>
        <v>1848</v>
      </c>
      <c r="Q4" s="4">
        <f t="shared" si="0"/>
        <v>1794.6999999999998</v>
      </c>
      <c r="R4" s="29">
        <v>67</v>
      </c>
      <c r="S4" s="29">
        <v>67</v>
      </c>
      <c r="T4" s="20" t="s">
        <v>39</v>
      </c>
      <c r="U4" s="20" t="s">
        <v>39</v>
      </c>
      <c r="V4" s="20" t="s">
        <v>39</v>
      </c>
      <c r="W4" s="20" t="s">
        <v>39</v>
      </c>
      <c r="X4" s="29">
        <v>15</v>
      </c>
      <c r="Y4" s="29">
        <v>15</v>
      </c>
      <c r="Z4" s="22">
        <f aca="true" t="shared" si="1" ref="Z4:AA6">SUM(R4,T4,V4,X4)</f>
        <v>82</v>
      </c>
      <c r="AA4" s="22">
        <f t="shared" si="1"/>
        <v>82</v>
      </c>
      <c r="AB4" s="4">
        <f aca="true" t="shared" si="2" ref="AB4:AC6">SUM(P4,Z4)</f>
        <v>1930</v>
      </c>
      <c r="AC4" s="4">
        <f t="shared" si="2"/>
        <v>1876.6999999999998</v>
      </c>
      <c r="AD4" s="25">
        <v>7403885.64</v>
      </c>
      <c r="AE4" s="30">
        <v>59313.15</v>
      </c>
      <c r="AF4" s="30">
        <v>0</v>
      </c>
      <c r="AG4" s="30">
        <v>60537.49</v>
      </c>
      <c r="AH4" s="30">
        <v>1560230.27</v>
      </c>
      <c r="AI4" s="30">
        <v>545131.2</v>
      </c>
      <c r="AJ4" s="31">
        <f>SUM(AD4:AI4)</f>
        <v>9629097.75</v>
      </c>
      <c r="AK4" s="25">
        <v>109914.9</v>
      </c>
      <c r="AL4" s="25">
        <v>135284.64</v>
      </c>
      <c r="AM4" s="26">
        <f>SUM(AK4:AL4)</f>
        <v>245199.54</v>
      </c>
      <c r="AN4" s="27">
        <f>SUM(AJ4,AM4)</f>
        <v>9874297.29</v>
      </c>
      <c r="AO4" s="21"/>
    </row>
    <row r="5" spans="1:41" ht="45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2">
        <f t="shared" si="1"/>
        <v>0</v>
      </c>
      <c r="AA5" s="22">
        <f t="shared" si="1"/>
        <v>0</v>
      </c>
      <c r="AB5" s="4">
        <f t="shared" si="2"/>
        <v>0</v>
      </c>
      <c r="AC5" s="4">
        <f t="shared" si="2"/>
        <v>0</v>
      </c>
      <c r="AD5" s="25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1" t="s">
        <v>39</v>
      </c>
      <c r="AK5" s="25">
        <v>0</v>
      </c>
      <c r="AL5" s="25">
        <v>0</v>
      </c>
      <c r="AM5" s="26">
        <f>SUM(AK5:AL5)</f>
        <v>0</v>
      </c>
      <c r="AN5" s="27">
        <f>SUM(AJ5,AM5)</f>
        <v>0</v>
      </c>
      <c r="AO5" s="23"/>
    </row>
    <row r="6" spans="1:41" ht="45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0" t="s">
        <v>39</v>
      </c>
      <c r="K6" s="20" t="s">
        <v>39</v>
      </c>
      <c r="L6" s="20" t="s">
        <v>39</v>
      </c>
      <c r="M6" s="20" t="s">
        <v>39</v>
      </c>
      <c r="N6" s="29">
        <v>5</v>
      </c>
      <c r="O6" s="29">
        <v>4.72</v>
      </c>
      <c r="P6" s="4">
        <f t="shared" si="0"/>
        <v>5</v>
      </c>
      <c r="Q6" s="4">
        <f t="shared" si="0"/>
        <v>4.72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2">
        <f t="shared" si="1"/>
        <v>0</v>
      </c>
      <c r="AA6" s="22">
        <f t="shared" si="1"/>
        <v>0</v>
      </c>
      <c r="AB6" s="4">
        <f t="shared" si="2"/>
        <v>5</v>
      </c>
      <c r="AC6" s="4">
        <f t="shared" si="2"/>
        <v>4.72</v>
      </c>
      <c r="AD6" s="25">
        <v>0</v>
      </c>
      <c r="AE6" s="30">
        <v>23433.84</v>
      </c>
      <c r="AF6" s="30">
        <v>0</v>
      </c>
      <c r="AG6" s="30">
        <v>0</v>
      </c>
      <c r="AH6" s="30">
        <v>0</v>
      </c>
      <c r="AI6" s="30">
        <v>0</v>
      </c>
      <c r="AJ6" s="31">
        <f>SUM(AD6:AI6)</f>
        <v>23433.84</v>
      </c>
      <c r="AK6" s="25">
        <v>0</v>
      </c>
      <c r="AL6" s="25">
        <v>0</v>
      </c>
      <c r="AM6" s="26">
        <f>SUM(AK6:AL6)</f>
        <v>0</v>
      </c>
      <c r="AN6" s="27">
        <f>SUM(AJ6,AM6)</f>
        <v>23433.84</v>
      </c>
      <c r="AO6" s="24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G2:AG3"/>
    <mergeCell ref="AH2:AH3"/>
    <mergeCell ref="R2:S2"/>
    <mergeCell ref="AD2:AD3"/>
    <mergeCell ref="AE2:AE3"/>
    <mergeCell ref="V2:W2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N2:O2"/>
    <mergeCell ref="AN1:AN3"/>
    <mergeCell ref="AK1:AM1"/>
    <mergeCell ref="AK2:AK3"/>
    <mergeCell ref="AL2:AL3"/>
    <mergeCell ref="AM2:AM3"/>
    <mergeCell ref="AI2:AI3"/>
  </mergeCells>
  <conditionalFormatting sqref="B4:B100">
    <cfRule type="expression" priority="264" dxfId="0">
      <formula>AND(NOT(ISBLANK($A4)),ISBLANK(B4))</formula>
    </cfRule>
  </conditionalFormatting>
  <conditionalFormatting sqref="C7:C100">
    <cfRule type="expression" priority="263" dxfId="0">
      <formula>AND(NOT(ISBLANK(A7)),ISBLANK(C7))</formula>
    </cfRule>
  </conditionalFormatting>
  <conditionalFormatting sqref="X7:X100 R7:R100 T7:T100 V7:V100 H7:H100 D7:D100 J7:J100 L7:L100 N7:N100 F7:F100">
    <cfRule type="expression" priority="262" dxfId="0">
      <formula>AND(NOT(ISBLANK(E7)),ISBLANK(D7))</formula>
    </cfRule>
  </conditionalFormatting>
  <conditionalFormatting sqref="Y7:Y100 S7:S100 U7:U100 W7:W100 E7:E100 K7:K100 M7:M100 O7:O100 G7:G100 I7:I100">
    <cfRule type="expression" priority="261" dxfId="0">
      <formula>AND(NOT(ISBLANK(D7)),ISBLANK(E7))</formula>
    </cfRule>
  </conditionalFormatting>
  <conditionalFormatting sqref="D4:D6">
    <cfRule type="expression" priority="20" dxfId="0">
      <formula>AND(NOT(ISBLANK(E4)),ISBLANK(D4))</formula>
    </cfRule>
  </conditionalFormatting>
  <conditionalFormatting sqref="E4:E6">
    <cfRule type="expression" priority="19" dxfId="0">
      <formula>AND(NOT(ISBLANK(D4)),ISBLANK(E4))</formula>
    </cfRule>
  </conditionalFormatting>
  <conditionalFormatting sqref="F4:F6">
    <cfRule type="expression" priority="18" dxfId="0">
      <formula>AND(NOT(ISBLANK(G4)),ISBLANK(F4))</formula>
    </cfRule>
  </conditionalFormatting>
  <conditionalFormatting sqref="G4:G6">
    <cfRule type="expression" priority="17" dxfId="0">
      <formula>AND(NOT(ISBLANK(F4)),ISBLANK(G4))</formula>
    </cfRule>
  </conditionalFormatting>
  <conditionalFormatting sqref="H4:H6">
    <cfRule type="expression" priority="16" dxfId="0">
      <formula>AND(NOT(ISBLANK(I4)),ISBLANK(H4))</formula>
    </cfRule>
  </conditionalFormatting>
  <conditionalFormatting sqref="I4:I6">
    <cfRule type="expression" priority="15" dxfId="0">
      <formula>AND(NOT(ISBLANK(H4)),ISBLANK(I4))</formula>
    </cfRule>
  </conditionalFormatting>
  <conditionalFormatting sqref="J4:J6">
    <cfRule type="expression" priority="14" dxfId="0">
      <formula>AND(NOT(ISBLANK(K4)),ISBLANK(J4))</formula>
    </cfRule>
  </conditionalFormatting>
  <conditionalFormatting sqref="K4:K6">
    <cfRule type="expression" priority="13" dxfId="0">
      <formula>AND(NOT(ISBLANK(J4)),ISBLANK(K4))</formula>
    </cfRule>
  </conditionalFormatting>
  <conditionalFormatting sqref="L4:L6">
    <cfRule type="expression" priority="12" dxfId="0">
      <formula>AND(NOT(ISBLANK(M4)),ISBLANK(L4))</formula>
    </cfRule>
  </conditionalFormatting>
  <conditionalFormatting sqref="M4:M6">
    <cfRule type="expression" priority="11" dxfId="0">
      <formula>AND(NOT(ISBLANK(L4)),ISBLANK(M4))</formula>
    </cfRule>
  </conditionalFormatting>
  <conditionalFormatting sqref="N4:N6">
    <cfRule type="expression" priority="10" dxfId="0">
      <formula>AND(NOT(ISBLANK(O4)),ISBLANK(N4))</formula>
    </cfRule>
  </conditionalFormatting>
  <conditionalFormatting sqref="O4:O6">
    <cfRule type="expression" priority="9" dxfId="0">
      <formula>AND(NOT(ISBLANK(N4)),ISBLANK(O4))</formula>
    </cfRule>
  </conditionalFormatting>
  <conditionalFormatting sqref="R4:R6">
    <cfRule type="expression" priority="8" dxfId="0">
      <formula>AND(NOT(ISBLANK(S4)),ISBLANK(R4))</formula>
    </cfRule>
  </conditionalFormatting>
  <conditionalFormatting sqref="S4:S6">
    <cfRule type="expression" priority="7" dxfId="0">
      <formula>AND(NOT(ISBLANK(R4)),ISBLANK(S4))</formula>
    </cfRule>
  </conditionalFormatting>
  <conditionalFormatting sqref="T4:T6">
    <cfRule type="expression" priority="6" dxfId="0">
      <formula>AND(NOT(ISBLANK(U4)),ISBLANK(T4))</formula>
    </cfRule>
  </conditionalFormatting>
  <conditionalFormatting sqref="U4:U6">
    <cfRule type="expression" priority="5" dxfId="0">
      <formula>AND(NOT(ISBLANK(T4)),ISBLANK(U4))</formula>
    </cfRule>
  </conditionalFormatting>
  <conditionalFormatting sqref="V4:V6">
    <cfRule type="expression" priority="4" dxfId="0">
      <formula>AND(NOT(ISBLANK(W4)),ISBLANK(V4))</formula>
    </cfRule>
  </conditionalFormatting>
  <conditionalFormatting sqref="W4:W6">
    <cfRule type="expression" priority="3" dxfId="0">
      <formula>AND(NOT(ISBLANK(V4)),ISBLANK(W4))</formula>
    </cfRule>
  </conditionalFormatting>
  <conditionalFormatting sqref="X4:X6">
    <cfRule type="expression" priority="2" dxfId="0">
      <formula>AND(NOT(ISBLANK(Y4)),ISBLANK(X4))</formula>
    </cfRule>
  </conditionalFormatting>
  <conditionalFormatting sqref="Y4:Y6">
    <cfRule type="expression" priority="1" dxfId="0">
      <formula>AND(NOT(ISBLANK(X4)),ISBLANK(Y4))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Y4:Y100 W4:W100 O4:O100 M4:M100 I4:I100 E4:E100 G4:G100 K4:K100 U4:U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T4:T100 X4:X100 H4:H100 L4:L100 N4:N100 J4:J100 D4:D100 F4:F100 V4:V100">
      <formula1>R4&gt;=S4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D4:AI6 AK4:AL6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2013-11-11T09:43:01Z</dcterms:created>
  <dcterms:modified xsi:type="dcterms:W3CDTF">2013-11-11T09:44:13Z</dcterms:modified>
  <cp:category/>
  <cp:version/>
  <cp:contentType/>
  <cp:contentStatus/>
</cp:coreProperties>
</file>