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<sst xmlns="http://schemas.openxmlformats.org/spreadsheetml/2006/main" count="69" uniqueCount="41">
  <si>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</si>
  <si>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</si>
  <si>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</si>
  <si>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</si>
  <si>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</si>
  <si>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</si>
  <si>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</si>
  <si>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</si>
  <si>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</si>
  <si>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</si>
  <si>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</si>
  <si>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</si>
  <si>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</si>
  <si>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</si>
  <si>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</si>
  <si>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</si>
  <si>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</si>
  <si>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</si>
  <si>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</si>
  <si>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</si>
  <si>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</si>
  <si>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</si>
  <si>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</si>
  <si>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</si>
  <si>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</si>
  <si>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</si>
  <si>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</si>
  <si>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</si>
  <si>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</si>
  <si>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</si>
  <si>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</si>
  <si>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</si>
  <si>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</si>
  <si>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</si>
  <si>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</si>
  <si>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</si>
  <si>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 xml:space="preserve">Numbers of agency staff and consultants have been provided where we have been able to identify separate individuals (rather than consultancy firms or grouped agency staff cost invoices). </t>
  </si>
  <si>
    <t>Commonwealth Scholarship Commission</t>
  </si>
  <si>
    <t>Executive Non Departmental Public Body</t>
  </si>
  <si>
    <t>Independent Commission for Aid Impact</t>
  </si>
  <si>
    <t>ICAI and its contractor will not be fully operational until June/July 2011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</si>
</sst>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0">
      <c r="A4" s="19" t="s">
        <v>34</v>
      </c>
      <c r="B4" s="19" t="s">
        <v>35</v>
      </c>
      <c r="C4" s="19" t="s">
        <v>34</v>
      </c>
      <c r="D4" s="20">
        <v>127</v>
      </c>
      <c r="E4" s="20">
        <v>120.1</v>
      </c>
      <c r="F4" s="20">
        <v>209</v>
      </c>
      <c r="G4" s="20">
        <v>201.5</v>
      </c>
      <c r="H4" s="20">
        <v>433</v>
      </c>
      <c r="I4" s="20">
        <v>422.5</v>
      </c>
      <c r="J4" s="20">
        <v>753</v>
      </c>
      <c r="K4" s="20">
        <v>737.8</v>
      </c>
      <c r="L4" s="20">
        <v>82</v>
      </c>
      <c r="M4" s="20">
        <v>81.7</v>
      </c>
      <c r="N4" s="20">
        <v>0</v>
      </c>
      <c r="O4" s="20">
        <v>0</v>
      </c>
      <c r="P4" s="4">
        <f aca="true" t="shared" si="0" ref="P4:Q6">SUM(D4,F4,H4,J4,L4,N4)</f>
        <v>1604</v>
      </c>
      <c r="Q4" s="4">
        <f t="shared" si="0"/>
        <v>1563.6000000000001</v>
      </c>
      <c r="R4" s="27">
        <v>33</v>
      </c>
      <c r="S4" s="27">
        <v>33</v>
      </c>
      <c r="T4" s="27">
        <v>0</v>
      </c>
      <c r="U4" s="27">
        <v>0</v>
      </c>
      <c r="V4" s="27">
        <v>0</v>
      </c>
      <c r="W4" s="27">
        <v>0</v>
      </c>
      <c r="X4" s="27">
        <v>13</v>
      </c>
      <c r="Y4" s="27">
        <v>13</v>
      </c>
      <c r="Z4" s="28">
        <f aca="true" t="shared" si="1" ref="Z4:AA6">SUM(R4,T4,V4,X4)</f>
        <v>46</v>
      </c>
      <c r="AA4" s="28">
        <f t="shared" si="1"/>
        <v>46</v>
      </c>
      <c r="AB4" s="4">
        <f aca="true" t="shared" si="2" ref="AB4:AC6">SUM(P4,Z4)</f>
        <v>1650</v>
      </c>
      <c r="AC4" s="4">
        <f t="shared" si="2"/>
        <v>1609.6000000000001</v>
      </c>
      <c r="AD4" s="21">
        <v>5836408</v>
      </c>
      <c r="AE4" s="22">
        <v>8718</v>
      </c>
      <c r="AF4" s="27">
        <v>0</v>
      </c>
      <c r="AG4" s="22">
        <v>29005</v>
      </c>
      <c r="AH4" s="22">
        <v>1238318</v>
      </c>
      <c r="AI4" s="22">
        <v>421754</v>
      </c>
      <c r="AJ4" s="23">
        <f>SUM(AD4:AI4)</f>
        <v>7534203</v>
      </c>
      <c r="AK4" s="24">
        <v>1102</v>
      </c>
      <c r="AL4" s="24">
        <v>13191</v>
      </c>
      <c r="AM4" s="25">
        <f>SUM(AK4:AL4)</f>
        <v>14293</v>
      </c>
      <c r="AN4" s="25">
        <f>SUM(AJ4,AM4)</f>
        <v>7548496</v>
      </c>
      <c r="AO4" s="29" t="s">
        <v>36</v>
      </c>
    </row>
    <row r="5" spans="1:41" ht="45">
      <c r="A5" s="19" t="s">
        <v>37</v>
      </c>
      <c r="B5" s="19" t="s">
        <v>38</v>
      </c>
      <c r="C5" s="19" t="s">
        <v>34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4">
        <f t="shared" si="0"/>
        <v>0</v>
      </c>
      <c r="Q5" s="4">
        <f t="shared" si="0"/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8">
        <f t="shared" si="1"/>
        <v>0</v>
      </c>
      <c r="AA5" s="28">
        <f t="shared" si="1"/>
        <v>0</v>
      </c>
      <c r="AB5" s="4">
        <f t="shared" si="2"/>
        <v>0</v>
      </c>
      <c r="AC5" s="4">
        <f t="shared" si="2"/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30"/>
    </row>
    <row r="6" spans="1:41" ht="60">
      <c r="A6" s="19" t="s">
        <v>39</v>
      </c>
      <c r="B6" s="19" t="s">
        <v>38</v>
      </c>
      <c r="C6" s="19" t="s">
        <v>34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1">
        <v>4</v>
      </c>
      <c r="O6" s="31">
        <v>0.85</v>
      </c>
      <c r="P6" s="4">
        <f t="shared" si="0"/>
        <v>4</v>
      </c>
      <c r="Q6" s="4">
        <f t="shared" si="0"/>
        <v>0.85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8">
        <f t="shared" si="1"/>
        <v>0</v>
      </c>
      <c r="AA6" s="28">
        <f t="shared" si="1"/>
        <v>0</v>
      </c>
      <c r="AB6" s="4">
        <f t="shared" si="2"/>
        <v>4</v>
      </c>
      <c r="AC6" s="4">
        <f t="shared" si="2"/>
        <v>0.85</v>
      </c>
      <c r="AD6" s="27">
        <v>0</v>
      </c>
      <c r="AE6" s="22">
        <v>1350</v>
      </c>
      <c r="AF6" s="27">
        <v>0</v>
      </c>
      <c r="AG6" s="27">
        <v>0</v>
      </c>
      <c r="AH6" s="27">
        <v>0</v>
      </c>
      <c r="AI6" s="27">
        <v>0</v>
      </c>
      <c r="AJ6" s="23">
        <f>SUM(AD6:AI6)</f>
        <v>1350</v>
      </c>
      <c r="AK6" s="27">
        <v>0</v>
      </c>
      <c r="AL6" s="27">
        <v>0</v>
      </c>
      <c r="AM6" s="27">
        <v>0</v>
      </c>
      <c r="AN6" s="25">
        <f>SUM(AJ6,AM6)</f>
        <v>1350</v>
      </c>
      <c r="AO6" s="26" t="s">
        <v>40</v>
      </c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F4 H4 J4 L4 N4 AF4 N6 D4:D100 AD5:AD6 AE5 AN5 AF5:AI6 AK5:AM6 AJ5">
    <cfRule type="expression" priority="20" dxfId="0">
      <formula>AND(NOT(ISBLANK(E4)),ISBLANK(D4))</formula>
    </cfRule>
  </conditionalFormatting>
  <conditionalFormatting sqref="O4 G4 I4 K4 M4 E4:E100 O6">
    <cfRule type="expression" priority="19" dxfId="0">
      <formula>AND(NOT(ISBLANK(D4)),ISBLANK(E4))</formula>
    </cfRule>
  </conditionalFormatting>
  <conditionalFormatting sqref="F5:F100">
    <cfRule type="expression" priority="18" dxfId="0">
      <formula>AND(NOT(ISBLANK(G5)),ISBLANK(F5))</formula>
    </cfRule>
  </conditionalFormatting>
  <conditionalFormatting sqref="G5:G100">
    <cfRule type="expression" priority="17" dxfId="0">
      <formula>AND(NOT(ISBLANK(F5)),ISBLANK(G5))</formula>
    </cfRule>
  </conditionalFormatting>
  <conditionalFormatting sqref="H5:H100">
    <cfRule type="expression" priority="16" dxfId="0">
      <formula>AND(NOT(ISBLANK(I5)),ISBLANK(H5))</formula>
    </cfRule>
  </conditionalFormatting>
  <conditionalFormatting sqref="I5:I100">
    <cfRule type="expression" priority="15" dxfId="0">
      <formula>AND(NOT(ISBLANK(H5)),ISBLANK(I5))</formula>
    </cfRule>
  </conditionalFormatting>
  <conditionalFormatting sqref="J5:J100">
    <cfRule type="expression" priority="14" dxfId="0">
      <formula>AND(NOT(ISBLANK(K5)),ISBLANK(J5))</formula>
    </cfRule>
  </conditionalFormatting>
  <conditionalFormatting sqref="K5:K100">
    <cfRule type="expression" priority="13" dxfId="0">
      <formula>AND(NOT(ISBLANK(J5)),ISBLANK(K5))</formula>
    </cfRule>
  </conditionalFormatting>
  <conditionalFormatting sqref="L5:L100">
    <cfRule type="expression" priority="12" dxfId="0">
      <formula>AND(NOT(ISBLANK(M5)),ISBLANK(L5))</formula>
    </cfRule>
  </conditionalFormatting>
  <conditionalFormatting sqref="M5:M100">
    <cfRule type="expression" priority="11" dxfId="0">
      <formula>AND(NOT(ISBLANK(L5)),ISBLANK(M5))</formula>
    </cfRule>
  </conditionalFormatting>
  <conditionalFormatting sqref="N5 N7:N100">
    <cfRule type="expression" priority="10" dxfId="0">
      <formula>AND(NOT(ISBLANK(O5)),ISBLANK(N5))</formula>
    </cfRule>
  </conditionalFormatting>
  <conditionalFormatting sqref="O5 O7:O100">
    <cfRule type="expression" priority="9" dxfId="0">
      <formula>AND(NOT(ISBLANK(N5)),ISBLANK(O5))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K4:K100 S4:S100 Y4:Y100 W4:W100 U4:U100 M4:M100 I4:I100 G4:G100 E4:E100 O4:O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F4 N4:N100 D4:D100 R4:R100 X4:X100 V4:V100 T4:T100 L4:L100 J4:J100 H4:H100 F4:F100 AD5:AD6 AE5 AN5 AF5:AI6 AK5:AM6 AJ5">
      <formula1>AF4&gt;=AG4</formula1>
    </dataValidation>
    <dataValidation operator="lessThanOrEqual" allowBlank="1" showInputMessage="1" showErrorMessage="1" error="FTE cannot be greater than Headcount&#10;" sqref="AP1:IV65536 R101:AN65536 AO1 AB1 R1 A1:C1 P2 A101:O65536 AB3:AC100 P4:Q65536 AO4:AO65536"/>
    <dataValidation type="decimal" operator="greaterThan" allowBlank="1" showInputMessage="1" showErrorMessage="1" sqref="AK7:AL100 AD4 AG4:AI4 AK4:AL4 AD7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2011-10-24T12:56:11Z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