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90" yWindow="150" windowWidth="19320" windowHeight="7695" tabRatio="500"/>
  </bookViews>
  <sheets>
    <sheet name="Drivers 08-12" sheetId="3" r:id="rId1"/>
    <sheet name="Weights 2012" sheetId="2" r:id="rId2"/>
  </sheets>
  <calcPr calcId="125725"/>
</workbook>
</file>

<file path=xl/calcChain.xml><?xml version="1.0" encoding="utf-8"?>
<calcChain xmlns="http://schemas.openxmlformats.org/spreadsheetml/2006/main">
  <c r="B39" i="2"/>
  <c r="C32" i="3"/>
  <c r="B32"/>
  <c r="B32" i="2"/>
  <c r="B33"/>
  <c r="B34"/>
  <c r="B35"/>
  <c r="B36"/>
  <c r="B31"/>
  <c r="B22"/>
  <c r="B23"/>
  <c r="B24"/>
  <c r="B25"/>
  <c r="B26"/>
  <c r="B27"/>
  <c r="B21"/>
  <c r="B6"/>
  <c r="B7"/>
  <c r="B8"/>
  <c r="B9"/>
  <c r="B10"/>
  <c r="B11"/>
  <c r="B12"/>
  <c r="B13"/>
  <c r="B14"/>
  <c r="B5"/>
  <c r="D37"/>
  <c r="F37"/>
  <c r="B17"/>
  <c r="C9"/>
  <c r="C8"/>
  <c r="C12"/>
  <c r="C11"/>
  <c r="C10"/>
  <c r="B28"/>
  <c r="B37"/>
  <c r="C35"/>
  <c r="C22"/>
  <c r="C26"/>
  <c r="C23"/>
  <c r="C24"/>
  <c r="C27"/>
  <c r="C21"/>
  <c r="C25"/>
  <c r="C33"/>
  <c r="C6"/>
  <c r="C7"/>
  <c r="C5"/>
  <c r="C13"/>
  <c r="C14"/>
  <c r="C34"/>
  <c r="C31"/>
  <c r="C32"/>
  <c r="C36"/>
</calcChain>
</file>

<file path=xl/sharedStrings.xml><?xml version="1.0" encoding="utf-8"?>
<sst xmlns="http://schemas.openxmlformats.org/spreadsheetml/2006/main" count="76" uniqueCount="48">
  <si>
    <t>Total Unweighted Marks</t>
  </si>
  <si>
    <t>Weighting</t>
  </si>
  <si>
    <t>c2c</t>
  </si>
  <si>
    <t>Station Factors</t>
  </si>
  <si>
    <t>SATISFACTION DRIVERS</t>
  </si>
  <si>
    <t>DISSATISFACTION DRIVERS</t>
  </si>
  <si>
    <t>Station services</t>
  </si>
  <si>
    <t>C31. Rating of station where train was boarded...Ticket buying facilities</t>
  </si>
  <si>
    <t>C33. Rating of station where train was boarded...The upkeep/repair of the station buildings/platforms</t>
  </si>
  <si>
    <t>C34. Rating of station where train was boarded... Cleanliness of the station</t>
  </si>
  <si>
    <t>C35. Rating of station where train was boarded...The facilities and services at the station</t>
  </si>
  <si>
    <t>C38. Rating of station where train was boarded...Facilities for car parking</t>
  </si>
  <si>
    <t>C39. Rating of station where train was boarded...The overall station environment</t>
  </si>
  <si>
    <t>C702. Rating of station where train was boarded...Your personal security whilst using that station</t>
  </si>
  <si>
    <t>Train facilities</t>
  </si>
  <si>
    <t>C49. Rating of train...Up keep and repair of the train</t>
  </si>
  <si>
    <t>C52. Rating of train...The space for luggage</t>
  </si>
  <si>
    <t>C54. Rating of train...Sufficient room for all the passengers to sit/stand</t>
  </si>
  <si>
    <t>C55. Rating of train...The comfort of the seating area</t>
  </si>
  <si>
    <t>C703. Rating of train...Your personal security whilst on board the train</t>
  </si>
  <si>
    <t>C902. Rating of train...The cleanliness of the inside of the train</t>
  </si>
  <si>
    <t>C903. Rating of train...The cleanliness of the outside of the train</t>
  </si>
  <si>
    <t>Customer services</t>
  </si>
  <si>
    <t>C32. Rating of station where train was boarded...Provision of information about train times/platforms</t>
  </si>
  <si>
    <t>C36. Rating of station where train was boarded...The attitudes and helpfulness of the staff</t>
  </si>
  <si>
    <t>C1003. Rating of station where train was boarded...The availability of staff at the station</t>
  </si>
  <si>
    <t>C42. Overall satisfaction with how request was handled</t>
  </si>
  <si>
    <t>C50. Rating of train...The provision of information during the journey</t>
  </si>
  <si>
    <t>C64. Rating of how train company dealt with these delays</t>
  </si>
  <si>
    <t>C2301. Overall satisfaction with the station</t>
  </si>
  <si>
    <t>C1201. Rating of station where train was boarded...Facilities for bicycle parking</t>
  </si>
  <si>
    <t>C2701. Rating of station where train was boarded...The provision of shelter facilities</t>
  </si>
  <si>
    <t>C2702. Rating of station where train was boarded...The availability of seating</t>
  </si>
  <si>
    <t>C2703. Rating of train...Overall satisfaction with the train</t>
  </si>
  <si>
    <t>Satisfaction</t>
  </si>
  <si>
    <t>Dissatisfaction</t>
  </si>
  <si>
    <t>C37. Rating of station where train was boarded... Connections with other forms of public transport</t>
  </si>
  <si>
    <t>Factor applied to drivers of satisfaction percentages</t>
  </si>
  <si>
    <t xml:space="preserve">C37. Rating of station where train was boarded... Connections with other forms of public transport </t>
  </si>
  <si>
    <t xml:space="preserve">Weighting </t>
  </si>
  <si>
    <t>Rebased</t>
  </si>
  <si>
    <t>Not inc:only have one wave of data so cannot produce 2012 analysis</t>
  </si>
  <si>
    <t>10 waves combined</t>
  </si>
  <si>
    <t>Not inc: only have one wave of data so cannot produce 2012 analysis</t>
  </si>
  <si>
    <t>Annex A: Initial Weighting for Essex Thameside for 2012</t>
  </si>
  <si>
    <t>Annex A: Drivers for Essex Thameside averaged over the five years 2008 to 2012</t>
  </si>
  <si>
    <t>Note: All figures shown in the table are rounded, but calculations have been done on unrounded data.</t>
  </si>
  <si>
    <t>Note: All figures shown in the table are rounded.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</si>
</sst>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48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Verdana"/>
      <family val="2"/>
    </font>
    <font>
      <sz val="11"/>
      <color indexed="8"/>
      <name val="Calibri"/>
      <family val="2"/>
    </font>
    <font>
      <b/>
      <sz val="9"/>
      <color indexed="10"/>
      <name val="Arial"/>
      <family val="2"/>
    </font>
    <font>
      <sz val="9"/>
      <name val="Verdana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10"/>
      <name val="Verdana"/>
      <family val="2"/>
    </font>
    <font>
      <b/>
      <sz val="8"/>
      <name val="Arial"/>
      <family val="2"/>
    </font>
    <font>
      <sz val="8"/>
      <color indexed="10"/>
      <name val="Verdana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i/>
      <sz val="8"/>
      <name val="Verdana"/>
      <family val="2"/>
    </font>
    <font>
      <i/>
      <sz val="8"/>
      <color indexed="10"/>
      <name val="Arial"/>
      <family val="2"/>
    </font>
    <font>
      <i/>
      <sz val="8"/>
      <color indexed="8"/>
      <name val="Arial"/>
      <family val="2"/>
    </font>
    <font>
      <sz val="9"/>
      <color indexed="10"/>
      <name val="Verdana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24"/>
      <name val="Arial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23"/>
      </top>
      <bottom style="double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4" applyNumberFormat="0" applyAlignment="0" applyProtection="0"/>
    <xf numFmtId="0" fontId="35" fillId="30" borderId="5" applyNumberFormat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32" borderId="4" applyNumberFormat="0" applyAlignment="0" applyProtection="0"/>
    <xf numFmtId="0" fontId="42" fillId="0" borderId="9" applyNumberFormat="0" applyFill="0" applyAlignment="0" applyProtection="0"/>
    <xf numFmtId="0" fontId="43" fillId="33" borderId="0" applyNumberFormat="0" applyBorder="0" applyAlignment="0" applyProtection="0"/>
    <xf numFmtId="0" fontId="3" fillId="0" borderId="0"/>
    <xf numFmtId="0" fontId="31" fillId="0" borderId="0"/>
    <xf numFmtId="0" fontId="1" fillId="34" borderId="10" applyNumberFormat="0" applyFont="0" applyAlignment="0" applyProtection="0"/>
    <xf numFmtId="0" fontId="3" fillId="2" borderId="1" applyNumberFormat="0" applyFont="0" applyAlignment="0" applyProtection="0"/>
    <xf numFmtId="0" fontId="6" fillId="34" borderId="10" applyNumberFormat="0" applyFont="0" applyAlignment="0" applyProtection="0"/>
    <xf numFmtId="0" fontId="44" fillId="29" borderId="11" applyNumberFormat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0" borderId="0" applyNumberFormat="0" applyFill="0" applyBorder="0" applyAlignment="0" applyProtection="0"/>
  </cellStyleXfs>
  <cellXfs count="56">
    <xf numFmtId="0" fontId="0" fillId="0" borderId="0" xfId="0"/>
    <xf numFmtId="9" fontId="3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0" fillId="0" borderId="0" xfId="0" applyFill="1"/>
    <xf numFmtId="9" fontId="0" fillId="0" borderId="0" xfId="0" applyNumberFormat="1" applyFill="1"/>
    <xf numFmtId="0" fontId="7" fillId="0" borderId="0" xfId="40" applyFont="1" applyFill="1" applyBorder="1"/>
    <xf numFmtId="0" fontId="8" fillId="0" borderId="0" xfId="0" applyFont="1" applyFill="1"/>
    <xf numFmtId="0" fontId="8" fillId="0" borderId="0" xfId="0" applyFont="1"/>
    <xf numFmtId="0" fontId="9" fillId="0" borderId="0" xfId="39" applyFont="1" applyFill="1" applyBorder="1"/>
    <xf numFmtId="2" fontId="10" fillId="0" borderId="0" xfId="39" applyNumberFormat="1" applyFont="1" applyFill="1" applyBorder="1" applyAlignment="1">
      <alignment horizontal="left" vertical="top"/>
    </xf>
    <xf numFmtId="0" fontId="11" fillId="0" borderId="0" xfId="0" applyFont="1"/>
    <xf numFmtId="0" fontId="10" fillId="0" borderId="0" xfId="39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Fill="1"/>
    <xf numFmtId="0" fontId="13" fillId="0" borderId="0" xfId="0" applyFont="1" applyFill="1"/>
    <xf numFmtId="9" fontId="14" fillId="0" borderId="0" xfId="0" applyNumberFormat="1" applyFont="1" applyFill="1" applyAlignment="1">
      <alignment horizontal="center" vertical="center"/>
    </xf>
    <xf numFmtId="9" fontId="15" fillId="0" borderId="0" xfId="0" applyNumberFormat="1" applyFont="1" applyFill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0" fontId="17" fillId="0" borderId="0" xfId="38" applyFont="1" applyFill="1"/>
    <xf numFmtId="164" fontId="14" fillId="0" borderId="0" xfId="0" applyNumberFormat="1" applyFont="1" applyFill="1" applyAlignment="1">
      <alignment horizontal="center" vertical="center"/>
    </xf>
    <xf numFmtId="9" fontId="18" fillId="0" borderId="0" xfId="0" applyNumberFormat="1" applyFont="1" applyFill="1" applyAlignment="1">
      <alignment horizontal="center" vertical="center"/>
    </xf>
    <xf numFmtId="0" fontId="14" fillId="0" borderId="0" xfId="39" applyFont="1" applyFill="1" applyBorder="1"/>
    <xf numFmtId="9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2" fontId="19" fillId="0" borderId="0" xfId="39" applyNumberFormat="1" applyFont="1" applyFill="1" applyBorder="1" applyAlignment="1">
      <alignment horizontal="left" vertical="top"/>
    </xf>
    <xf numFmtId="0" fontId="20" fillId="3" borderId="0" xfId="39" applyFont="1" applyFill="1" applyBorder="1"/>
    <xf numFmtId="164" fontId="20" fillId="3" borderId="0" xfId="0" applyNumberFormat="1" applyFont="1" applyFill="1" applyAlignment="1">
      <alignment horizontal="left" vertical="center"/>
    </xf>
    <xf numFmtId="164" fontId="20" fillId="3" borderId="0" xfId="0" applyNumberFormat="1" applyFont="1" applyFill="1" applyAlignment="1">
      <alignment horizontal="center" vertical="center"/>
    </xf>
    <xf numFmtId="9" fontId="21" fillId="3" borderId="0" xfId="0" applyNumberFormat="1" applyFont="1" applyFill="1" applyAlignment="1">
      <alignment horizontal="center" vertical="center"/>
    </xf>
    <xf numFmtId="0" fontId="22" fillId="3" borderId="0" xfId="0" applyFont="1" applyFill="1"/>
    <xf numFmtId="9" fontId="23" fillId="0" borderId="0" xfId="0" applyNumberFormat="1" applyFont="1" applyFill="1" applyBorder="1" applyAlignment="1">
      <alignment horizontal="center" vertical="center"/>
    </xf>
    <xf numFmtId="0" fontId="14" fillId="0" borderId="0" xfId="40" applyFont="1" applyFill="1" applyBorder="1"/>
    <xf numFmtId="164" fontId="12" fillId="0" borderId="0" xfId="0" applyNumberFormat="1" applyFont="1" applyFill="1" applyAlignment="1">
      <alignment horizontal="center" vertical="center"/>
    </xf>
    <xf numFmtId="9" fontId="15" fillId="0" borderId="0" xfId="0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19" fillId="0" borderId="0" xfId="39" applyFont="1" applyFill="1" applyBorder="1" applyAlignment="1">
      <alignment horizontal="left" vertical="top"/>
    </xf>
    <xf numFmtId="9" fontId="1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5" fillId="0" borderId="0" xfId="0" applyFont="1" applyFill="1"/>
    <xf numFmtId="9" fontId="9" fillId="0" borderId="0" xfId="0" applyNumberFormat="1" applyFont="1" applyFill="1" applyAlignment="1">
      <alignment horizontal="center" vertical="center"/>
    </xf>
    <xf numFmtId="0" fontId="26" fillId="0" borderId="0" xfId="40" applyFont="1" applyFill="1" applyBorder="1" applyAlignment="1">
      <alignment vertical="center"/>
    </xf>
    <xf numFmtId="9" fontId="27" fillId="0" borderId="0" xfId="0" applyNumberFormat="1" applyFont="1" applyFill="1" applyAlignment="1">
      <alignment horizontal="center" vertical="center"/>
    </xf>
    <xf numFmtId="9" fontId="28" fillId="0" borderId="0" xfId="0" applyNumberFormat="1" applyFont="1" applyFill="1" applyAlignment="1">
      <alignment horizontal="center" vertical="center"/>
    </xf>
    <xf numFmtId="0" fontId="26" fillId="0" borderId="0" xfId="40" applyFont="1" applyFill="1" applyBorder="1" applyAlignment="1">
      <alignment vertical="center" wrapText="1"/>
    </xf>
    <xf numFmtId="9" fontId="9" fillId="0" borderId="0" xfId="0" applyNumberFormat="1" applyFont="1" applyFill="1" applyAlignment="1">
      <alignment horizontal="center" vertical="center" wrapText="1"/>
    </xf>
    <xf numFmtId="9" fontId="27" fillId="0" borderId="3" xfId="0" applyNumberFormat="1" applyFont="1" applyFill="1" applyBorder="1" applyAlignment="1">
      <alignment horizontal="center" vertical="center" wrapText="1"/>
    </xf>
    <xf numFmtId="0" fontId="26" fillId="0" borderId="0" xfId="40" applyFont="1" applyFill="1" applyBorder="1" applyAlignment="1">
      <alignment horizontal="left" vertical="center"/>
    </xf>
    <xf numFmtId="164" fontId="8" fillId="0" borderId="0" xfId="0" applyNumberFormat="1" applyFont="1" applyFill="1"/>
    <xf numFmtId="164" fontId="8" fillId="0" borderId="0" xfId="0" applyNumberFormat="1" applyFont="1"/>
    <xf numFmtId="0" fontId="25" fillId="0" borderId="0" xfId="0" applyFont="1"/>
    <xf numFmtId="0" fontId="22" fillId="0" borderId="0" xfId="0" applyFont="1"/>
    <xf numFmtId="9" fontId="29" fillId="0" borderId="0" xfId="0" applyNumberFormat="1" applyFont="1" applyFill="1" applyAlignment="1">
      <alignment horizontal="center" vertical="center"/>
    </xf>
    <xf numFmtId="0" fontId="30" fillId="0" borderId="0" xfId="0" applyFont="1"/>
    <xf numFmtId="9" fontId="7" fillId="0" borderId="0" xfId="0" applyNumberFormat="1" applyFont="1" applyFill="1" applyAlignment="1">
      <alignment horizontal="center" vertical="center"/>
    </xf>
    <xf numFmtId="9" fontId="25" fillId="0" borderId="0" xfId="0" applyNumberFormat="1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/>
    <cellStyle name="Note 2" xfId="40"/>
    <cellStyle name="Note 3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A35" sqref="A35"/>
    </sheetView>
  </sheetViews>
  <sheetFormatPr defaultRowHeight="12.75"/>
  <cols>
    <col min="1" max="1" width="76.625" bestFit="1" customWidth="1"/>
    <col min="2" max="2" width="19.375" customWidth="1"/>
    <col min="3" max="3" width="24.25" bestFit="1" customWidth="1"/>
  </cols>
  <sheetData>
    <row r="1" spans="1:3">
      <c r="A1" s="53" t="s">
        <v>45</v>
      </c>
      <c r="B1" s="13" t="s">
        <v>42</v>
      </c>
      <c r="C1" s="13" t="s">
        <v>42</v>
      </c>
    </row>
    <row r="2" spans="1:3">
      <c r="A2" s="6" t="s">
        <v>3</v>
      </c>
      <c r="B2" s="14" t="s">
        <v>4</v>
      </c>
      <c r="C2" s="13" t="s">
        <v>5</v>
      </c>
    </row>
    <row r="3" spans="1:3">
      <c r="A3" s="8"/>
      <c r="B3" s="8"/>
      <c r="C3" s="8"/>
    </row>
    <row r="4" spans="1:3">
      <c r="A4" s="8" t="s">
        <v>6</v>
      </c>
      <c r="B4" s="8"/>
      <c r="C4" s="8"/>
    </row>
    <row r="5" spans="1:3">
      <c r="A5" s="9" t="s">
        <v>7</v>
      </c>
      <c r="B5" s="54">
        <v>0</v>
      </c>
      <c r="C5" s="54">
        <v>0</v>
      </c>
    </row>
    <row r="6" spans="1:3">
      <c r="A6" s="9" t="s">
        <v>8</v>
      </c>
      <c r="B6" s="54">
        <v>1.0665561892694931E-2</v>
      </c>
      <c r="C6" s="54">
        <v>3.7543576346810653E-3</v>
      </c>
    </row>
    <row r="7" spans="1:3">
      <c r="A7" s="9" t="s">
        <v>9</v>
      </c>
      <c r="B7" s="54">
        <v>1.0650200528843263E-2</v>
      </c>
      <c r="C7" s="54">
        <v>0</v>
      </c>
    </row>
    <row r="8" spans="1:3">
      <c r="A8" s="9" t="s">
        <v>10</v>
      </c>
      <c r="B8" s="54">
        <v>0</v>
      </c>
      <c r="C8" s="54">
        <v>0</v>
      </c>
    </row>
    <row r="9" spans="1:3">
      <c r="A9" s="9" t="s">
        <v>36</v>
      </c>
      <c r="B9" s="54">
        <v>0</v>
      </c>
      <c r="C9" s="54">
        <v>9.2002402040617191E-3</v>
      </c>
    </row>
    <row r="10" spans="1:3">
      <c r="A10" s="9" t="s">
        <v>11</v>
      </c>
      <c r="B10" s="54">
        <v>0</v>
      </c>
      <c r="C10" s="54">
        <v>0</v>
      </c>
    </row>
    <row r="11" spans="1:3">
      <c r="A11" s="10" t="s">
        <v>12</v>
      </c>
      <c r="B11" s="54">
        <v>9.6754493460651181E-2</v>
      </c>
      <c r="C11" s="54">
        <v>2.4041957174048355E-2</v>
      </c>
    </row>
    <row r="12" spans="1:3">
      <c r="A12" s="9" t="s">
        <v>13</v>
      </c>
      <c r="B12" s="54">
        <v>0</v>
      </c>
      <c r="C12" s="54">
        <v>1.0149851449401046E-2</v>
      </c>
    </row>
    <row r="13" spans="1:3">
      <c r="A13" s="9"/>
      <c r="B13" s="54"/>
      <c r="C13" s="54"/>
    </row>
    <row r="14" spans="1:3">
      <c r="A14" s="8"/>
      <c r="B14" s="50"/>
      <c r="C14" s="50"/>
    </row>
    <row r="15" spans="1:3">
      <c r="A15" s="11" t="s">
        <v>14</v>
      </c>
      <c r="B15" s="50"/>
      <c r="C15" s="50"/>
    </row>
    <row r="16" spans="1:3">
      <c r="A16" s="9" t="s">
        <v>15</v>
      </c>
      <c r="B16" s="54">
        <v>6.5468981703631662E-2</v>
      </c>
      <c r="C16" s="54">
        <v>6.3830418234698344E-2</v>
      </c>
    </row>
    <row r="17" spans="1:3">
      <c r="A17" s="9" t="s">
        <v>16</v>
      </c>
      <c r="B17" s="54">
        <v>0</v>
      </c>
      <c r="C17" s="54">
        <v>0</v>
      </c>
    </row>
    <row r="18" spans="1:3">
      <c r="A18" s="10" t="s">
        <v>17</v>
      </c>
      <c r="B18" s="54">
        <v>6.3102028362118354E-2</v>
      </c>
      <c r="C18" s="54">
        <v>6.5730645232428414E-2</v>
      </c>
    </row>
    <row r="19" spans="1:3">
      <c r="A19" s="10" t="s">
        <v>18</v>
      </c>
      <c r="B19" s="54">
        <v>0.14593593119307322</v>
      </c>
      <c r="C19" s="54">
        <v>1.3160453866264975E-2</v>
      </c>
    </row>
    <row r="20" spans="1:3">
      <c r="A20" s="9" t="s">
        <v>19</v>
      </c>
      <c r="B20" s="54">
        <v>4.7298481500555344E-2</v>
      </c>
      <c r="C20" s="54">
        <v>3.479493244130611E-2</v>
      </c>
    </row>
    <row r="21" spans="1:3">
      <c r="A21" s="9" t="s">
        <v>20</v>
      </c>
      <c r="B21" s="54">
        <v>0.35988631968898926</v>
      </c>
      <c r="C21" s="54">
        <v>6.8449711340148003E-2</v>
      </c>
    </row>
    <row r="22" spans="1:3">
      <c r="A22" s="9" t="s">
        <v>21</v>
      </c>
      <c r="B22" s="54">
        <v>6.5678045691031865E-3</v>
      </c>
      <c r="C22" s="54">
        <v>6.3713190879273879E-3</v>
      </c>
    </row>
    <row r="23" spans="1:3">
      <c r="A23" s="8"/>
      <c r="B23" s="50"/>
      <c r="C23" s="50"/>
    </row>
    <row r="24" spans="1:3">
      <c r="A24" s="11" t="s">
        <v>22</v>
      </c>
      <c r="B24" s="50"/>
      <c r="C24" s="50"/>
    </row>
    <row r="25" spans="1:3">
      <c r="A25" s="10" t="s">
        <v>23</v>
      </c>
      <c r="B25" s="54">
        <v>9.2252644253900132E-2</v>
      </c>
      <c r="C25" s="54">
        <v>5.7162498897759186E-2</v>
      </c>
    </row>
    <row r="26" spans="1:3">
      <c r="A26" s="9" t="s">
        <v>24</v>
      </c>
      <c r="B26" s="54">
        <v>0</v>
      </c>
      <c r="C26" s="54">
        <v>7.544289246777758E-3</v>
      </c>
    </row>
    <row r="27" spans="1:3">
      <c r="A27" s="10" t="s">
        <v>25</v>
      </c>
      <c r="B27" s="54">
        <v>2.2049604963406529E-2</v>
      </c>
      <c r="C27" s="54">
        <v>0</v>
      </c>
    </row>
    <row r="28" spans="1:3">
      <c r="A28" s="9" t="s">
        <v>26</v>
      </c>
      <c r="B28" s="54">
        <v>8.5192538644381054E-3</v>
      </c>
      <c r="C28" s="54">
        <v>2.6169175119088534E-2</v>
      </c>
    </row>
    <row r="29" spans="1:3">
      <c r="A29" s="9" t="s">
        <v>27</v>
      </c>
      <c r="B29" s="54">
        <v>7.0848694018594768E-2</v>
      </c>
      <c r="C29" s="54">
        <v>7.9832979334498594E-2</v>
      </c>
    </row>
    <row r="30" spans="1:3">
      <c r="A30" s="12" t="s">
        <v>28</v>
      </c>
      <c r="B30" s="54">
        <v>0</v>
      </c>
      <c r="C30" s="54">
        <v>0.52980717073691053</v>
      </c>
    </row>
    <row r="31" spans="1:3">
      <c r="A31" s="8"/>
      <c r="B31" s="50"/>
      <c r="C31" s="50"/>
    </row>
    <row r="32" spans="1:3">
      <c r="A32" s="8"/>
      <c r="B32" s="55">
        <f>SUM(B5:B30)</f>
        <v>0.99999999999999989</v>
      </c>
      <c r="C32" s="55">
        <f>SUM(C5:C30)</f>
        <v>1</v>
      </c>
    </row>
    <row r="34" spans="1:1">
      <c r="A34" s="8" t="s">
        <v>47</v>
      </c>
    </row>
  </sheetData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&amp;C&amp;"Arial,Bold"&amp;11Attachment H Annex a - NPS Weights for ET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sqref="A1:IV1"/>
    </sheetView>
  </sheetViews>
  <sheetFormatPr defaultColWidth="11" defaultRowHeight="12.75"/>
  <cols>
    <col min="1" max="1" width="64.375" style="8" customWidth="1"/>
    <col min="2" max="2" width="8.125" style="8" customWidth="1"/>
    <col min="3" max="3" width="10" style="8" customWidth="1"/>
    <col min="4" max="4" width="8.25" style="50" customWidth="1"/>
    <col min="5" max="5" width="4.625" style="8" customWidth="1"/>
    <col min="6" max="6" width="11.125" style="50" customWidth="1"/>
    <col min="7" max="7" width="11.375" style="40" customWidth="1"/>
    <col min="8" max="8" width="11.375" style="1" hidden="1" customWidth="1"/>
  </cols>
  <sheetData>
    <row r="1" spans="1:13" s="4" customFormat="1" ht="13.5" thickBot="1">
      <c r="A1" s="41" t="s">
        <v>44</v>
      </c>
      <c r="B1" s="52"/>
      <c r="C1" s="40"/>
      <c r="D1" s="42" t="s">
        <v>34</v>
      </c>
      <c r="E1" s="43"/>
      <c r="F1" s="42" t="s">
        <v>35</v>
      </c>
      <c r="G1" s="40"/>
      <c r="H1" s="2"/>
      <c r="M1" s="5"/>
    </row>
    <row r="2" spans="1:13" s="4" customFormat="1" ht="14.25" thickTop="1" thickBot="1">
      <c r="A2" s="44"/>
      <c r="B2" s="45" t="s">
        <v>1</v>
      </c>
      <c r="C2" s="45" t="s">
        <v>39</v>
      </c>
      <c r="D2" s="46" t="s">
        <v>2</v>
      </c>
      <c r="E2" s="7"/>
      <c r="F2" s="46" t="s">
        <v>2</v>
      </c>
      <c r="G2" s="7"/>
    </row>
    <row r="3" spans="1:13" s="4" customFormat="1" ht="14.25" thickTop="1" thickBot="1">
      <c r="A3" s="47"/>
      <c r="B3" s="40"/>
      <c r="C3" s="40" t="s">
        <v>40</v>
      </c>
      <c r="D3" s="42"/>
      <c r="E3" s="7"/>
      <c r="F3" s="42"/>
      <c r="G3" s="7"/>
    </row>
    <row r="4" spans="1:13" s="4" customFormat="1" ht="13.5" thickTop="1">
      <c r="A4" s="15" t="s">
        <v>6</v>
      </c>
      <c r="B4" s="16"/>
      <c r="C4" s="16"/>
      <c r="D4" s="18"/>
      <c r="E4" s="14"/>
      <c r="F4" s="18"/>
      <c r="G4" s="14"/>
      <c r="H4" s="14"/>
      <c r="I4" s="14"/>
    </row>
    <row r="5" spans="1:13" s="4" customFormat="1">
      <c r="A5" s="19" t="s">
        <v>29</v>
      </c>
      <c r="B5" s="20">
        <f>((D5+F5)*100)/$B$40+2.2</f>
        <v>2.2000000000000002</v>
      </c>
      <c r="C5" s="20">
        <f>$C$17/$B$17*B5</f>
        <v>7.2701236990998499</v>
      </c>
      <c r="D5" s="21"/>
      <c r="E5" s="14"/>
      <c r="F5" s="21"/>
      <c r="G5" s="14"/>
      <c r="H5" s="14">
        <v>7.2701236990998494E-2</v>
      </c>
      <c r="I5" s="14"/>
    </row>
    <row r="6" spans="1:13" s="4" customFormat="1">
      <c r="A6" s="22" t="s">
        <v>7</v>
      </c>
      <c r="B6" s="20">
        <f t="shared" ref="B6:B14" si="0">((D6+F6)*100)/$B$40+2.2</f>
        <v>2.2000000000000002</v>
      </c>
      <c r="C6" s="20">
        <f>$C$17/$B$17*B6</f>
        <v>7.2701236990998499</v>
      </c>
      <c r="D6" s="21">
        <v>0</v>
      </c>
      <c r="E6" s="14"/>
      <c r="F6" s="21">
        <v>0</v>
      </c>
      <c r="G6" s="14"/>
      <c r="H6" s="14">
        <v>7.2701236990998494E-2</v>
      </c>
      <c r="I6" s="14"/>
    </row>
    <row r="7" spans="1:13" s="4" customFormat="1">
      <c r="A7" s="22" t="s">
        <v>8</v>
      </c>
      <c r="B7" s="20">
        <f t="shared" si="0"/>
        <v>2.9209959763688</v>
      </c>
      <c r="C7" s="20">
        <f t="shared" ref="C7:C14" si="1">$C$17/$B$17*B7</f>
        <v>9.6527282148973264</v>
      </c>
      <c r="D7" s="21">
        <v>1.0665561892694931E-2</v>
      </c>
      <c r="E7" s="14"/>
      <c r="F7" s="21">
        <v>3.7543576346810653E-3</v>
      </c>
      <c r="G7" s="23"/>
      <c r="H7" s="14">
        <v>9.652728214897327E-2</v>
      </c>
      <c r="I7" s="14"/>
    </row>
    <row r="8" spans="1:13" s="4" customFormat="1">
      <c r="A8" s="22" t="s">
        <v>9</v>
      </c>
      <c r="B8" s="20">
        <f t="shared" si="0"/>
        <v>2.7325100264421636</v>
      </c>
      <c r="C8" s="20">
        <f t="shared" si="1"/>
        <v>9.0298572278477867</v>
      </c>
      <c r="D8" s="21">
        <v>1.0650200528843263E-2</v>
      </c>
      <c r="E8" s="14"/>
      <c r="F8" s="21">
        <v>0</v>
      </c>
      <c r="G8" s="23"/>
      <c r="H8" s="14">
        <v>9.0298572278477873E-2</v>
      </c>
      <c r="I8" s="14"/>
    </row>
    <row r="9" spans="1:13" s="4" customFormat="1">
      <c r="A9" s="22" t="s">
        <v>10</v>
      </c>
      <c r="B9" s="20">
        <f t="shared" si="0"/>
        <v>2.2000000000000002</v>
      </c>
      <c r="C9" s="20">
        <f t="shared" si="1"/>
        <v>7.2701236990998499</v>
      </c>
      <c r="D9" s="21">
        <v>0</v>
      </c>
      <c r="E9" s="14"/>
      <c r="F9" s="21">
        <v>0</v>
      </c>
      <c r="G9" s="23"/>
      <c r="H9" s="14">
        <v>7.2701236990998494E-2</v>
      </c>
      <c r="I9" s="14"/>
    </row>
    <row r="10" spans="1:13" s="4" customFormat="1">
      <c r="A10" s="22" t="s">
        <v>38</v>
      </c>
      <c r="B10" s="20">
        <f t="shared" si="0"/>
        <v>2.660012010203086</v>
      </c>
      <c r="C10" s="20">
        <f t="shared" si="1"/>
        <v>8.7902801614853114</v>
      </c>
      <c r="D10" s="21">
        <v>0</v>
      </c>
      <c r="E10" s="14"/>
      <c r="F10" s="21">
        <v>9.2002402040617191E-3</v>
      </c>
      <c r="G10" s="23"/>
      <c r="H10" s="14">
        <v>8.7902801614853115E-2</v>
      </c>
      <c r="I10" s="14"/>
    </row>
    <row r="11" spans="1:13" s="4" customFormat="1">
      <c r="A11" s="22" t="s">
        <v>11</v>
      </c>
      <c r="B11" s="20">
        <f t="shared" si="0"/>
        <v>2.2000000000000002</v>
      </c>
      <c r="C11" s="20">
        <f t="shared" si="1"/>
        <v>7.2701236990998499</v>
      </c>
      <c r="D11" s="21">
        <v>0</v>
      </c>
      <c r="E11" s="14"/>
      <c r="F11" s="21">
        <v>0</v>
      </c>
      <c r="G11" s="24"/>
      <c r="H11" s="14">
        <v>7.2701236990998494E-2</v>
      </c>
      <c r="I11" s="14"/>
    </row>
    <row r="12" spans="1:13" s="4" customFormat="1">
      <c r="A12" s="22" t="s">
        <v>30</v>
      </c>
      <c r="B12" s="20">
        <f t="shared" si="0"/>
        <v>2.2000000000000002</v>
      </c>
      <c r="C12" s="20">
        <f t="shared" si="1"/>
        <v>7.2701236990998499</v>
      </c>
      <c r="D12" s="21"/>
      <c r="E12" s="14"/>
      <c r="F12" s="21"/>
      <c r="G12" s="24"/>
      <c r="H12" s="14">
        <v>7.2701236990998494E-2</v>
      </c>
      <c r="I12" s="14"/>
    </row>
    <row r="13" spans="1:13" s="4" customFormat="1">
      <c r="A13" s="25" t="s">
        <v>12</v>
      </c>
      <c r="B13" s="20">
        <f t="shared" si="0"/>
        <v>8.2398225317349763</v>
      </c>
      <c r="C13" s="20">
        <f t="shared" si="1"/>
        <v>27.229331392883349</v>
      </c>
      <c r="D13" s="21">
        <v>9.6754493460651181E-2</v>
      </c>
      <c r="E13" s="14"/>
      <c r="F13" s="21">
        <v>2.4041957174048355E-2</v>
      </c>
      <c r="G13" s="23"/>
      <c r="H13" s="14">
        <v>0.27229331392883349</v>
      </c>
      <c r="I13" s="14"/>
    </row>
    <row r="14" spans="1:13" s="4" customFormat="1">
      <c r="A14" s="22" t="s">
        <v>13</v>
      </c>
      <c r="B14" s="20">
        <f t="shared" si="0"/>
        <v>2.7074925724700525</v>
      </c>
      <c r="C14" s="20">
        <f t="shared" si="1"/>
        <v>8.9471845073869751</v>
      </c>
      <c r="D14" s="21">
        <v>0</v>
      </c>
      <c r="E14" s="14"/>
      <c r="F14" s="21">
        <v>1.0149851449401046E-2</v>
      </c>
      <c r="G14" s="23"/>
      <c r="H14" s="14">
        <v>8.9471845073869752E-2</v>
      </c>
      <c r="I14" s="14"/>
    </row>
    <row r="15" spans="1:13" s="3" customFormat="1">
      <c r="A15" s="26" t="s">
        <v>31</v>
      </c>
      <c r="B15" s="27" t="s">
        <v>41</v>
      </c>
      <c r="C15" s="28"/>
      <c r="D15" s="29"/>
      <c r="E15" s="30"/>
      <c r="F15" s="29"/>
      <c r="G15" s="31"/>
      <c r="H15" s="51"/>
      <c r="I15" s="51"/>
    </row>
    <row r="16" spans="1:13" s="3" customFormat="1">
      <c r="A16" s="26" t="s">
        <v>32</v>
      </c>
      <c r="B16" s="27" t="s">
        <v>41</v>
      </c>
      <c r="C16" s="28"/>
      <c r="D16" s="29"/>
      <c r="E16" s="30"/>
      <c r="F16" s="29"/>
      <c r="G16" s="31"/>
      <c r="H16" s="51"/>
      <c r="I16" s="51"/>
    </row>
    <row r="17" spans="1:9">
      <c r="A17" s="32" t="s">
        <v>0</v>
      </c>
      <c r="B17" s="33">
        <f>SUM(B5:B14)</f>
        <v>30.260833117219079</v>
      </c>
      <c r="C17" s="33">
        <v>100</v>
      </c>
      <c r="D17" s="34"/>
      <c r="E17" s="13"/>
      <c r="F17" s="17"/>
      <c r="G17" s="16"/>
      <c r="H17" s="13"/>
      <c r="I17" s="13"/>
    </row>
    <row r="18" spans="1:9">
      <c r="A18" s="32"/>
      <c r="B18" s="16"/>
      <c r="C18" s="16"/>
      <c r="D18" s="34"/>
      <c r="E18" s="13"/>
      <c r="F18" s="34"/>
      <c r="G18" s="23"/>
      <c r="H18" s="13"/>
      <c r="I18" s="13"/>
    </row>
    <row r="19" spans="1:9" s="4" customFormat="1">
      <c r="A19" s="15" t="s">
        <v>14</v>
      </c>
      <c r="B19" s="16"/>
      <c r="C19" s="16"/>
      <c r="D19" s="34"/>
      <c r="E19" s="14"/>
      <c r="F19" s="34"/>
      <c r="G19" s="23"/>
      <c r="H19" s="14"/>
      <c r="I19" s="14"/>
    </row>
    <row r="20" spans="1:9" s="3" customFormat="1">
      <c r="A20" s="35" t="s">
        <v>33</v>
      </c>
      <c r="B20" s="27" t="s">
        <v>43</v>
      </c>
      <c r="C20" s="28"/>
      <c r="D20" s="29"/>
      <c r="E20" s="30"/>
      <c r="F20" s="29"/>
      <c r="G20" s="31"/>
      <c r="H20" s="51"/>
      <c r="I20" s="51"/>
    </row>
    <row r="21" spans="1:9" s="4" customFormat="1">
      <c r="A21" s="22" t="s">
        <v>15</v>
      </c>
      <c r="B21" s="20">
        <f>((D21+F21)*100)/$B$40+2.2</f>
        <v>8.6649699969165006</v>
      </c>
      <c r="C21" s="20">
        <f>$C$28/$B$28*B21</f>
        <v>13.879530077381895</v>
      </c>
      <c r="D21" s="21">
        <v>6.5468981703631662E-2</v>
      </c>
      <c r="E21" s="14"/>
      <c r="F21" s="21">
        <v>6.3830418234698344E-2</v>
      </c>
      <c r="G21" s="23"/>
      <c r="H21" s="14">
        <v>0.13879530077381896</v>
      </c>
      <c r="I21" s="14"/>
    </row>
    <row r="22" spans="1:9" s="4" customFormat="1">
      <c r="A22" s="22" t="s">
        <v>16</v>
      </c>
      <c r="B22" s="20">
        <f t="shared" ref="B22:B27" si="2">((D22+F22)*100)/$B$40+2.2</f>
        <v>2.2000000000000002</v>
      </c>
      <c r="C22" s="20">
        <f t="shared" ref="C22:C27" si="3">$C$28/$B$28*B22</f>
        <v>3.5239552105900294</v>
      </c>
      <c r="D22" s="21">
        <v>0</v>
      </c>
      <c r="E22" s="14"/>
      <c r="F22" s="21">
        <v>0</v>
      </c>
      <c r="G22" s="23"/>
      <c r="H22" s="14">
        <v>3.5239552105900296E-2</v>
      </c>
      <c r="I22" s="14"/>
    </row>
    <row r="23" spans="1:9" s="4" customFormat="1">
      <c r="A23" s="25" t="s">
        <v>17</v>
      </c>
      <c r="B23" s="20">
        <f t="shared" si="2"/>
        <v>8.6416336797273381</v>
      </c>
      <c r="C23" s="20">
        <f t="shared" si="3"/>
        <v>13.842150015311562</v>
      </c>
      <c r="D23" s="21">
        <v>6.3102028362118354E-2</v>
      </c>
      <c r="E23" s="14"/>
      <c r="F23" s="21">
        <v>6.5730645232428414E-2</v>
      </c>
      <c r="G23" s="23"/>
      <c r="H23" s="14">
        <v>0.13842150015311561</v>
      </c>
      <c r="I23" s="14"/>
    </row>
    <row r="24" spans="1:9" s="4" customFormat="1">
      <c r="A24" s="25" t="s">
        <v>18</v>
      </c>
      <c r="B24" s="20">
        <f t="shared" si="2"/>
        <v>10.154819252966909</v>
      </c>
      <c r="C24" s="20">
        <f t="shared" si="3"/>
        <v>16.265967372314858</v>
      </c>
      <c r="D24" s="21">
        <v>0.14593593119307322</v>
      </c>
      <c r="E24" s="14"/>
      <c r="F24" s="21">
        <v>1.3160453866264975E-2</v>
      </c>
      <c r="G24" s="23"/>
      <c r="H24" s="14">
        <v>0.16265967372314857</v>
      </c>
      <c r="I24" s="14"/>
    </row>
    <row r="25" spans="1:9" s="4" customFormat="1">
      <c r="A25" s="22" t="s">
        <v>19</v>
      </c>
      <c r="B25" s="20">
        <f t="shared" si="2"/>
        <v>6.3046706970930728</v>
      </c>
      <c r="C25" s="20">
        <f t="shared" si="3"/>
        <v>10.098807797307002</v>
      </c>
      <c r="D25" s="21">
        <v>4.7298481500555344E-2</v>
      </c>
      <c r="E25" s="14"/>
      <c r="F25" s="21">
        <v>3.479493244130611E-2</v>
      </c>
      <c r="G25" s="23"/>
      <c r="H25" s="14">
        <v>0.10098807797307002</v>
      </c>
      <c r="I25" s="14"/>
    </row>
    <row r="26" spans="1:9" s="4" customFormat="1">
      <c r="A26" s="22" t="s">
        <v>20</v>
      </c>
      <c r="B26" s="20">
        <f t="shared" si="2"/>
        <v>23.616801551456863</v>
      </c>
      <c r="C26" s="20">
        <f t="shared" si="3"/>
        <v>37.829341311239588</v>
      </c>
      <c r="D26" s="21">
        <v>0.35988631968898926</v>
      </c>
      <c r="E26" s="14"/>
      <c r="F26" s="21">
        <v>6.8449711340148003E-2</v>
      </c>
      <c r="G26" s="23"/>
      <c r="H26" s="14">
        <v>0.37829341311239589</v>
      </c>
      <c r="I26" s="14"/>
    </row>
    <row r="27" spans="1:9" s="4" customFormat="1">
      <c r="A27" s="22" t="s">
        <v>21</v>
      </c>
      <c r="B27" s="20">
        <f t="shared" si="2"/>
        <v>2.8469561828515291</v>
      </c>
      <c r="C27" s="20">
        <f t="shared" si="3"/>
        <v>4.5602482158550659</v>
      </c>
      <c r="D27" s="21">
        <v>6.5678045691031865E-3</v>
      </c>
      <c r="E27" s="14"/>
      <c r="F27" s="21">
        <v>6.3713190879273879E-3</v>
      </c>
      <c r="G27" s="23"/>
      <c r="H27" s="14">
        <v>4.5602482158550658E-2</v>
      </c>
      <c r="I27" s="14"/>
    </row>
    <row r="28" spans="1:9" s="4" customFormat="1">
      <c r="A28" s="32" t="s">
        <v>0</v>
      </c>
      <c r="B28" s="33">
        <f>SUM(B21:B27)</f>
        <v>62.429851361012211</v>
      </c>
      <c r="C28" s="33">
        <v>100</v>
      </c>
      <c r="D28" s="34"/>
      <c r="E28" s="14"/>
      <c r="F28" s="34"/>
      <c r="G28" s="23"/>
      <c r="H28" s="14"/>
      <c r="I28" s="14"/>
    </row>
    <row r="29" spans="1:9" s="4" customFormat="1">
      <c r="A29" s="32"/>
      <c r="B29" s="20"/>
      <c r="C29" s="20"/>
      <c r="D29" s="34"/>
      <c r="E29" s="14"/>
      <c r="F29" s="34"/>
      <c r="G29" s="23"/>
      <c r="H29" s="14"/>
      <c r="I29" s="14"/>
    </row>
    <row r="30" spans="1:9" s="4" customFormat="1">
      <c r="A30" s="15" t="s">
        <v>22</v>
      </c>
      <c r="B30" s="16"/>
      <c r="C30" s="16"/>
      <c r="D30" s="34"/>
      <c r="E30" s="14"/>
      <c r="F30" s="34"/>
      <c r="G30" s="23"/>
      <c r="H30" s="14"/>
      <c r="I30" s="14"/>
    </row>
    <row r="31" spans="1:9" s="4" customFormat="1">
      <c r="A31" s="25" t="s">
        <v>23</v>
      </c>
      <c r="B31" s="20">
        <f t="shared" ref="B31:B36" si="4">((D31+F31)*100)/$B$40+2.2</f>
        <v>9.6707571575829654</v>
      </c>
      <c r="C31" s="20">
        <f t="shared" ref="C31:C36" si="5">$C$37/$B$37*B31</f>
        <v>16.699829846801812</v>
      </c>
      <c r="D31" s="21">
        <v>9.2252644253900132E-2</v>
      </c>
      <c r="E31" s="14"/>
      <c r="F31" s="21">
        <v>5.7162498897759186E-2</v>
      </c>
      <c r="G31" s="23"/>
      <c r="H31" s="14">
        <v>0.16699829846801811</v>
      </c>
      <c r="I31" s="14"/>
    </row>
    <row r="32" spans="1:9" s="4" customFormat="1">
      <c r="A32" s="22" t="s">
        <v>24</v>
      </c>
      <c r="B32" s="20">
        <f t="shared" si="4"/>
        <v>2.5772144623388882</v>
      </c>
      <c r="C32" s="20">
        <f t="shared" si="5"/>
        <v>4.4504315741222786</v>
      </c>
      <c r="D32" s="21">
        <v>0</v>
      </c>
      <c r="E32" s="14"/>
      <c r="F32" s="21">
        <v>7.544289246777758E-3</v>
      </c>
      <c r="G32" s="23"/>
      <c r="H32" s="14">
        <v>4.4504315741222787E-2</v>
      </c>
      <c r="I32" s="14"/>
    </row>
    <row r="33" spans="1:9" s="4" customFormat="1">
      <c r="A33" s="25" t="s">
        <v>25</v>
      </c>
      <c r="B33" s="20">
        <f t="shared" si="4"/>
        <v>3.3024802481703266</v>
      </c>
      <c r="C33" s="20">
        <f t="shared" si="5"/>
        <v>5.7028480105742059</v>
      </c>
      <c r="D33" s="21">
        <v>2.2049604963406529E-2</v>
      </c>
      <c r="E33" s="14"/>
      <c r="F33" s="21">
        <v>0</v>
      </c>
      <c r="G33" s="14"/>
      <c r="H33" s="14">
        <v>5.702848010574206E-2</v>
      </c>
      <c r="I33" s="14"/>
    </row>
    <row r="34" spans="1:9" s="4" customFormat="1">
      <c r="A34" s="22" t="s">
        <v>26</v>
      </c>
      <c r="B34" s="20">
        <f t="shared" si="4"/>
        <v>3.9344214491763321</v>
      </c>
      <c r="C34" s="20">
        <f t="shared" si="5"/>
        <v>6.7941080182468099</v>
      </c>
      <c r="D34" s="21">
        <v>8.5192538644381054E-3</v>
      </c>
      <c r="E34" s="14"/>
      <c r="F34" s="21">
        <v>2.6169175119088534E-2</v>
      </c>
      <c r="G34" s="14"/>
      <c r="H34" s="14">
        <v>6.7941080182468097E-2</v>
      </c>
      <c r="I34" s="14"/>
    </row>
    <row r="35" spans="1:9" s="4" customFormat="1">
      <c r="A35" s="22" t="s">
        <v>27</v>
      </c>
      <c r="B35" s="20">
        <f t="shared" si="4"/>
        <v>9.7340836676546676</v>
      </c>
      <c r="C35" s="20">
        <f t="shared" si="5"/>
        <v>16.809184463586909</v>
      </c>
      <c r="D35" s="21">
        <v>7.0848694018594768E-2</v>
      </c>
      <c r="E35" s="14"/>
      <c r="F35" s="21">
        <v>7.9832979334498594E-2</v>
      </c>
      <c r="G35" s="14"/>
      <c r="H35" s="14">
        <v>0.1680918446358691</v>
      </c>
      <c r="I35" s="14"/>
    </row>
    <row r="36" spans="1:9" s="4" customFormat="1">
      <c r="A36" s="36" t="s">
        <v>28</v>
      </c>
      <c r="B36" s="20">
        <f t="shared" si="4"/>
        <v>28.690358536845526</v>
      </c>
      <c r="C36" s="20">
        <f t="shared" si="5"/>
        <v>49.543598086667984</v>
      </c>
      <c r="D36" s="21">
        <v>0</v>
      </c>
      <c r="E36" s="14"/>
      <c r="F36" s="21">
        <v>0.52980717073691053</v>
      </c>
      <c r="G36" s="14"/>
      <c r="H36" s="14">
        <v>0.49543598086667984</v>
      </c>
      <c r="I36" s="14"/>
    </row>
    <row r="37" spans="1:9" s="4" customFormat="1">
      <c r="A37" s="32" t="s">
        <v>0</v>
      </c>
      <c r="B37" s="33">
        <f>SUM(B30:B36)</f>
        <v>57.909315521768704</v>
      </c>
      <c r="C37" s="33">
        <v>100</v>
      </c>
      <c r="D37" s="37">
        <f>SUM(D6:D36)</f>
        <v>0.99999999999999989</v>
      </c>
      <c r="E37" s="38"/>
      <c r="F37" s="37">
        <f>SUM(F6:F36)</f>
        <v>1</v>
      </c>
      <c r="G37" s="14"/>
      <c r="H37" s="14"/>
      <c r="I37" s="14"/>
    </row>
    <row r="38" spans="1:9" s="4" customFormat="1">
      <c r="A38" s="14"/>
      <c r="B38" s="7"/>
      <c r="C38" s="48"/>
      <c r="D38" s="39"/>
      <c r="E38" s="7"/>
      <c r="F38" s="42"/>
      <c r="G38" s="40"/>
    </row>
    <row r="39" spans="1:9">
      <c r="A39" s="13"/>
      <c r="B39" s="49">
        <f>B17+B28+B37</f>
        <v>150.6</v>
      </c>
    </row>
    <row r="40" spans="1:9">
      <c r="A40" s="13" t="s">
        <v>37</v>
      </c>
      <c r="B40" s="8">
        <v>2</v>
      </c>
    </row>
    <row r="41" spans="1:9">
      <c r="A41" s="13"/>
    </row>
    <row r="42" spans="1:9">
      <c r="A42" s="8" t="s">
        <v>46</v>
      </c>
    </row>
  </sheetData>
  <phoneticPr fontId="2" type="noConversion"/>
  <pageMargins left="0.70866141732283472" right="0.70866141732283472" top="0.55118110236220474" bottom="0.55118110236220474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ssenger Focus Document" ma:contentTypeID="0x010100913B40CEB5579D4F8481C8012A01FD4700D7DA46E7E654CA4E90C9CE2F873157E7" ma:contentTypeVersion="5" ma:contentTypeDescription="Passenger Focus parent content type" ma:contentTypeScope="" ma:versionID="678495a966d3f415e409222b1ce0a158">
  <xsd:schema xmlns:xsd="http://www.w3.org/2001/XMLSchema" xmlns:p="http://schemas.microsoft.com/office/2006/metadata/properties" xmlns:ns2="6db75bc8-2465-4b8f-aed4-39ef200405fc" targetNamespace="http://schemas.microsoft.com/office/2006/metadata/properties" ma:root="true" ma:fieldsID="031e04bded24d09b68bed0f1aa5cae96" ns2:_="">
    <xsd:import namespace="6db75bc8-2465-4b8f-aed4-39ef200405fc"/>
    <xsd:element name="properties">
      <xsd:complexType>
        <xsd:sequence>
          <xsd:element name="documentManagement">
            <xsd:complexType>
              <xsd:all>
                <xsd:element ref="ns2:NPS_x0020_Wave" minOccurs="0"/>
                <xsd:element ref="ns2:NPS_x0020_Topic" minOccurs="0"/>
                <xsd:element ref="ns2:NPS_x0020_Stakeholder" minOccurs="0"/>
                <xsd:element ref="ns2:PFTOC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db75bc8-2465-4b8f-aed4-39ef200405fc" elementFormDefault="qualified">
    <xsd:import namespace="http://schemas.microsoft.com/office/2006/documentManagement/types"/>
    <xsd:element name="NPS_x0020_Wave" ma:index="8" nillable="true" ma:displayName="NPS Wave" ma:default="Wave 27 - Autumn 2012" ma:description="Wave 26" ma:format="Dropdown" ma:internalName="NPS_x0020_Wave">
      <xsd:simpleType>
        <xsd:restriction base="dms:Choice">
          <xsd:enumeration value="Unrelated to specific wave"/>
          <xsd:enumeration value="GIS"/>
          <xsd:enumeration value="Wave 17 - Autumn 2007"/>
          <xsd:enumeration value="Wave 18 - Spring 2008"/>
          <xsd:enumeration value="Wave 19 - Autumn 2008"/>
          <xsd:enumeration value="Wave 20 - Spring 2009"/>
          <xsd:enumeration value="Wave 21 - Autumn 2009"/>
          <xsd:enumeration value="Wave 22 - Spring 2010"/>
          <xsd:enumeration value="Wave 23 - Autumn 2010"/>
          <xsd:enumeration value="Wave 24 - Spring 2011"/>
          <xsd:enumeration value="Wave 25 - Autumn 2011"/>
          <xsd:enumeration value="Wave 26 - Spring 2012"/>
          <xsd:enumeration value="Wave 27 - Autumn 2012"/>
          <xsd:enumeration value="Wave 28 - Spring 2013"/>
        </xsd:restriction>
      </xsd:simpleType>
    </xsd:element>
    <xsd:element name="NPS_x0020_Topic" ma:index="9" nillable="true" ma:displayName="NPS Topic" ma:default="None" ma:format="Dropdown" ma:internalName="NPS_x0020_Topic">
      <xsd:simpleType>
        <xsd:restriction base="dms:Choice">
          <xsd:enumeration value="None"/>
          <xsd:enumeration value="Continental Research - Contract"/>
          <xsd:enumeration value="Database"/>
          <xsd:enumeration value="Data request"/>
          <xsd:enumeration value="Fieldwork"/>
          <xsd:enumeration value="Finance"/>
          <xsd:enumeration value="GIS"/>
          <xsd:enumeration value="National Statistics Act"/>
          <xsd:enumeration value="NPS Governance Group"/>
          <xsd:enumeration value="NPS general and reference"/>
          <xsd:enumeration value="NRT stakeholder group"/>
          <xsd:enumeration value="Other meetings"/>
          <xsd:enumeration value="Presentations"/>
          <xsd:enumeration value="Reviews"/>
          <xsd:enumeration value="RSMG"/>
          <xsd:enumeration value="Qualitative Review Autumn 2011"/>
          <xsd:enumeration value="Questionnaires"/>
          <xsd:enumeration value="Reportal"/>
          <xsd:enumeration value="Reports: Main Reports"/>
          <xsd:enumeration value="Reports: Summary"/>
          <xsd:enumeration value="Reports: Data Tabulations"/>
          <xsd:enumeration value="Reports: Demographic"/>
          <xsd:enumeration value="Reports: PTE"/>
          <xsd:enumeration value="Reports: TOC"/>
          <xsd:enumeration value="Reports: Virtual TOC"/>
          <xsd:enumeration value="Reports: other"/>
          <xsd:enumeration value="Reweighting project"/>
          <xsd:enumeration value="Reviews"/>
          <xsd:enumeration value="Review 2010"/>
          <xsd:enumeration value="Spring 2012 side projects"/>
          <xsd:enumeration value="Stakeholder advisory board"/>
          <xsd:enumeration value="Tenders"/>
        </xsd:restriction>
      </xsd:simpleType>
    </xsd:element>
    <xsd:element name="NPS_x0020_Stakeholder" ma:index="10" nillable="true" ma:displayName="NPS Stakeholder" ma:default="None" ma:format="Dropdown" ma:internalName="NPS_x0020_Stakeholder">
      <xsd:simpleType>
        <xsd:restriction base="dms:Choice">
          <xsd:enumeration value="None"/>
          <xsd:enumeration value="ATOC"/>
          <xsd:enumeration value="British Transport Police"/>
          <xsd:enumeration value="Department for Transport / OGD"/>
          <xsd:enumeration value="Network Rail"/>
          <xsd:enumeration value="Office of Rail Regulation"/>
          <xsd:enumeration value="Ordnance Survey"/>
          <xsd:enumeration value="Other"/>
          <xsd:enumeration value="Passenger Focus PLMs"/>
          <xsd:enumeration value="Passenger Focus London"/>
          <xsd:enumeration value="Passenger Focus Manchester"/>
          <xsd:enumeration value="TOC"/>
        </xsd:restriction>
      </xsd:simpleType>
    </xsd:element>
    <xsd:element name="PFTOC" ma:index="11" nillable="true" ma:displayName="TOC" ma:default="" ma:internalName="PFTO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riva Trains Wales"/>
                    <xsd:enumeration value="C2C"/>
                    <xsd:enumeration value="Chiltern Railways"/>
                    <xsd:enumeration value="Cross Country"/>
                    <xsd:enumeration value="Crossrail"/>
                    <xsd:enumeration value="East Midlands Trains"/>
                    <xsd:enumeration value="Eurostar"/>
                    <xsd:enumeration value="First Capital Connect"/>
                    <xsd:enumeration value="First Great Western"/>
                    <xsd:enumeration value="First ScotRail"/>
                    <xsd:enumeration value="First TransPennine Express"/>
                    <xsd:enumeration value="Grand Central"/>
                    <xsd:enumeration value="Hull Trains"/>
                    <xsd:enumeration value="Isle of Wight Line"/>
                    <xsd:enumeration value="London Midland"/>
                    <xsd:enumeration value="London Overground"/>
                    <xsd:enumeration value="Merseyrail"/>
                    <xsd:enumeration value="National Express East Anglia"/>
                    <xsd:enumeration value="National Express East Coast"/>
                    <xsd:enumeration value="Northern Rail"/>
                    <xsd:enumeration value="Southeastern Railway"/>
                    <xsd:enumeration value="Southern"/>
                    <xsd:enumeration value="South West Trains"/>
                    <xsd:enumeration value="Virgin West Coast"/>
                    <xsd:enumeration value="Wrexham Shropshire and Marylebone Railway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FTOC xmlns="6db75bc8-2465-4b8f-aed4-39ef200405fc"/>
    <NPS_x0020_Topic xmlns="6db75bc8-2465-4b8f-aed4-39ef200405fc">NPS general and reference</NPS_x0020_Topic>
    <NPS_x0020_Wave xmlns="6db75bc8-2465-4b8f-aed4-39ef200405fc">Unrelated to specific wave</NPS_x0020_Wave>
    <NPS_x0020_Stakeholder xmlns="6db75bc8-2465-4b8f-aed4-39ef200405fc">Department for Transport / OGD</NPS_x0020_Stakeholder>
  </documentManagement>
</p:properties>
</file>

<file path=customXml/itemProps1.xml><?xml version="1.0" encoding="utf-8"?>
<ds:datastoreItem xmlns:ds="http://schemas.openxmlformats.org/officeDocument/2006/customXml" ds:itemID="{EA4E5D05-9BB6-4E1B-A985-1B2C2ABCF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b75bc8-2465-4b8f-aed4-39ef200405f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26EDB15-9087-4661-A240-C5AFEADEC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C2E14-F68A-43D7-99F4-AD2C2B825BD9}">
  <ds:schemaRefs>
    <ds:schemaRef ds:uri="http://schemas.microsoft.com/office/2006/metadata/properties"/>
    <ds:schemaRef ds:uri="6db75bc8-2465-4b8f-aed4-39ef200405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Drivers 08-12</vt:lpstr>
      <vt:lpstr>Weights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 Computer</dc:creator>
  <cp:lastModifiedBy>glines</cp:lastModifiedBy>
  <cp:lastPrinted>2013-09-24T12:19:26Z</cp:lastPrinted>
  <dcterms:created xsi:type="dcterms:W3CDTF">2012-05-03T10:09:33Z</dcterms:created>
  <dcterms:modified xsi:type="dcterms:W3CDTF">2013-09-24T12:19:29Z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0x010100913B40CEB5579D4F8481C8012A01FD4700D7DA46E7E654CA4E90C9CE2F873157E7</vt:lpwstr>
  </property>
  <property fmtid="{D5CDD505-2E9C-101B-9397-08002B2CF9AE}" pid="4" name="PFTOC">
    <vt:lpwstr/>
  </property>
  <property fmtid="{D5CDD505-2E9C-101B-9397-08002B2CF9AE}" pid="5" name="NPS Topic">
    <vt:lpwstr>NPS general and reference</vt:lpwstr>
  </property>
  <property fmtid="{D5CDD505-2E9C-101B-9397-08002B2CF9AE}" pid="6" name="NPS Wave">
    <vt:lpwstr>Unrelated to specific wave</vt:lpwstr>
  </property>
  <property fmtid="{D5CDD505-2E9C-101B-9397-08002B2CF9AE}" pid="7" name="NPS Stakeholder">
    <vt:lpwstr>Department for Transport / OGD</vt:lpwstr>
  </property>
</Properties>
</file>