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10" windowWidth="15480" windowHeight="11640" firstSheet="1" activeTab="1"/>
  </bookViews>
  <sheets>
    <sheet name="DEMOGRAPHICS - 12 MONTH" sheetId="1" r:id="rId1"/>
    <sheet name="SUPPORT FROM UNIT 12 MONTH" sheetId="2" r:id="rId2"/>
    <sheet name="SUPPORT FROM CTP - 12 MONTH" sheetId="3" r:id="rId3"/>
    <sheet name="VOC TRG HELPED - 12 MONTH" sheetId="4" r:id="rId4"/>
    <sheet name="TIME TO EMPLOYMENT- 12 MONTH" sheetId="5" r:id="rId5"/>
    <sheet name="NO OF POSITIONS -12 MONTH" sheetId="6" r:id="rId6"/>
    <sheet name="REASONS FOR CHANGE - 12 MONTH" sheetId="7" r:id="rId7"/>
    <sheet name="MOST DIFF TRANS - 12 Month" sheetId="8" r:id="rId8"/>
    <sheet name="CHALLENGES - 12 MONTH" sheetId="9" r:id="rId9"/>
    <sheet name="USEFUL AREAS - 12 MONTH" sheetId="10" r:id="rId10"/>
    <sheet name="SOURCES OF EMPLOYMENT - 12 MON" sheetId="11" r:id="rId11"/>
    <sheet name="ADVICE SOUGHT - 12 MONTH" sheetId="12" r:id="rId12"/>
    <sheet name="SATISFACTION - 12 MONTH" sheetId="13" r:id="rId13"/>
    <sheet name="ADJUST TO CIVI LIFE - 12 MONTH" sheetId="14" r:id="rId14"/>
    <sheet name="ABILITY TO PROGRESS - 12 MONTH" sheetId="15" r:id="rId15"/>
  </sheets>
  <definedNames>
    <definedName name="_xlnm.Print_Area" localSheetId="14">'ABILITY TO PROGRESS - 12 MONTH'!$A$1:$O$71</definedName>
    <definedName name="_xlnm.Print_Area" localSheetId="13">'ADJUST TO CIVI LIFE - 12 MONTH'!$A$1:$O$71</definedName>
    <definedName name="_xlnm.Print_Area" localSheetId="7">'MOST DIFF TRANS - 12 Month'!$A$1:$M$39</definedName>
    <definedName name="_xlnm.Print_Area" localSheetId="6">'REASONS FOR CHANGE - 12 MONTH'!$A$1:$I$97</definedName>
    <definedName name="_xlnm.Print_Area" localSheetId="10">'SOURCES OF EMPLOYMENT - 12 MON'!$A$1:$R$93</definedName>
    <definedName name="_xlnm.Print_Area" localSheetId="2">'SUPPORT FROM CTP - 12 MONTH'!$A$1:$O$54</definedName>
    <definedName name="_xlnm.Print_Area" localSheetId="1">'SUPPORT FROM UNIT 12 MONTH'!$A$1:$O$54</definedName>
    <definedName name="_xlnm.Print_Area" localSheetId="4">'TIME TO EMPLOYMENT- 12 MONTH'!$A$1:$W$65</definedName>
  </definedNames>
  <calcPr fullCalcOnLoad="1"/>
</workbook>
</file>

<file path=xl/sharedStrings.xml><?xml version="1.0" encoding="utf-8"?>
<sst xmlns="http://schemas.openxmlformats.org/spreadsheetml/2006/main" count="875" uniqueCount="205">
  <si>
    <t>Other</t>
  </si>
  <si>
    <t>Army</t>
  </si>
  <si>
    <t>More than 6 months</t>
  </si>
  <si>
    <t>Yes</t>
  </si>
  <si>
    <t>End of contract</t>
  </si>
  <si>
    <t>No</t>
  </si>
  <si>
    <t>Good</t>
  </si>
  <si>
    <t>Poor</t>
  </si>
  <si>
    <t>Average</t>
  </si>
  <si>
    <t>1 month</t>
  </si>
  <si>
    <t>Secured a better role</t>
  </si>
  <si>
    <t>Secured role prior to discharge</t>
  </si>
  <si>
    <t>Very Poor</t>
  </si>
  <si>
    <t>Officer</t>
  </si>
  <si>
    <t>Very Good</t>
  </si>
  <si>
    <t>RN</t>
  </si>
  <si>
    <t>2 months</t>
  </si>
  <si>
    <t>RAF</t>
  </si>
  <si>
    <t>Still seeking initial employment</t>
  </si>
  <si>
    <t>6 months</t>
  </si>
  <si>
    <t>More than 4</t>
  </si>
  <si>
    <t>Unhappy in role</t>
  </si>
  <si>
    <t>3 months</t>
  </si>
  <si>
    <t>Internal promotion</t>
  </si>
  <si>
    <t>4 months</t>
  </si>
  <si>
    <t>5 months</t>
  </si>
  <si>
    <t>Redundancy</t>
  </si>
  <si>
    <t>Personal reasons</t>
  </si>
  <si>
    <t>Junior</t>
  </si>
  <si>
    <t>Grand Total</t>
  </si>
  <si>
    <t>Senior NCO/WO</t>
  </si>
  <si>
    <t>Senior Officer</t>
  </si>
  <si>
    <t>Count Total</t>
  </si>
  <si>
    <t>Percentage Total</t>
  </si>
  <si>
    <t>Army - 1434 Responses</t>
  </si>
  <si>
    <t>RAF - 801 Responses</t>
  </si>
  <si>
    <t>RN - 650 Responses</t>
  </si>
  <si>
    <t>How useful would you rate your support from your unit for preparing you for life after the Armed Forces - 12 month</t>
  </si>
  <si>
    <t>Count of Responses</t>
  </si>
  <si>
    <t>Percentage of Responses</t>
  </si>
  <si>
    <t>Advice and guidance provided by the Career Transition Partnership prior to discharge for preparing you for life after the Armed Forces - 12 Month</t>
  </si>
  <si>
    <t>Army - 1443 Responses</t>
  </si>
  <si>
    <t>RAF - 805 Responses</t>
  </si>
  <si>
    <t>RN - 660 Responses</t>
  </si>
  <si>
    <t>Total people</t>
  </si>
  <si>
    <t>Face- to face networking/informal interviews</t>
  </si>
  <si>
    <t>Job advertisements in the printed media</t>
  </si>
  <si>
    <t>Job postings on job board</t>
  </si>
  <si>
    <t>Recruiters or staffing agencies</t>
  </si>
  <si>
    <t>Referrals from company employee</t>
  </si>
  <si>
    <t>Speculative approach (i.e. 'cold calls')</t>
  </si>
  <si>
    <t>Networking on social/professional networking sites</t>
  </si>
  <si>
    <t>Recruited on social/professional networking sites</t>
  </si>
  <si>
    <t>Army - 1314 Responses</t>
  </si>
  <si>
    <t>RAF - 690 Responses</t>
  </si>
  <si>
    <t>RN - 594 Responses</t>
  </si>
  <si>
    <t>Posting resume/CV on job boards/sites</t>
  </si>
  <si>
    <t>What sources or approaches led to the initial offer of employment?  - 12 Month</t>
  </si>
  <si>
    <t>Percentage - Total</t>
  </si>
  <si>
    <t>Percentage of People</t>
  </si>
  <si>
    <t>Count of responses</t>
  </si>
  <si>
    <t>Percentage of responses</t>
  </si>
  <si>
    <t>Did this vocational training provide assistance with helping to secure employment? - 12 Month</t>
  </si>
  <si>
    <t>Army - 908 Responses</t>
  </si>
  <si>
    <t>RAF - 434 Responses</t>
  </si>
  <si>
    <t>RN - 401 Responses</t>
  </si>
  <si>
    <t>RN - 609 Responses</t>
  </si>
  <si>
    <t>RAF - 727 Responses</t>
  </si>
  <si>
    <t>Army - 1358 Responses</t>
  </si>
  <si>
    <t>If you sought employment on leaving the Services how long did it take to find your initial position? - 12 Month</t>
  </si>
  <si>
    <t>How many positions have you had in the past 12 months? - 12 month</t>
  </si>
  <si>
    <t>How many positions have you had in the past 12 months? - 12 Month</t>
  </si>
  <si>
    <t>Army - 1307 Responses</t>
  </si>
  <si>
    <t>RAF - 694 Responses</t>
  </si>
  <si>
    <t>RN - 592 Responses</t>
  </si>
  <si>
    <t>Army - 560 Responses</t>
  </si>
  <si>
    <t>RAF - 224 Responses</t>
  </si>
  <si>
    <t>RN - 204 Responses</t>
  </si>
  <si>
    <t>Securing suitable housing</t>
  </si>
  <si>
    <t>Difficulty in creating a civilian social network</t>
  </si>
  <si>
    <t>Loss of military support network</t>
  </si>
  <si>
    <t>Loss of military status</t>
  </si>
  <si>
    <t>Adjustment in to civilian employment</t>
  </si>
  <si>
    <t>Loss of military social network</t>
  </si>
  <si>
    <t>Securing suitable employment</t>
  </si>
  <si>
    <t>Loss of secure income</t>
  </si>
  <si>
    <t>Which of the following did you find most difficult (if any) during your transition?  Please select your top three - 24 Month</t>
  </si>
  <si>
    <t>Grand Total (Items)</t>
  </si>
  <si>
    <t>Total (Responses)</t>
  </si>
  <si>
    <t>Which of the following did you find most difficult (if any) during your transition?  Please select your top three. - 12 Month</t>
  </si>
  <si>
    <t>Which of the following did you find most difficult (if any) during your transition?  Please select your top three - 12 Month</t>
  </si>
  <si>
    <t>Army - 391 Responses (1087 Items)</t>
  </si>
  <si>
    <t>RAF - 157 Responses (441 Items)</t>
  </si>
  <si>
    <t>RN - 146 Responses (393 Items)</t>
  </si>
  <si>
    <t>Grand Total - 694 Responses (1921 Items)</t>
  </si>
  <si>
    <t>Adjustment in to civilian routine</t>
  </si>
  <si>
    <t>Converting military experience into CV for civilian roles - 12 Months</t>
  </si>
  <si>
    <t>Very challenging</t>
  </si>
  <si>
    <t>Challenging</t>
  </si>
  <si>
    <t>A little challenging</t>
  </si>
  <si>
    <t>Not at all challenging</t>
  </si>
  <si>
    <t>Converting experience to provide examples for competence based application forms - 12 Months</t>
  </si>
  <si>
    <t>Demonstrating at interview that skills gained in the Armed Forces transferred to the desired position - 12 Months</t>
  </si>
  <si>
    <t>Demonstrating a cultural fit to the new organisation - 12 Months</t>
  </si>
  <si>
    <t>Adapting to working within a civilian organistion - 12 Months</t>
  </si>
  <si>
    <t>How useful would you rate the following in preparing you for life after the Armed Forces?</t>
  </si>
  <si>
    <t>Support at unit level - 12 Months</t>
  </si>
  <si>
    <t>Advice and guidance provided by the Career Transition Partnership prior to discharge - 12 Months</t>
  </si>
  <si>
    <t>Employment support provided by the Career Transition Partnership post discharge - 12 Months</t>
  </si>
  <si>
    <t>Overall support provided by the Armed Forces pre discharge - 12 Months</t>
  </si>
  <si>
    <t>Can you please indicate how challenging you found the following areas, if at all, when securing civilian employment - 12 Month</t>
  </si>
  <si>
    <t>Job Centre Plus</t>
  </si>
  <si>
    <t>Applying for benefits</t>
  </si>
  <si>
    <t>Housing</t>
  </si>
  <si>
    <t>What to do if you are made homeless</t>
  </si>
  <si>
    <t>Obtaining information on Armed Forces Compensation Scheme</t>
  </si>
  <si>
    <t>Obtaining information about your Service pension (if applicable)</t>
  </si>
  <si>
    <t>Availlable ex-Service charities</t>
  </si>
  <si>
    <t>Other charities</t>
  </si>
  <si>
    <t>Please rate your current level of satisfaction in comparison with your final year within the Armed Forces - 12 Month</t>
  </si>
  <si>
    <t>Housing - 12 Months</t>
  </si>
  <si>
    <t>Much less satisfied</t>
  </si>
  <si>
    <t>Slightly less satisfied</t>
  </si>
  <si>
    <t>About the same</t>
  </si>
  <si>
    <t>Slightly more satisfied</t>
  </si>
  <si>
    <t>Much more satisfied</t>
  </si>
  <si>
    <t>Job satisfaction - 12 Months</t>
  </si>
  <si>
    <t>Career Prospects - 12 Months</t>
  </si>
  <si>
    <t>Overall life balance - 12 Months</t>
  </si>
  <si>
    <t>Salary level - 12 Months</t>
  </si>
  <si>
    <t>Army - 1245 Responses</t>
  </si>
  <si>
    <t>RAF - 627 Responses</t>
  </si>
  <si>
    <t>RN - 489 Responses</t>
  </si>
  <si>
    <t>Grand Total - 2361 Responses</t>
  </si>
  <si>
    <t>Army - 1344 Responses</t>
  </si>
  <si>
    <t>RAF - 710 Responses</t>
  </si>
  <si>
    <t>RN - 612 Responses</t>
  </si>
  <si>
    <t>Grand Total - 2666 Responses</t>
  </si>
  <si>
    <t>Army - 1363 Responses</t>
  </si>
  <si>
    <t>RAF - 718 Responses</t>
  </si>
  <si>
    <t>Grand Total - 2693 Responses</t>
  </si>
  <si>
    <t>Army - 1440 Responses</t>
  </si>
  <si>
    <t>RAF - 803 Responses</t>
  </si>
  <si>
    <t>RN - 648 Responses</t>
  </si>
  <si>
    <t>Grand Total - 2891 Responses</t>
  </si>
  <si>
    <t>RAF - 717 Responses</t>
  </si>
  <si>
    <t>RN - 613 Responses</t>
  </si>
  <si>
    <t>Grand Total - 2688 Responses</t>
  </si>
  <si>
    <t>Much harder than expected</t>
  </si>
  <si>
    <t>A little harder than expected</t>
  </si>
  <si>
    <t>As expected</t>
  </si>
  <si>
    <t>A little easier than expected</t>
  </si>
  <si>
    <t>Much easier than expected</t>
  </si>
  <si>
    <t>How easy have you found it to adjust to civilian life? - 12 Months</t>
  </si>
  <si>
    <t>Army - 1449 Responses</t>
  </si>
  <si>
    <t>RAF - 813 Responses</t>
  </si>
  <si>
    <t>RN - 653 Responses</t>
  </si>
  <si>
    <t>Grand Total - 2915 Responses</t>
  </si>
  <si>
    <t>Has hindered a lot</t>
  </si>
  <si>
    <t>Has hindered slightly</t>
  </si>
  <si>
    <t>Has had no effect</t>
  </si>
  <si>
    <t>Helped a little</t>
  </si>
  <si>
    <t>Helped a lot</t>
  </si>
  <si>
    <t>Grand Total - 2385 Responses</t>
  </si>
  <si>
    <t>RN - 497 Responses</t>
  </si>
  <si>
    <t>Army - 1261 Responses</t>
  </si>
  <si>
    <t>How do you think being in the Services has affected your ability to secure and progress in suitable employment/further education? - 12 Months</t>
  </si>
  <si>
    <t>Percentage of Total</t>
  </si>
  <si>
    <t>Demographics - 12 Month</t>
  </si>
  <si>
    <t>Area of Focus - 12 Month</t>
  </si>
  <si>
    <t>Areas of Support- 12 Month</t>
  </si>
  <si>
    <t>Areas of Satisfaction- 12 Month</t>
  </si>
  <si>
    <t>Grand Total - 2885 Responses</t>
  </si>
  <si>
    <t>Grand Total - 2908 Responses</t>
  </si>
  <si>
    <t>Grand Total - 2694 Responses</t>
  </si>
  <si>
    <t>Grand Total - 2593 Responses</t>
  </si>
  <si>
    <t>Grand Total - 990 Responses</t>
  </si>
  <si>
    <t>Percentage of Respondents selecing item</t>
  </si>
  <si>
    <t>If more than one position held please indicate the reason for moving from the initial role secured?  - 12 Month</t>
  </si>
  <si>
    <t>Grand Total - 2943 Responses</t>
  </si>
  <si>
    <t>Advice Sought Since Leaving the Services - 12 Months</t>
  </si>
  <si>
    <t>Army - 1459 Responses</t>
  </si>
  <si>
    <t>Junior (446)</t>
  </si>
  <si>
    <t>Senior NCO/WO (731)</t>
  </si>
  <si>
    <t>Officer (265)</t>
  </si>
  <si>
    <t>Senior Officer (17)</t>
  </si>
  <si>
    <t>RAF - 822 Responses</t>
  </si>
  <si>
    <t>Junior (244)</t>
  </si>
  <si>
    <t>Senior NCO/WO (368)</t>
  </si>
  <si>
    <t>Officer (178)</t>
  </si>
  <si>
    <t>Senior Officer (32)</t>
  </si>
  <si>
    <t>RN - 662 Responses</t>
  </si>
  <si>
    <t>Junior (194)</t>
  </si>
  <si>
    <t>Senior NCO/WO (312)</t>
  </si>
  <si>
    <t>Officer (150)</t>
  </si>
  <si>
    <t>Senior Officer (6)</t>
  </si>
  <si>
    <t>Adjustment into family life</t>
  </si>
  <si>
    <t>Count Total (Items)</t>
  </si>
  <si>
    <t>Advice Provided Prior to Leaving the Services - 12 Months</t>
  </si>
  <si>
    <t>Advice Provided and Sought - 12 Month</t>
  </si>
  <si>
    <t>CTP Support (Events + RightJob )</t>
  </si>
  <si>
    <t>Job postings on company website</t>
  </si>
  <si>
    <t>CTP Support (CTP Events + RightJob )</t>
  </si>
  <si>
    <t>Grand Total - 2598 Responses (4561 Items)</t>
  </si>
  <si>
    <t>Demographics of Personnel who responded to Questionnaire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</si>
</sst>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double"/>
      <top style="medium"/>
      <bottom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thin"/>
    </border>
    <border>
      <left style="medium"/>
      <right style="medium"/>
      <top/>
      <bottom style="thin"/>
    </border>
    <border>
      <left/>
      <right style="double"/>
      <top style="thin"/>
      <bottom style="thin"/>
    </border>
    <border>
      <left style="medium"/>
      <right style="medium"/>
      <top style="thin"/>
      <bottom style="thin"/>
    </border>
    <border>
      <left/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double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0" fontId="15" fillId="11" borderId="14" xfId="0" applyNumberFormat="1" applyFont="1" applyFill="1" applyBorder="1" applyAlignment="1">
      <alignment horizontal="center"/>
    </xf>
    <xf numFmtId="10" fontId="15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0" fontId="0" fillId="11" borderId="17" xfId="0" applyNumberFormat="1" applyFill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15" fillId="0" borderId="24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0" fontId="15" fillId="0" borderId="25" xfId="0" applyNumberFormat="1" applyFont="1" applyBorder="1" applyAlignment="1">
      <alignment horizontal="center"/>
    </xf>
    <xf numFmtId="0" fontId="15" fillId="24" borderId="25" xfId="0" applyFont="1" applyFill="1" applyBorder="1" applyAlignment="1">
      <alignment horizontal="center"/>
    </xf>
    <xf numFmtId="0" fontId="0" fillId="0" borderId="27" xfId="0" applyBorder="1" applyAlignment="1">
      <alignment/>
    </xf>
    <xf numFmtId="10" fontId="15" fillId="24" borderId="14" xfId="0" applyNumberFormat="1" applyFont="1" applyFill="1" applyBorder="1" applyAlignment="1">
      <alignment horizontal="center"/>
    </xf>
    <xf numFmtId="10" fontId="15" fillId="24" borderId="28" xfId="0" applyNumberFormat="1" applyFont="1" applyFill="1" applyBorder="1" applyAlignment="1">
      <alignment horizontal="center"/>
    </xf>
    <xf numFmtId="10" fontId="0" fillId="24" borderId="17" xfId="0" applyNumberFormat="1" applyFill="1" applyBorder="1" applyAlignment="1">
      <alignment horizontal="center"/>
    </xf>
    <xf numFmtId="10" fontId="0" fillId="24" borderId="29" xfId="0" applyNumberFormat="1" applyFill="1" applyBorder="1" applyAlignment="1">
      <alignment horizontal="center"/>
    </xf>
    <xf numFmtId="10" fontId="0" fillId="24" borderId="21" xfId="0" applyNumberFormat="1" applyFill="1" applyBorder="1" applyAlignment="1">
      <alignment horizontal="center"/>
    </xf>
    <xf numFmtId="10" fontId="0" fillId="24" borderId="30" xfId="0" applyNumberFormat="1" applyFill="1" applyBorder="1" applyAlignment="1">
      <alignment horizontal="center"/>
    </xf>
    <xf numFmtId="10" fontId="15" fillId="24" borderId="13" xfId="0" applyNumberFormat="1" applyFont="1" applyFill="1" applyBorder="1" applyAlignment="1">
      <alignment horizontal="center"/>
    </xf>
    <xf numFmtId="10" fontId="0" fillId="24" borderId="16" xfId="0" applyNumberFormat="1" applyFill="1" applyBorder="1" applyAlignment="1">
      <alignment horizontal="center"/>
    </xf>
    <xf numFmtId="10" fontId="0" fillId="24" borderId="2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10" fontId="0" fillId="0" borderId="17" xfId="0" applyNumberFormat="1" applyFill="1" applyBorder="1" applyAlignment="1">
      <alignment horizontal="center"/>
    </xf>
    <xf numFmtId="10" fontId="0" fillId="25" borderId="20" xfId="0" applyNumberFormat="1" applyFill="1" applyBorder="1" applyAlignment="1">
      <alignment horizontal="center"/>
    </xf>
    <xf numFmtId="10" fontId="0" fillId="25" borderId="16" xfId="0" applyNumberFormat="1" applyFill="1" applyBorder="1" applyAlignment="1">
      <alignment horizontal="center"/>
    </xf>
    <xf numFmtId="10" fontId="15" fillId="0" borderId="14" xfId="0" applyNumberFormat="1" applyFont="1" applyFill="1" applyBorder="1" applyAlignment="1">
      <alignment horizontal="center"/>
    </xf>
    <xf numFmtId="10" fontId="15" fillId="0" borderId="28" xfId="0" applyNumberFormat="1" applyFont="1" applyFill="1" applyBorder="1" applyAlignment="1">
      <alignment horizontal="center"/>
    </xf>
    <xf numFmtId="10" fontId="15" fillId="0" borderId="13" xfId="0" applyNumberFormat="1" applyFont="1" applyFill="1" applyBorder="1" applyAlignment="1">
      <alignment horizontal="center"/>
    </xf>
    <xf numFmtId="10" fontId="0" fillId="0" borderId="29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10" fontId="0" fillId="0" borderId="30" xfId="0" applyNumberForma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25" borderId="29" xfId="0" applyNumberFormat="1" applyFill="1" applyBorder="1" applyAlignment="1">
      <alignment horizontal="center"/>
    </xf>
    <xf numFmtId="10" fontId="0" fillId="9" borderId="21" xfId="0" applyNumberFormat="1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10" fontId="15" fillId="0" borderId="34" xfId="0" applyNumberFormat="1" applyFont="1" applyBorder="1" applyAlignment="1">
      <alignment horizontal="center"/>
    </xf>
    <xf numFmtId="10" fontId="15" fillId="0" borderId="3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10" fontId="15" fillId="0" borderId="15" xfId="0" applyNumberFormat="1" applyFon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10" fontId="15" fillId="0" borderId="33" xfId="0" applyNumberFormat="1" applyFont="1" applyBorder="1" applyAlignment="1">
      <alignment horizontal="center"/>
    </xf>
    <xf numFmtId="10" fontId="15" fillId="0" borderId="17" xfId="0" applyNumberFormat="1" applyFont="1" applyFill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10" fontId="15" fillId="0" borderId="37" xfId="0" applyNumberFormat="1" applyFont="1" applyBorder="1" applyAlignment="1">
      <alignment horizontal="center" vertical="center" wrapText="1"/>
    </xf>
    <xf numFmtId="10" fontId="15" fillId="0" borderId="36" xfId="0" applyNumberFormat="1" applyFont="1" applyBorder="1" applyAlignment="1">
      <alignment horizontal="center" vertical="center" wrapText="1"/>
    </xf>
    <xf numFmtId="10" fontId="15" fillId="0" borderId="38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 wrapText="1"/>
    </xf>
    <xf numFmtId="0" fontId="15" fillId="0" borderId="33" xfId="0" applyNumberFormat="1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/>
    </xf>
    <xf numFmtId="0" fontId="15" fillId="0" borderId="44" xfId="0" applyNumberFormat="1" applyFont="1" applyBorder="1" applyAlignment="1">
      <alignment horizontal="center"/>
    </xf>
    <xf numFmtId="10" fontId="15" fillId="0" borderId="45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10" fontId="0" fillId="24" borderId="18" xfId="0" applyNumberFormat="1" applyFill="1" applyBorder="1" applyAlignment="1">
      <alignment horizontal="center"/>
    </xf>
    <xf numFmtId="10" fontId="0" fillId="0" borderId="47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10" fontId="0" fillId="24" borderId="22" xfId="0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5" fillId="24" borderId="15" xfId="0" applyNumberFormat="1" applyFont="1" applyFill="1" applyBorder="1" applyAlignment="1">
      <alignment horizontal="center"/>
    </xf>
    <xf numFmtId="10" fontId="15" fillId="0" borderId="50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51" xfId="0" applyNumberFormat="1" applyFont="1" applyBorder="1" applyAlignment="1">
      <alignment horizontal="center"/>
    </xf>
    <xf numFmtId="10" fontId="15" fillId="0" borderId="43" xfId="0" applyNumberFormat="1" applyFont="1" applyBorder="1" applyAlignment="1">
      <alignment horizontal="center"/>
    </xf>
    <xf numFmtId="10" fontId="15" fillId="24" borderId="52" xfId="0" applyNumberFormat="1" applyFont="1" applyFill="1" applyBorder="1" applyAlignment="1">
      <alignment horizontal="center"/>
    </xf>
    <xf numFmtId="10" fontId="15" fillId="24" borderId="26" xfId="0" applyNumberFormat="1" applyFont="1" applyFill="1" applyBorder="1" applyAlignment="1">
      <alignment horizontal="center"/>
    </xf>
    <xf numFmtId="10" fontId="0" fillId="24" borderId="53" xfId="0" applyNumberFormat="1" applyFill="1" applyBorder="1" applyAlignment="1">
      <alignment horizontal="center"/>
    </xf>
    <xf numFmtId="10" fontId="0" fillId="24" borderId="54" xfId="0" applyNumberFormat="1" applyFill="1" applyBorder="1" applyAlignment="1">
      <alignment horizontal="center"/>
    </xf>
    <xf numFmtId="10" fontId="15" fillId="24" borderId="55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37" xfId="0" applyNumberFormat="1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10" fontId="0" fillId="11" borderId="18" xfId="0" applyNumberFormat="1" applyFill="1" applyBorder="1" applyAlignment="1">
      <alignment horizontal="center"/>
    </xf>
    <xf numFmtId="10" fontId="0" fillId="25" borderId="18" xfId="0" applyNumberFormat="1" applyFill="1" applyBorder="1" applyAlignment="1">
      <alignment horizontal="center"/>
    </xf>
    <xf numFmtId="10" fontId="15" fillId="25" borderId="14" xfId="0" applyNumberFormat="1" applyFont="1" applyFill="1" applyBorder="1" applyAlignment="1">
      <alignment horizontal="center"/>
    </xf>
    <xf numFmtId="10" fontId="0" fillId="25" borderId="17" xfId="0" applyNumberFormat="1" applyFill="1" applyBorder="1" applyAlignment="1">
      <alignment horizontal="center"/>
    </xf>
    <xf numFmtId="10" fontId="0" fillId="25" borderId="21" xfId="0" applyNumberFormat="1" applyFill="1" applyBorder="1" applyAlignment="1">
      <alignment horizontal="center"/>
    </xf>
    <xf numFmtId="10" fontId="0" fillId="11" borderId="29" xfId="0" applyNumberFormat="1" applyFill="1" applyBorder="1" applyAlignment="1">
      <alignment horizontal="center"/>
    </xf>
    <xf numFmtId="0" fontId="15" fillId="26" borderId="32" xfId="0" applyFont="1" applyFill="1" applyBorder="1" applyAlignment="1">
      <alignment horizontal="center"/>
    </xf>
    <xf numFmtId="10" fontId="0" fillId="11" borderId="19" xfId="0" applyNumberForma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0" fontId="0" fillId="9" borderId="19" xfId="0" applyNumberFormat="1" applyFill="1" applyBorder="1" applyAlignment="1">
      <alignment horizontal="center"/>
    </xf>
    <xf numFmtId="10" fontId="0" fillId="9" borderId="17" xfId="0" applyNumberFormat="1" applyFill="1" applyBorder="1" applyAlignment="1">
      <alignment horizontal="center"/>
    </xf>
    <xf numFmtId="0" fontId="15" fillId="0" borderId="36" xfId="0" applyFont="1" applyBorder="1" applyAlignment="1">
      <alignment horizontal="left" vertical="center" wrapText="1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10" fontId="15" fillId="0" borderId="13" xfId="0" applyNumberFormat="1" applyFont="1" applyBorder="1" applyAlignment="1">
      <alignment/>
    </xf>
    <xf numFmtId="10" fontId="15" fillId="0" borderId="14" xfId="0" applyNumberFormat="1" applyFont="1" applyBorder="1" applyAlignment="1">
      <alignment/>
    </xf>
    <xf numFmtId="0" fontId="0" fillId="0" borderId="17" xfId="0" applyBorder="1" applyAlignment="1">
      <alignment horizontal="right"/>
    </xf>
    <xf numFmtId="10" fontId="0" fillId="0" borderId="16" xfId="0" applyNumberFormat="1" applyBorder="1" applyAlignment="1">
      <alignment horizontal="right"/>
    </xf>
    <xf numFmtId="10" fontId="0" fillId="0" borderId="17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0" fontId="0" fillId="0" borderId="20" xfId="0" applyNumberFormat="1" applyBorder="1" applyAlignment="1">
      <alignment horizontal="right"/>
    </xf>
    <xf numFmtId="10" fontId="0" fillId="0" borderId="21" xfId="0" applyNumberFormat="1" applyBorder="1" applyAlignment="1">
      <alignment horizontal="right"/>
    </xf>
    <xf numFmtId="0" fontId="15" fillId="0" borderId="32" xfId="0" applyFont="1" applyBorder="1" applyAlignment="1">
      <alignment/>
    </xf>
    <xf numFmtId="0" fontId="15" fillId="0" borderId="57" xfId="0" applyFont="1" applyBorder="1" applyAlignment="1">
      <alignment horizontal="center" vertical="center" wrapText="1"/>
    </xf>
    <xf numFmtId="10" fontId="15" fillId="24" borderId="24" xfId="0" applyNumberFormat="1" applyFont="1" applyFill="1" applyBorder="1" applyAlignment="1">
      <alignment horizontal="center"/>
    </xf>
    <xf numFmtId="10" fontId="0" fillId="24" borderId="19" xfId="0" applyNumberFormat="1" applyFill="1" applyBorder="1" applyAlignment="1">
      <alignment horizontal="center"/>
    </xf>
    <xf numFmtId="10" fontId="0" fillId="24" borderId="23" xfId="0" applyNumberFormat="1" applyFill="1" applyBorder="1" applyAlignment="1">
      <alignment horizontal="center"/>
    </xf>
    <xf numFmtId="0" fontId="0" fillId="0" borderId="58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24" borderId="57" xfId="0" applyNumberFormat="1" applyFill="1" applyBorder="1" applyAlignment="1">
      <alignment horizontal="center"/>
    </xf>
    <xf numFmtId="10" fontId="0" fillId="24" borderId="11" xfId="0" applyNumberFormat="1" applyFill="1" applyBorder="1" applyAlignment="1">
      <alignment horizontal="center"/>
    </xf>
    <xf numFmtId="10" fontId="0" fillId="24" borderId="59" xfId="0" applyNumberFormat="1" applyFill="1" applyBorder="1" applyAlignment="1">
      <alignment horizontal="center"/>
    </xf>
    <xf numFmtId="0" fontId="15" fillId="0" borderId="31" xfId="0" applyFont="1" applyBorder="1" applyAlignment="1">
      <alignment horizontal="left"/>
    </xf>
    <xf numFmtId="10" fontId="15" fillId="24" borderId="34" xfId="0" applyNumberFormat="1" applyFont="1" applyFill="1" applyBorder="1" applyAlignment="1">
      <alignment horizontal="center"/>
    </xf>
    <xf numFmtId="10" fontId="15" fillId="24" borderId="32" xfId="0" applyNumberFormat="1" applyFont="1" applyFill="1" applyBorder="1" applyAlignment="1">
      <alignment horizontal="center"/>
    </xf>
    <xf numFmtId="10" fontId="15" fillId="24" borderId="51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15" fillId="24" borderId="57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10" fontId="15" fillId="0" borderId="51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57" xfId="0" applyNumberFormat="1" applyBorder="1" applyAlignment="1">
      <alignment horizontal="center"/>
    </xf>
    <xf numFmtId="10" fontId="15" fillId="27" borderId="25" xfId="0" applyNumberFormat="1" applyFont="1" applyFill="1" applyBorder="1" applyAlignment="1">
      <alignment horizontal="center"/>
    </xf>
    <xf numFmtId="0" fontId="15" fillId="27" borderId="26" xfId="0" applyFont="1" applyFill="1" applyBorder="1" applyAlignment="1">
      <alignment horizontal="center"/>
    </xf>
    <xf numFmtId="10" fontId="15" fillId="27" borderId="42" xfId="0" applyNumberFormat="1" applyFont="1" applyFill="1" applyBorder="1" applyAlignment="1">
      <alignment horizontal="center"/>
    </xf>
    <xf numFmtId="10" fontId="15" fillId="27" borderId="33" xfId="0" applyNumberFormat="1" applyFont="1" applyFill="1" applyBorder="1" applyAlignment="1">
      <alignment horizontal="center"/>
    </xf>
    <xf numFmtId="0" fontId="15" fillId="27" borderId="6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5" fillId="27" borderId="33" xfId="0" applyFont="1" applyFill="1" applyBorder="1" applyAlignment="1">
      <alignment horizontal="center"/>
    </xf>
    <xf numFmtId="10" fontId="15" fillId="27" borderId="32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0" fontId="15" fillId="27" borderId="34" xfId="0" applyNumberFormat="1" applyFont="1" applyFill="1" applyBorder="1" applyAlignment="1">
      <alignment horizontal="center"/>
    </xf>
    <xf numFmtId="10" fontId="15" fillId="24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27" borderId="32" xfId="0" applyFont="1" applyFill="1" applyBorder="1" applyAlignment="1">
      <alignment horizontal="center"/>
    </xf>
    <xf numFmtId="0" fontId="15" fillId="24" borderId="0" xfId="0" applyFont="1" applyFill="1" applyAlignment="1">
      <alignment/>
    </xf>
    <xf numFmtId="10" fontId="15" fillId="27" borderId="3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13" borderId="32" xfId="0" applyFont="1" applyFill="1" applyBorder="1" applyAlignment="1">
      <alignment horizontal="center"/>
    </xf>
    <xf numFmtId="10" fontId="15" fillId="13" borderId="34" xfId="0" applyNumberFormat="1" applyFont="1" applyFill="1" applyBorder="1" applyAlignment="1">
      <alignment horizontal="center"/>
    </xf>
    <xf numFmtId="10" fontId="15" fillId="13" borderId="3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10" fontId="15" fillId="5" borderId="14" xfId="0" applyNumberFormat="1" applyFont="1" applyFill="1" applyBorder="1" applyAlignment="1">
      <alignment horizontal="center"/>
    </xf>
    <xf numFmtId="0" fontId="15" fillId="24" borderId="32" xfId="0" applyFont="1" applyFill="1" applyBorder="1" applyAlignment="1">
      <alignment horizontal="center"/>
    </xf>
    <xf numFmtId="0" fontId="15" fillId="24" borderId="33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Support from your Unit to prepare for life after the Armed Forces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2885 Responses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535"/>
          <c:w val="0.954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'SUPPORT FROM UNIT 12 MONTH'!$A$19</c:f>
              <c:strCache>
                <c:ptCount val="1"/>
                <c:pt idx="0">
                  <c:v>Grand Total - 2885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UNIT 12 MONTH'!$I$19:$M$19</c:f>
              <c:numCache>
                <c:ptCount val="5"/>
                <c:pt idx="0">
                  <c:v>0.13102253032928943</c:v>
                </c:pt>
                <c:pt idx="1">
                  <c:v>0.13344887348353554</c:v>
                </c:pt>
                <c:pt idx="2">
                  <c:v>0.2804159445407279</c:v>
                </c:pt>
                <c:pt idx="3">
                  <c:v>0.28422876949740034</c:v>
                </c:pt>
                <c:pt idx="4">
                  <c:v>0.1708838821490468</c:v>
                </c:pt>
              </c:numCache>
            </c:numRef>
          </c:val>
        </c:ser>
        <c:ser>
          <c:idx val="6"/>
          <c:order val="1"/>
          <c:tx>
            <c:strRef>
              <c:f>'SUPPORT FROM UNIT 12 MONTH'!$A$4</c:f>
              <c:strCache>
                <c:ptCount val="1"/>
                <c:pt idx="0">
                  <c:v>Army - 1434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UNIT 12 MONTH'!$I$4:$M$4</c:f>
              <c:numCache>
                <c:ptCount val="5"/>
                <c:pt idx="0">
                  <c:v>0.16457461645746166</c:v>
                </c:pt>
                <c:pt idx="1">
                  <c:v>0.15341701534170155</c:v>
                </c:pt>
                <c:pt idx="2">
                  <c:v>0.28172942817294283</c:v>
                </c:pt>
                <c:pt idx="3">
                  <c:v>0.23500697350069735</c:v>
                </c:pt>
                <c:pt idx="4">
                  <c:v>0.16527196652719664</c:v>
                </c:pt>
              </c:numCache>
            </c:numRef>
          </c:val>
        </c:ser>
        <c:ser>
          <c:idx val="4"/>
          <c:order val="2"/>
          <c:tx>
            <c:strRef>
              <c:f>'SUPPORT FROM UNIT 12 MONTH'!$A$9</c:f>
              <c:strCache>
                <c:ptCount val="1"/>
                <c:pt idx="0">
                  <c:v>RAF - 801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UNIT 12 MONTH'!$I$9:$M$9</c:f>
              <c:numCache>
                <c:ptCount val="5"/>
                <c:pt idx="0">
                  <c:v>0.07615480649188515</c:v>
                </c:pt>
                <c:pt idx="1">
                  <c:v>0.10986267166042447</c:v>
                </c:pt>
                <c:pt idx="2">
                  <c:v>0.30087390761548066</c:v>
                </c:pt>
                <c:pt idx="3">
                  <c:v>0.3533083645443196</c:v>
                </c:pt>
                <c:pt idx="4">
                  <c:v>0.15980024968789014</c:v>
                </c:pt>
              </c:numCache>
            </c:numRef>
          </c:val>
        </c:ser>
        <c:ser>
          <c:idx val="10"/>
          <c:order val="3"/>
          <c:tx>
            <c:strRef>
              <c:f>'SUPPORT FROM UNIT 12 MONTH'!$A$14</c:f>
              <c:strCache>
                <c:ptCount val="1"/>
                <c:pt idx="0">
                  <c:v>RN - 650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UNIT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UNIT 12 MONTH'!$I$14:$M$14</c:f>
              <c:numCache>
                <c:ptCount val="5"/>
                <c:pt idx="0">
                  <c:v>0.12461538461538461</c:v>
                </c:pt>
                <c:pt idx="1">
                  <c:v>0.11846153846153847</c:v>
                </c:pt>
                <c:pt idx="2">
                  <c:v>0.2523076923076923</c:v>
                </c:pt>
                <c:pt idx="3">
                  <c:v>0.3076923076923077</c:v>
                </c:pt>
                <c:pt idx="4">
                  <c:v>0.19692307692307692</c:v>
                </c:pt>
              </c:numCache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 Support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311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95425"/>
          <c:w val="0.606"/>
          <c:h val="0.0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What sources or approaches led to the initial offer of employment?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2598 Responses (4561 Items)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025"/>
          <c:w val="0.9935"/>
          <c:h val="0.847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'SOURCES OF EMPLOYMENT - 12 MON'!$A$13</c:f>
              <c:strCache>
                <c:ptCount val="1"/>
                <c:pt idx="0">
                  <c:v>RN - 594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'SOURCES OF EMPLOYMENT - 12 MON'!$C$20:$M$20</c:f>
              <c:strCache/>
            </c:strRef>
          </c:cat>
          <c:val>
            <c:numRef>
              <c:f>'SOURCES OF EMPLOYMENT - 12 MON'!$C$31:$M$31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1"/>
          <c:tx>
            <c:strRef>
              <c:f>'SOURCES OF EMPLOYMENT - 12 MON'!$A$8</c:f>
              <c:strCache>
                <c:ptCount val="1"/>
                <c:pt idx="0">
                  <c:v>RAF - 690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'SOURCES OF EMPLOYMENT - 12 MON'!$C$20:$M$20</c:f>
              <c:strCache/>
            </c:strRef>
          </c:cat>
          <c:val>
            <c:numRef>
              <c:f>'SOURCES OF EMPLOYMENT - 12 MON'!$C$26:$M$26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'SOURCES OF EMPLOYMENT - 12 MON'!$A$3</c:f>
              <c:strCache>
                <c:ptCount val="1"/>
                <c:pt idx="0">
                  <c:v>Army - 1314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'SOURCES OF EMPLOYMENT - 12 MON'!$C$20:$M$20</c:f>
              <c:strCache/>
            </c:strRef>
          </c:cat>
          <c:val>
            <c:numRef>
              <c:f>'SOURCES OF EMPLOYMENT - 12 MON'!$C$21:$M$21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3"/>
          <c:tx>
            <c:strRef>
              <c:f>'SOURCES OF EMPLOYMENT - 12 MON'!$A$36</c:f>
              <c:strCache>
                <c:ptCount val="1"/>
                <c:pt idx="0">
                  <c:v>Grand Total - 2598 Responses (4561 Items)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'SOURCES OF EMPLOYMENT - 12 MON'!$C$20:$M$20</c:f>
              <c:strCache/>
            </c:strRef>
          </c:cat>
          <c:val>
            <c:numRef>
              <c:f>'SOURCES OF EMPLOYMENT - 12 MON'!$C$36:$M$36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205977"/>
        <c:axId val="18091746"/>
      </c:barChart>
      <c:catAx>
        <c:axId val="5420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1746"/>
        <c:crosses val="autoZero"/>
        <c:auto val="1"/>
        <c:lblOffset val="100"/>
        <c:tickLblSkip val="1"/>
        <c:noMultiLvlLbl val="0"/>
      </c:catAx>
      <c:valAx>
        <c:axId val="18091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175"/>
          <c:y val="0.97075"/>
          <c:w val="0.36225"/>
          <c:h val="0.0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Advice and Guidance Provided Prior and Sought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12 Month Post Discharge</a:t>
            </a:r>
          </a:p>
        </c:rich>
      </c:tx>
      <c:layout>
        <c:manualLayout>
          <c:xMode val="factor"/>
          <c:yMode val="factor"/>
          <c:x val="-0.001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8825"/>
          <c:w val="0.866"/>
          <c:h val="0.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'ADVICE SOUGHT - 12 MONTH'!$A$3</c:f>
              <c:strCache>
                <c:ptCount val="1"/>
                <c:pt idx="0">
                  <c:v>Advice Provided Prior to Leaving the Services - 12 Months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'ADVICE SOUGHT - 12 MONTH'!$K$3:$R$3</c:f>
              <c:strCache/>
            </c:strRef>
          </c:cat>
          <c:val>
            <c:numRef>
              <c:f>'ADVICE SOUGHT - 12 MONTH'!$K$19:$R$19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'ADVICE SOUGHT - 12 MONTH'!$A$21</c:f>
              <c:strCache>
                <c:ptCount val="1"/>
                <c:pt idx="0">
                  <c:v>Advice Sought Since Leaving the Services - 12 Months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'ADVICE SOUGHT - 12 MONTH'!$K$3:$R$3</c:f>
              <c:strCache/>
            </c:strRef>
          </c:cat>
          <c:val>
            <c:numRef>
              <c:f>'ADVICE SOUGHT - 12 MONTH'!$K$37:$R$37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607987"/>
        <c:axId val="56145292"/>
      </c:barChart>
      <c:catAx>
        <c:axId val="28607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145292"/>
        <c:crosses val="autoZero"/>
        <c:auto val="1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07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"/>
          <c:y val="0.97425"/>
          <c:w val="0.64025"/>
          <c:h val="0.0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Area of Satisfaction - 12 Month Post Discharge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75"/>
          <c:w val="0.994"/>
          <c:h val="0.82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'SATISFACTION - 12 MONTH'!$B$94</c:f>
              <c:strCache>
                <c:ptCount val="1"/>
                <c:pt idx="0">
                  <c:v>Much less satisfied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- 12 MONTH'!$A$95:$A$99</c:f>
              <c:strCache/>
            </c:strRef>
          </c:cat>
          <c:val>
            <c:numRef>
              <c:f>'SATISFACTION - 12 MONTH'!$B$95:$B$99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'SATISFACTION - 12 MONTH'!$C$94</c:f>
              <c:strCache>
                <c:ptCount val="1"/>
                <c:pt idx="0">
                  <c:v>Slightly less satisfied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- 12 MONTH'!$A$95:$A$99</c:f>
              <c:strCache/>
            </c:strRef>
          </c:cat>
          <c:val>
            <c:numRef>
              <c:f>'SATISFACTION - 12 MONTH'!$C$95:$C$99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'SATISFACTION - 12 MONTH'!$D$94</c:f>
              <c:strCache>
                <c:ptCount val="1"/>
                <c:pt idx="0">
                  <c:v>About the same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- 12 MONTH'!$A$95:$A$99</c:f>
              <c:strCache/>
            </c:strRef>
          </c:cat>
          <c:val>
            <c:numRef>
              <c:f>'SATISFACTION - 12 MONTH'!$D$95:$D$99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'SATISFACTION - 12 MONTH'!$E$94</c:f>
              <c:strCache>
                <c:ptCount val="1"/>
                <c:pt idx="0">
                  <c:v>Slightly more satisfied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- 12 MONTH'!$A$95:$A$99</c:f>
              <c:strCache/>
            </c:strRef>
          </c:cat>
          <c:val>
            <c:numRef>
              <c:f>'SATISFACTION - 12 MONTH'!$E$95:$E$99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'SATISFACTION - 12 MONTH'!$F$94</c:f>
              <c:strCache>
                <c:ptCount val="1"/>
                <c:pt idx="0">
                  <c:v>Much more satisfied</c:v>
                </c:pt>
              </c:strCache>
            </c:strRef>
          </c:tx>
          <c:spPr>
            <a:solidFill>
              <a:srgbClr val="C8C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'SATISFACTION - 12 MONTH'!$A$95:$A$99</c:f>
              <c:strCache/>
            </c:strRef>
          </c:cat>
          <c:val>
            <c:numRef>
              <c:f>'SATISFACTION - 12 MONTH'!$F$95:$F$99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35545581"/>
        <c:axId val="51474774"/>
      </c:barChart>
      <c:catAx>
        <c:axId val="355455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 val="autoZero"/>
        <c:auto val="1"/>
        <c:lblOffset val="100"/>
        <c:tickLblSkip val="1"/>
        <c:noMultiLvlLbl val="0"/>
      </c:catAx>
      <c:valAx>
        <c:axId val="514747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545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325"/>
          <c:w val="0.79275"/>
          <c:h val="0.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easy have you found it to adjust to civilian life?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2915 Responses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325"/>
          <c:w val="0.956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'ADJUST TO CIVI LIFE - 12 MONTH'!$A$19</c:f>
              <c:strCache>
                <c:ptCount val="1"/>
                <c:pt idx="0">
                  <c:v>Grand Total - 2915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- 12 MONTH'!$I$3:$M$3</c:f>
              <c:strCache/>
            </c:strRef>
          </c:cat>
          <c:val>
            <c:numRef>
              <c:f>'ADJUST TO CIVI LIFE - 12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'ADJUST TO CIVI LIFE - 12 MONTH'!$A$4</c:f>
              <c:strCache>
                <c:ptCount val="1"/>
                <c:pt idx="0">
                  <c:v>Army - 1449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- 12 MONTH'!$I$3:$M$3</c:f>
              <c:strCache/>
            </c:strRef>
          </c:cat>
          <c:val>
            <c:numRef>
              <c:f>'ADJUST TO CIVI LIFE - 12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'ADJUST TO CIVI LIFE - 12 MONTH'!$A$9</c:f>
              <c:strCache>
                <c:ptCount val="1"/>
                <c:pt idx="0">
                  <c:v>RAF - 813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- 12 MONTH'!$I$3:$M$3</c:f>
              <c:strCache/>
            </c:strRef>
          </c:cat>
          <c:val>
            <c:numRef>
              <c:f>'ADJUST TO CIVI LIFE - 12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'ADJUST TO CIVI LIFE - 12 MONTH'!$A$14</c:f>
              <c:strCache>
                <c:ptCount val="1"/>
                <c:pt idx="0">
                  <c:v>RN - 653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'ADJUST TO CIVI LIFE - 12 MONTH'!$I$3:$M$3</c:f>
              <c:strCache/>
            </c:strRef>
          </c:cat>
          <c:val>
            <c:numRef>
              <c:f>'ADJUST TO CIVI LIFE - 12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5"/>
          <c:y val="0.9735"/>
          <c:w val="0.58975"/>
          <c:h val="0.0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do you think being in the Services has affected your ability to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secure and progress in suitable employment/further education?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2385 Responses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3525"/>
          <c:w val="0.95675"/>
          <c:h val="0.79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'ABILITY TO PROGRESS - 12 MONTH'!$A$19</c:f>
              <c:strCache>
                <c:ptCount val="1"/>
                <c:pt idx="0">
                  <c:v>Grand Total - 2385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- 12 MONTH'!$I$3:$M$3</c:f>
              <c:strCache/>
            </c:strRef>
          </c:cat>
          <c:val>
            <c:numRef>
              <c:f>'ABILITY TO PROGRESS - 12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'ABILITY TO PROGRESS - 12 MONTH'!$A$4</c:f>
              <c:strCache>
                <c:ptCount val="1"/>
                <c:pt idx="0">
                  <c:v>Army - 1261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- 12 MONTH'!$I$3:$M$3</c:f>
              <c:strCache/>
            </c:strRef>
          </c:cat>
          <c:val>
            <c:numRef>
              <c:f>'ABILITY TO PROGRESS - 12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'ABILITY TO PROGRESS - 12 MONTH'!$A$9</c:f>
              <c:strCache>
                <c:ptCount val="1"/>
                <c:pt idx="0">
                  <c:v>RAF - 627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- 12 MONTH'!$I$3:$M$3</c:f>
              <c:strCache/>
            </c:strRef>
          </c:cat>
          <c:val>
            <c:numRef>
              <c:f>'ABILITY TO PROGRESS - 12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strRef>
              <c:f>'ABILITY TO PROGRESS - 12 MONTH'!$A$14</c:f>
              <c:strCache>
                <c:ptCount val="1"/>
                <c:pt idx="0">
                  <c:v>RN - 497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'ABILITY TO PROGRESS - 12 MONTH'!$I$3:$M$3</c:f>
              <c:strCache/>
            </c:strRef>
          </c:cat>
          <c:val>
            <c:numRef>
              <c:f>'ABILITY TO PROGRESS - 12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Effect of Service on Ability to Progress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386"/>
        <c:crosses val="autoZero"/>
        <c:auto val="1"/>
        <c:lblOffset val="100"/>
        <c:tickLblSkip val="1"/>
        <c:noMultiLvlLbl val="0"/>
      </c:catAx>
      <c:valAx>
        <c:axId val="3418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5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725"/>
          <c:w val="0.58775"/>
          <c:h val="0.0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Advice and guidance provided by the Career Transition Partnership prior to discharge for preparing you for life after the Armed Forces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2908 Responses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9875"/>
          <c:w val="0.9525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'SUPPORT FROM CTP - 12 MONTH'!$A$19</c:f>
              <c:strCache>
                <c:ptCount val="1"/>
                <c:pt idx="0">
                  <c:v>Grand Total - 2908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CTP - 12 MONTH'!$I$19:$M$19</c:f>
              <c:numCache>
                <c:ptCount val="5"/>
                <c:pt idx="0">
                  <c:v>0.02235213204951857</c:v>
                </c:pt>
                <c:pt idx="1">
                  <c:v>0.05123796423658872</c:v>
                </c:pt>
                <c:pt idx="2">
                  <c:v>0.21629986244841815</c:v>
                </c:pt>
                <c:pt idx="3">
                  <c:v>0.44325997248968363</c:v>
                </c:pt>
                <c:pt idx="4">
                  <c:v>0.2668500687757909</c:v>
                </c:pt>
              </c:numCache>
            </c:numRef>
          </c:val>
        </c:ser>
        <c:ser>
          <c:idx val="6"/>
          <c:order val="1"/>
          <c:tx>
            <c:strRef>
              <c:f>'SUPPORT FROM CTP - 12 MONTH'!$A$4</c:f>
              <c:strCache>
                <c:ptCount val="1"/>
                <c:pt idx="0">
                  <c:v>Army - 1443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CTP - 12 MONTH'!$I$4:$M$4</c:f>
              <c:numCache>
                <c:ptCount val="5"/>
                <c:pt idx="0">
                  <c:v>0.026334026334026334</c:v>
                </c:pt>
                <c:pt idx="1">
                  <c:v>0.05336105336105336</c:v>
                </c:pt>
                <c:pt idx="2">
                  <c:v>0.23146223146223147</c:v>
                </c:pt>
                <c:pt idx="3">
                  <c:v>0.43173943173943174</c:v>
                </c:pt>
                <c:pt idx="4">
                  <c:v>0.2571032571032571</c:v>
                </c:pt>
              </c:numCache>
            </c:numRef>
          </c:val>
        </c:ser>
        <c:ser>
          <c:idx val="4"/>
          <c:order val="2"/>
          <c:tx>
            <c:strRef>
              <c:f>'SUPPORT FROM CTP - 12 MONTH'!$A$9</c:f>
              <c:strCache>
                <c:ptCount val="1"/>
                <c:pt idx="0">
                  <c:v>RAF - 805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CTP - 12 MONTH'!$I$9:$M$9</c:f>
              <c:numCache>
                <c:ptCount val="5"/>
                <c:pt idx="0">
                  <c:v>0.01987577639751553</c:v>
                </c:pt>
                <c:pt idx="1">
                  <c:v>0.058385093167701865</c:v>
                </c:pt>
                <c:pt idx="2">
                  <c:v>0.17391304347826086</c:v>
                </c:pt>
                <c:pt idx="3">
                  <c:v>0.4683229813664596</c:v>
                </c:pt>
                <c:pt idx="4">
                  <c:v>0.2795031055900621</c:v>
                </c:pt>
              </c:numCache>
            </c:numRef>
          </c:val>
        </c:ser>
        <c:ser>
          <c:idx val="10"/>
          <c:order val="3"/>
          <c:tx>
            <c:strRef>
              <c:f>'SUPPORT FROM CTP - 12 MONTH'!$A$14</c:f>
              <c:strCache>
                <c:ptCount val="1"/>
                <c:pt idx="0">
                  <c:v>RN - 660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'SUPPORT FROM CTP - 12 MONTH'!$I$3:$M$3</c:f>
              <c:strCache>
                <c:ptCount val="5"/>
                <c:pt idx="0">
                  <c:v>Very Poor</c:v>
                </c:pt>
                <c:pt idx="1">
                  <c:v>Poor</c:v>
                </c:pt>
                <c:pt idx="2">
                  <c:v>Average</c:v>
                </c:pt>
                <c:pt idx="3">
                  <c:v>Good</c:v>
                </c:pt>
                <c:pt idx="4">
                  <c:v>Very Good</c:v>
                </c:pt>
              </c:strCache>
            </c:strRef>
          </c:cat>
          <c:val>
            <c:numRef>
              <c:f>'SUPPORT FROM CTP - 12 MONTH'!$I$14:$M$14</c:f>
              <c:numCache>
                <c:ptCount val="5"/>
                <c:pt idx="0">
                  <c:v>0.016666666666666666</c:v>
                </c:pt>
                <c:pt idx="1">
                  <c:v>0.03787878787878788</c:v>
                </c:pt>
                <c:pt idx="2">
                  <c:v>0.23484848484848486</c:v>
                </c:pt>
                <c:pt idx="3">
                  <c:v>0.43787878787878787</c:v>
                </c:pt>
                <c:pt idx="4">
                  <c:v>0.2727272727272727</c:v>
                </c:pt>
              </c:numCache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CTP Support and Guidance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50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"/>
          <c:y val="0.955"/>
          <c:w val="0.6442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Did this vocational training provide assistance with helping to secure employment?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1743 Responses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4125"/>
          <c:w val="0.9715"/>
          <c:h val="0.6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'VOC TRG HELPED - 12 MONTH'!$A$4</c:f>
              <c:strCache>
                <c:ptCount val="1"/>
                <c:pt idx="0">
                  <c:v>Army - 908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'VOC TRG HELPED - 12 MONTH'!$F$3:$G$3</c:f>
              <c:strCache/>
            </c:strRef>
          </c:cat>
          <c:val>
            <c:numRef>
              <c:f>'VOC TRG HELPED - 12 MONTH'!$F$4:$G$4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'VOC TRG HELPED - 12 MONTH'!$A$9</c:f>
              <c:strCache>
                <c:ptCount val="1"/>
                <c:pt idx="0">
                  <c:v>RAF - 434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'VOC TRG HELPED - 12 MONTH'!$F$3:$G$3</c:f>
              <c:strCache/>
            </c:strRef>
          </c:cat>
          <c:val>
            <c:numRef>
              <c:f>'VOC TRG HELPED - 12 MONTH'!$F$9:$G$9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'VOC TRG HELPED - 12 MONTH'!$A$14</c:f>
              <c:strCache>
                <c:ptCount val="1"/>
                <c:pt idx="0">
                  <c:v>RN - 401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'VOC TRG HELPED - 12 MONTH'!$F$3:$G$3</c:f>
              <c:strCache/>
            </c:strRef>
          </c:cat>
          <c:val>
            <c:numRef>
              <c:f>'VOC TRG HELPED - 12 MONTH'!$F$14:$G$14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gapWidth val="95"/>
        <c:axId val="43643555"/>
        <c:axId val="57247676"/>
      </c:bar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</c:scaling>
        <c:axPos val="l"/>
        <c:delete val="1"/>
        <c:majorTickMark val="out"/>
        <c:minorTickMark val="none"/>
        <c:tickLblPos val="none"/>
        <c:crossAx val="43643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25"/>
          <c:y val="0.95625"/>
          <c:w val="0.60475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long did it take to find employment?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2694 Responses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31"/>
          <c:w val="0.99"/>
          <c:h val="0.8202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'TIME TO EMPLOYMENT- 12 MONTH'!$A$14</c:f>
              <c:strCache>
                <c:ptCount val="1"/>
                <c:pt idx="0">
                  <c:v>RN - 609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EMPLOYMENT- 12 MONTH'!$M$3:$U$3</c:f>
              <c:strCache/>
            </c:strRef>
          </c:cat>
          <c:val>
            <c:numRef>
              <c:f>'TIME TO EMPLOYMENT- 12 MONTH'!$M$14:$U$14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'TIME TO EMPLOYMENT- 12 MONTH'!$A$9</c:f>
              <c:strCache>
                <c:ptCount val="1"/>
                <c:pt idx="0">
                  <c:v>RAF - 727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EMPLOYMENT- 12 MONTH'!$M$3:$U$3</c:f>
              <c:strCache/>
            </c:strRef>
          </c:cat>
          <c:val>
            <c:numRef>
              <c:f>'TIME TO EMPLOYMENT- 12 MONTH'!$M$9:$U$9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2"/>
          <c:tx>
            <c:strRef>
              <c:f>'TIME TO EMPLOYMENT- 12 MONTH'!$A$4</c:f>
              <c:strCache>
                <c:ptCount val="1"/>
                <c:pt idx="0">
                  <c:v>Army - 1358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'TIME TO EMPLOYMENT- 12 MONTH'!$M$3:$U$3</c:f>
              <c:strCache/>
            </c:strRef>
          </c:cat>
          <c:val>
            <c:numRef>
              <c:f>'TIME TO EMPLOYMENT- 12 MONTH'!$M$4:$U$4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3"/>
          <c:tx>
            <c:strRef>
              <c:f>'TIME TO EMPLOYMENT- 12 MONTH'!$A$19</c:f>
              <c:strCache>
                <c:ptCount val="1"/>
                <c:pt idx="0">
                  <c:v>Grand Total - 2694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'TIME TO EMPLOYMENT- 12 MONTH'!$M$19:$U$19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67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05"/>
          <c:y val="0.96525"/>
          <c:w val="0.4185"/>
          <c:h val="0.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many positions have you had in the past 12 months?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2593 Responses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075"/>
          <c:w val="0.94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 OF POSITIONS -12 MONTH'!$A$19</c:f>
              <c:strCache>
                <c:ptCount val="1"/>
                <c:pt idx="0">
                  <c:v>Grand Total - 2593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-12 MONTH'!$I$3:$M$3</c:f>
              <c:strCache/>
            </c:strRef>
          </c:cat>
          <c:val>
            <c:numRef>
              <c:f>'NO OF POSITIONS -12 MONTH'!$I$19:$M$19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1"/>
          <c:tx>
            <c:strRef>
              <c:f>'NO OF POSITIONS -12 MONTH'!$A$4</c:f>
              <c:strCache>
                <c:ptCount val="1"/>
                <c:pt idx="0">
                  <c:v>Army - 1307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-12 MONTH'!$I$3:$M$3</c:f>
              <c:strCache/>
            </c:strRef>
          </c:cat>
          <c:val>
            <c:numRef>
              <c:f>'NO OF POSITIONS -12 MONTH'!$I$4:$M$4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'NO OF POSITIONS -12 MONTH'!$A$9</c:f>
              <c:strCache>
                <c:ptCount val="1"/>
                <c:pt idx="0">
                  <c:v>RAF - 694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-12 MONTH'!$I$3:$M$3</c:f>
              <c:strCache/>
            </c:strRef>
          </c:cat>
          <c:val>
            <c:numRef>
              <c:f>'NO OF POSITIONS -12 MONTH'!$I$9:$M$9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3"/>
          <c:tx>
            <c:strRef>
              <c:f>'NO OF POSITIONS -12 MONTH'!$A$14</c:f>
              <c:strCache>
                <c:ptCount val="1"/>
                <c:pt idx="0">
                  <c:v>RN - 592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 OF POSITIONS -12 MONTH'!$I$3:$M$3</c:f>
              <c:strCache/>
            </c:strRef>
          </c:cat>
          <c:val>
            <c:numRef>
              <c:f>'NO OF POSITIONS -12 MONTH'!$I$14:$M$14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951351"/>
        <c:axId val="60800112"/>
      </c:barChart>
      <c:cat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Positions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00112"/>
        <c:crosses val="autoZero"/>
        <c:auto val="1"/>
        <c:lblOffset val="100"/>
        <c:tickLblSkip val="1"/>
        <c:noMultiLvlLbl val="0"/>
      </c:catAx>
      <c:valAx>
        <c:axId val="6080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Responses from Service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51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95975"/>
          <c:w val="0.721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Reasons for moving from initial role secured?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990 Responses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"/>
          <c:w val="0.985"/>
          <c:h val="0.864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'REASONS FOR CHANGE - 12 MONTH'!$A$32</c:f>
              <c:strCache>
                <c:ptCount val="1"/>
                <c:pt idx="0">
                  <c:v>RN - 204 Responses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- 12 MONTH'!$B$21:$H$21</c:f>
              <c:strCache/>
            </c:strRef>
          </c:cat>
          <c:val>
            <c:numRef>
              <c:f>'REASONS FOR CHANGE - 12 MONTH'!$B$32:$H$32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'REASONS FOR CHANGE - 12 MONTH'!$A$27</c:f>
              <c:strCache>
                <c:ptCount val="1"/>
                <c:pt idx="0">
                  <c:v>RAF - 224 Responses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- 12 MONTH'!$B$21:$H$21</c:f>
              <c:strCache/>
            </c:strRef>
          </c:cat>
          <c:val>
            <c:numRef>
              <c:f>'REASONS FOR CHANGE - 12 MONTH'!$B$27:$H$27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'REASONS FOR CHANGE - 12 MONTH'!$A$22</c:f>
              <c:strCache>
                <c:ptCount val="1"/>
                <c:pt idx="0">
                  <c:v>Army - 560 Responses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- 12 MONTH'!$B$21:$H$21</c:f>
              <c:strCache/>
            </c:strRef>
          </c:cat>
          <c:val>
            <c:numRef>
              <c:f>'REASONS FOR CHANGE - 12 MONTH'!$B$22:$H$22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3"/>
          <c:tx>
            <c:strRef>
              <c:f>'REASONS FOR CHANGE - 12 MONTH'!$A$37</c:f>
              <c:strCache>
                <c:ptCount val="1"/>
                <c:pt idx="0">
                  <c:v>Grand Total - 990 Responses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'REASONS FOR CHANGE - 12 MONTH'!$B$21:$H$21</c:f>
              <c:strCache/>
            </c:strRef>
          </c:cat>
          <c:val>
            <c:numRef>
              <c:f>'REASONS FOR CHANGE - 12 MONTH'!$B$37:$H$37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0330097"/>
        <c:axId val="25862010"/>
      </c:barChart>
      <c:catAx>
        <c:axId val="1033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62010"/>
        <c:crosses val="autoZero"/>
        <c:auto val="1"/>
        <c:lblOffset val="100"/>
        <c:tickLblSkip val="1"/>
        <c:noMultiLvlLbl val="0"/>
      </c:catAx>
      <c:valAx>
        <c:axId val="25862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75"/>
          <c:y val="0.9685"/>
          <c:w val="0.51275"/>
          <c:h val="0.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Which of the following did you find most difficult (if any) during your transition?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694 Responses (1921 Items)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075"/>
          <c:w val="0.994"/>
          <c:h val="0.81975"/>
        </c:manualLayout>
      </c:layout>
      <c:barChart>
        <c:barDir val="bar"/>
        <c:grouping val="clustered"/>
        <c:varyColors val="0"/>
        <c:ser>
          <c:idx val="10"/>
          <c:order val="0"/>
          <c:tx>
            <c:strRef>
              <c:f>'MOST DIFF TRANS - 12 Month'!$A$33</c:f>
              <c:strCache>
                <c:ptCount val="1"/>
                <c:pt idx="0">
                  <c:v>RN - 146 Responses (393 Items)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- 12 Month'!$C$22:$L$22</c:f>
              <c:strCache/>
            </c:strRef>
          </c:cat>
          <c:val>
            <c:numRef>
              <c:f>'MOST DIFF TRANS - 12 Month'!$C$33:$L$33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1"/>
          <c:tx>
            <c:strRef>
              <c:f>'MOST DIFF TRANS - 12 Month'!$A$28</c:f>
              <c:strCache>
                <c:ptCount val="1"/>
                <c:pt idx="0">
                  <c:v>RAF - 157 Responses (441 Items)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- 12 Month'!$C$22:$L$22</c:f>
              <c:strCache/>
            </c:strRef>
          </c:cat>
          <c:val>
            <c:numRef>
              <c:f>'MOST DIFF TRANS - 12 Month'!$C$28:$L$28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'MOST DIFF TRANS - 12 Month'!$A$23</c:f>
              <c:strCache>
                <c:ptCount val="1"/>
                <c:pt idx="0">
                  <c:v>Army - 391 Responses (1087 Items)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- 12 Month'!$C$22:$L$22</c:f>
              <c:strCache/>
            </c:strRef>
          </c:cat>
          <c:val>
            <c:numRef>
              <c:f>'MOST DIFF TRANS - 12 Month'!$C$23:$L$23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3"/>
          <c:tx>
            <c:strRef>
              <c:f>'MOST DIFF TRANS - 12 Month'!$A$38</c:f>
              <c:strCache>
                <c:ptCount val="1"/>
                <c:pt idx="0">
                  <c:v>Grand Total - 694 Responses (1921 Items)</c:v>
                </c:pt>
              </c:strCache>
            </c:strRef>
          </c:tx>
          <c:spPr>
            <a:solidFill>
              <a:srgbClr val="7551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'MOST DIFF TRANS - 12 Month'!$C$22:$L$22</c:f>
              <c:strCache/>
            </c:strRef>
          </c:cat>
          <c:val>
            <c:numRef>
              <c:f>'MOST DIFF TRANS - 12 Month'!$C$38:$L$38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431499"/>
        <c:axId val="14448036"/>
      </c:barChart>
      <c:catAx>
        <c:axId val="3143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8036"/>
        <c:crosses val="autoZero"/>
        <c:auto val="1"/>
        <c:lblOffset val="100"/>
        <c:tickLblSkip val="1"/>
        <c:noMultiLvlLbl val="0"/>
      </c:catAx>
      <c:valAx>
        <c:axId val="144480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31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65"/>
          <c:w val="0.77525"/>
          <c:h val="0.0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Challenging Areas of Securing Employment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 Month Post Discharge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05"/>
          <c:y val="0.13825"/>
          <c:w val="0.7365"/>
          <c:h val="0.7862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'CHALLENGES - 12 MONTH'!$E$100</c:f>
              <c:strCache>
                <c:ptCount val="1"/>
                <c:pt idx="0">
                  <c:v>Very challenging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- 12 MONTH'!$A$101:$A$105</c:f>
              <c:strCache/>
            </c:strRef>
          </c:cat>
          <c:val>
            <c:numRef>
              <c:f>'CHALLENGES - 12 MONTH'!$E$101:$E$105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'CHALLENGES - 12 MONTH'!$D$100</c:f>
              <c:strCache>
                <c:ptCount val="1"/>
                <c:pt idx="0">
                  <c:v>Challenging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- 12 MONTH'!$A$101:$A$105</c:f>
              <c:strCache/>
            </c:strRef>
          </c:cat>
          <c:val>
            <c:numRef>
              <c:f>'CHALLENGES - 12 MONTH'!$D$101:$D$105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'CHALLENGES - 12 MONTH'!$C$100</c:f>
              <c:strCache>
                <c:ptCount val="1"/>
                <c:pt idx="0">
                  <c:v>A little challenging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- 12 MONTH'!$A$101:$A$105</c:f>
              <c:strCache/>
            </c:strRef>
          </c:cat>
          <c:val>
            <c:numRef>
              <c:f>'CHALLENGES - 12 MONTH'!$C$101:$C$105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'CHALLENGES - 12 MONTH'!$B$100</c:f>
              <c:strCache>
                <c:ptCount val="1"/>
                <c:pt idx="0">
                  <c:v>Not at all challenging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'CHALLENGES - 12 MONTH'!$A$101:$A$105</c:f>
              <c:strCache/>
            </c:strRef>
          </c:cat>
          <c:val>
            <c:numRef>
              <c:f>'CHALLENGES - 12 MONTH'!$B$101:$B$105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62923461"/>
        <c:axId val="29440238"/>
      </c:barChart>
      <c:catAx>
        <c:axId val="629234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 val="autoZero"/>
        <c:auto val="1"/>
        <c:lblOffset val="100"/>
        <c:tickLblSkip val="1"/>
        <c:noMultiLvlLbl val="0"/>
      </c:catAx>
      <c:valAx>
        <c:axId val="29440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one"/>
        <c:crossAx val="6292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5"/>
          <c:w val="0.5515"/>
          <c:h val="0.0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Area of Support - 12 Month Post Discharge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125"/>
          <c:y val="0.077"/>
          <c:w val="0.75825"/>
          <c:h val="0.85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'USEFUL AREAS - 12 MONTH'!$F$78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- 12 MONTH'!$A$79:$A$82</c:f>
              <c:strCache/>
            </c:strRef>
          </c:cat>
          <c:val>
            <c:numRef>
              <c:f>'USEFUL AREAS - 12 MONTH'!$F$79:$F$82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'USEFUL AREAS - 12 MONTH'!$E$78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- 12 MONTH'!$A$79:$A$82</c:f>
              <c:strCache/>
            </c:strRef>
          </c:cat>
          <c:val>
            <c:numRef>
              <c:f>'USEFUL AREAS - 12 MONTH'!$E$79:$E$82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'USEFUL AREAS - 12 MONTH'!$D$78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- 12 MONTH'!$A$79:$A$82</c:f>
              <c:strCache/>
            </c:strRef>
          </c:cat>
          <c:val>
            <c:numRef>
              <c:f>'USEFUL AREAS - 12 MONTH'!$D$79:$D$82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'USEFUL AREAS - 12 MONTH'!$C$78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- 12 MONTH'!$A$79:$A$82</c:f>
              <c:strCache/>
            </c:strRef>
          </c:cat>
          <c:val>
            <c:numRef>
              <c:f>'USEFUL AREAS - 12 MONTH'!$C$79:$C$82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'USEFUL AREAS - 12 MONTH'!$B$78</c:f>
              <c:strCache>
                <c:ptCount val="1"/>
                <c:pt idx="0">
                  <c:v>Very Poor</c:v>
                </c:pt>
              </c:strCache>
            </c:strRef>
          </c:tx>
          <c:spPr>
            <a:solidFill>
              <a:srgbClr val="C8C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'USEFUL AREAS - 12 MONTH'!$A$79:$A$82</c:f>
              <c:strCache/>
            </c:strRef>
          </c:cat>
          <c:val>
            <c:numRef>
              <c:f>'USEFUL AREAS - 12 MONTH'!$B$79:$B$82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55"/>
        <c:axId val="63635551"/>
        <c:axId val="35849048"/>
      </c:barChart>
      <c:catAx>
        <c:axId val="63635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048"/>
        <c:crosses val="autoZero"/>
        <c:auto val="1"/>
        <c:lblOffset val="100"/>
        <c:tickLblSkip val="1"/>
        <c:noMultiLvlLbl val="0"/>
      </c:catAx>
      <c:valAx>
        <c:axId val="35849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one"/>
        <c:crossAx val="6363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95525"/>
          <c:w val="0.323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19</xdr:row>
      <xdr:rowOff>152400</xdr:rowOff>
    </xdr:from>
    <xdr:to>
      <xdr:col>14</xdr:col>
      <xdr:colOff>590550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9525" y="4572000"/>
        <a:ext cx="107251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11</xdr:col>
      <xdr:colOff>228600</xdr:colOff>
      <xdr:row>117</xdr:row>
      <xdr:rowOff>171450</xdr:rowOff>
    </xdr:to>
    <xdr:graphicFrame>
      <xdr:nvGraphicFramePr>
        <xdr:cNvPr id="1" name="Chart 1"/>
        <xdr:cNvGraphicFramePr/>
      </xdr:nvGraphicFramePr>
      <xdr:xfrm>
        <a:off x="0" y="19097625"/>
        <a:ext cx="101060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104775</xdr:rowOff>
    </xdr:from>
    <xdr:to>
      <xdr:col>14</xdr:col>
      <xdr:colOff>762000</xdr:colOff>
      <xdr:row>88</xdr:row>
      <xdr:rowOff>123825</xdr:rowOff>
    </xdr:to>
    <xdr:graphicFrame>
      <xdr:nvGraphicFramePr>
        <xdr:cNvPr id="1" name="Chart 1"/>
        <xdr:cNvGraphicFramePr/>
      </xdr:nvGraphicFramePr>
      <xdr:xfrm>
        <a:off x="9525" y="9096375"/>
        <a:ext cx="20145375" cy="954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12</xdr:col>
      <xdr:colOff>190500</xdr:colOff>
      <xdr:row>85</xdr:row>
      <xdr:rowOff>38100</xdr:rowOff>
    </xdr:to>
    <xdr:graphicFrame>
      <xdr:nvGraphicFramePr>
        <xdr:cNvPr id="1" name="Chart 1"/>
        <xdr:cNvGraphicFramePr/>
      </xdr:nvGraphicFramePr>
      <xdr:xfrm>
        <a:off x="0" y="9620250"/>
        <a:ext cx="113347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0</xdr:rowOff>
    </xdr:from>
    <xdr:to>
      <xdr:col>11</xdr:col>
      <xdr:colOff>609600</xdr:colOff>
      <xdr:row>128</xdr:row>
      <xdr:rowOff>0</xdr:rowOff>
    </xdr:to>
    <xdr:graphicFrame>
      <xdr:nvGraphicFramePr>
        <xdr:cNvPr id="1" name="Chart 1"/>
        <xdr:cNvGraphicFramePr/>
      </xdr:nvGraphicFramePr>
      <xdr:xfrm>
        <a:off x="0" y="22012275"/>
        <a:ext cx="87725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0</xdr:rowOff>
    </xdr:from>
    <xdr:to>
      <xdr:col>13</xdr:col>
      <xdr:colOff>609600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0" y="4619625"/>
        <a:ext cx="1102042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20</xdr:row>
      <xdr:rowOff>9525</xdr:rowOff>
    </xdr:from>
    <xdr:to>
      <xdr:col>13</xdr:col>
      <xdr:colOff>647700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0" y="4819650"/>
        <a:ext cx="11058525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20</xdr:row>
      <xdr:rowOff>9525</xdr:rowOff>
    </xdr:from>
    <xdr:to>
      <xdr:col>13</xdr:col>
      <xdr:colOff>695325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19050" y="5000625"/>
        <a:ext cx="100965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0.319</cdr:y>
    </cdr:from>
    <cdr:to>
      <cdr:x>0.7545</cdr:x>
      <cdr:y>0.37175</cdr:y>
    </cdr:to>
    <cdr:sp>
      <cdr:nvSpPr>
        <cdr:cNvPr id="1" name="TextBox 2"/>
        <cdr:cNvSpPr txBox="1">
          <a:spLocks noChangeArrowheads="1"/>
        </cdr:cNvSpPr>
      </cdr:nvSpPr>
      <cdr:spPr>
        <a:xfrm>
          <a:off x="4857750" y="1762125"/>
          <a:ext cx="657225" cy="295275"/>
        </a:xfrm>
        <a:prstGeom prst="rect">
          <a:avLst/>
        </a:prstGeom>
        <a:solidFill>
          <a:srgbClr val="7551B5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46.53%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8</xdr:col>
      <xdr:colOff>571500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0" y="4152900"/>
        <a:ext cx="7315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26</xdr:row>
      <xdr:rowOff>171450</xdr:rowOff>
    </xdr:from>
    <xdr:to>
      <xdr:col>0</xdr:col>
      <xdr:colOff>2171700</xdr:colOff>
      <xdr:row>28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14475" y="5562600"/>
          <a:ext cx="657225" cy="276225"/>
        </a:xfrm>
        <a:prstGeom prst="rect">
          <a:avLst/>
        </a:prstGeom>
        <a:solidFill>
          <a:srgbClr val="7551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53.47%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22</xdr:col>
      <xdr:colOff>200025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0" y="5010150"/>
        <a:ext cx="15497175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21</xdr:row>
      <xdr:rowOff>0</xdr:rowOff>
    </xdr:from>
    <xdr:to>
      <xdr:col>13</xdr:col>
      <xdr:colOff>114300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0" y="4800600"/>
        <a:ext cx="90297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76200</xdr:rowOff>
    </xdr:from>
    <xdr:to>
      <xdr:col>8</xdr:col>
      <xdr:colOff>914400</xdr:colOff>
      <xdr:row>84</xdr:row>
      <xdr:rowOff>142875</xdr:rowOff>
    </xdr:to>
    <xdr:graphicFrame>
      <xdr:nvGraphicFramePr>
        <xdr:cNvPr id="1" name="Chart 1"/>
        <xdr:cNvGraphicFramePr/>
      </xdr:nvGraphicFramePr>
      <xdr:xfrm>
        <a:off x="47625" y="8953500"/>
        <a:ext cx="123634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12</xdr:col>
      <xdr:colOff>523875</xdr:colOff>
      <xdr:row>81</xdr:row>
      <xdr:rowOff>190500</xdr:rowOff>
    </xdr:to>
    <xdr:graphicFrame>
      <xdr:nvGraphicFramePr>
        <xdr:cNvPr id="1" name="Chart 2"/>
        <xdr:cNvGraphicFramePr/>
      </xdr:nvGraphicFramePr>
      <xdr:xfrm>
        <a:off x="0" y="8877300"/>
        <a:ext cx="1221105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190500</xdr:rowOff>
    </xdr:from>
    <xdr:to>
      <xdr:col>8</xdr:col>
      <xdr:colOff>714375</xdr:colOff>
      <xdr:row>136</xdr:row>
      <xdr:rowOff>85725</xdr:rowOff>
    </xdr:to>
    <xdr:graphicFrame>
      <xdr:nvGraphicFramePr>
        <xdr:cNvPr id="1" name="Chart 2"/>
        <xdr:cNvGraphicFramePr/>
      </xdr:nvGraphicFramePr>
      <xdr:xfrm>
        <a:off x="0" y="23917275"/>
        <a:ext cx="88773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7109375" style="0" bestFit="1" customWidth="1"/>
    <col min="2" max="2" width="12.8515625" style="0" bestFit="1" customWidth="1"/>
    <col min="3" max="3" width="15.140625" style="0" customWidth="1"/>
  </cols>
  <sheetData>
    <row r="1" ht="15">
      <c r="A1" t="s">
        <v>204</v>
      </c>
    </row>
    <row r="3" spans="1:3" ht="30.75" thickBot="1">
      <c r="A3" s="3" t="s">
        <v>168</v>
      </c>
      <c r="B3" s="3" t="s">
        <v>32</v>
      </c>
      <c r="C3" s="3" t="s">
        <v>167</v>
      </c>
    </row>
    <row r="4" spans="1:3" ht="15">
      <c r="A4" s="6" t="str">
        <f>"Army - "&amp;B4&amp;" Responses "</f>
        <v>Army - 1459 Responses </v>
      </c>
      <c r="B4" s="7">
        <v>1459</v>
      </c>
      <c r="C4" s="11">
        <v>0.4957526333673123</v>
      </c>
    </row>
    <row r="5" spans="1:3" ht="15">
      <c r="A5" s="12" t="s">
        <v>28</v>
      </c>
      <c r="B5" s="13">
        <v>446</v>
      </c>
      <c r="C5" s="17">
        <v>0.15154604145429834</v>
      </c>
    </row>
    <row r="6" spans="1:3" ht="15">
      <c r="A6" s="12" t="s">
        <v>30</v>
      </c>
      <c r="B6" s="13">
        <v>731</v>
      </c>
      <c r="C6" s="17">
        <v>0.24838600067957867</v>
      </c>
    </row>
    <row r="7" spans="1:3" ht="15">
      <c r="A7" s="12" t="s">
        <v>13</v>
      </c>
      <c r="B7" s="13">
        <v>265</v>
      </c>
      <c r="C7" s="17">
        <v>0.09004417261297995</v>
      </c>
    </row>
    <row r="8" spans="1:3" ht="15.75" thickBot="1">
      <c r="A8" s="19" t="s">
        <v>31</v>
      </c>
      <c r="B8" s="20">
        <v>17</v>
      </c>
      <c r="C8" s="24">
        <v>0.0057764186204553175</v>
      </c>
    </row>
    <row r="9" spans="1:3" ht="15">
      <c r="A9" s="6" t="str">
        <f>"RAF - "&amp;B9&amp;" Responses "</f>
        <v>RAF - 822 Responses </v>
      </c>
      <c r="B9" s="7">
        <v>822</v>
      </c>
      <c r="C9" s="11">
        <v>0.2793068297655454</v>
      </c>
    </row>
    <row r="10" spans="1:3" ht="15">
      <c r="A10" s="12" t="s">
        <v>28</v>
      </c>
      <c r="B10" s="13">
        <v>244</v>
      </c>
      <c r="C10" s="17">
        <v>0.08290859667006456</v>
      </c>
    </row>
    <row r="11" spans="1:3" ht="15">
      <c r="A11" s="12" t="s">
        <v>30</v>
      </c>
      <c r="B11" s="13">
        <v>368</v>
      </c>
      <c r="C11" s="17">
        <v>0.12504247366632687</v>
      </c>
    </row>
    <row r="12" spans="1:3" ht="15">
      <c r="A12" s="12" t="s">
        <v>13</v>
      </c>
      <c r="B12" s="13">
        <v>178</v>
      </c>
      <c r="C12" s="17">
        <v>0.06048250084947333</v>
      </c>
    </row>
    <row r="13" spans="1:3" ht="15.75" thickBot="1">
      <c r="A13" s="19" t="s">
        <v>31</v>
      </c>
      <c r="B13" s="20">
        <v>32</v>
      </c>
      <c r="C13" s="24">
        <v>0.010873258579680599</v>
      </c>
    </row>
    <row r="14" spans="1:3" ht="15">
      <c r="A14" s="6" t="str">
        <f>"RN - "&amp;B14&amp;" Responses "</f>
        <v>RN - 662 Responses </v>
      </c>
      <c r="B14" s="7">
        <v>662</v>
      </c>
      <c r="C14" s="11">
        <v>0.22494053686714238</v>
      </c>
    </row>
    <row r="15" spans="1:3" ht="15">
      <c r="A15" s="12" t="s">
        <v>28</v>
      </c>
      <c r="B15" s="13">
        <v>194</v>
      </c>
      <c r="C15" s="17">
        <v>0.06591913013931362</v>
      </c>
    </row>
    <row r="16" spans="1:3" ht="15">
      <c r="A16" s="12" t="s">
        <v>30</v>
      </c>
      <c r="B16" s="13">
        <v>312</v>
      </c>
      <c r="C16" s="17">
        <v>0.10601427115188583</v>
      </c>
    </row>
    <row r="17" spans="1:3" ht="15">
      <c r="A17" s="12" t="s">
        <v>13</v>
      </c>
      <c r="B17" s="13">
        <v>150</v>
      </c>
      <c r="C17" s="17">
        <v>0.0509683995922528</v>
      </c>
    </row>
    <row r="18" spans="1:3" ht="15.75" thickBot="1">
      <c r="A18" s="19" t="s">
        <v>31</v>
      </c>
      <c r="B18" s="144">
        <v>6</v>
      </c>
      <c r="C18" s="168">
        <v>0.0020387359836901123</v>
      </c>
    </row>
    <row r="19" spans="1:3" ht="15.75" thickBot="1">
      <c r="A19" s="26" t="str">
        <f>"Grand Total - "&amp;B19&amp;" Responses "</f>
        <v>Grand Total - 2943 Responses </v>
      </c>
      <c r="B19" s="122">
        <v>2943</v>
      </c>
      <c r="C19" s="67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85">
      <selection activeCell="J54" sqref="J54"/>
    </sheetView>
  </sheetViews>
  <sheetFormatPr defaultColWidth="9.140625" defaultRowHeight="15"/>
  <cols>
    <col min="1" max="1" width="34.7109375" style="0" bestFit="1" customWidth="1"/>
    <col min="2" max="2" width="12.28125" style="0" customWidth="1"/>
    <col min="3" max="3" width="11.57421875" style="0" customWidth="1"/>
    <col min="4" max="4" width="11.8515625" style="0" customWidth="1"/>
    <col min="5" max="5" width="12.28125" style="0" customWidth="1"/>
    <col min="8" max="8" width="12.28125" style="0" customWidth="1"/>
    <col min="9" max="9" width="13.140625" style="0" customWidth="1"/>
    <col min="10" max="11" width="10.8515625" style="0" customWidth="1"/>
    <col min="12" max="12" width="16.140625" style="0" bestFit="1" customWidth="1"/>
    <col min="14" max="14" width="11.140625" style="0" bestFit="1" customWidth="1"/>
  </cols>
  <sheetData>
    <row r="1" ht="15">
      <c r="A1" s="185" t="s">
        <v>105</v>
      </c>
    </row>
    <row r="2" spans="1:14" ht="15">
      <c r="A2" s="1"/>
      <c r="B2" s="195" t="s">
        <v>38</v>
      </c>
      <c r="C2" s="195"/>
      <c r="D2" s="195"/>
      <c r="E2" s="195"/>
      <c r="F2" s="195"/>
      <c r="G2" s="196"/>
      <c r="H2" s="43"/>
      <c r="I2" s="195" t="s">
        <v>39</v>
      </c>
      <c r="J2" s="196"/>
      <c r="K2" s="196"/>
      <c r="L2" s="196"/>
      <c r="M2" s="196"/>
      <c r="N2" s="196"/>
    </row>
    <row r="3" spans="1:14" ht="30.75" thickBot="1">
      <c r="A3" s="3" t="s">
        <v>106</v>
      </c>
      <c r="B3" s="3" t="s">
        <v>12</v>
      </c>
      <c r="C3" s="3" t="s">
        <v>7</v>
      </c>
      <c r="D3" s="4" t="s">
        <v>8</v>
      </c>
      <c r="E3" s="158" t="s">
        <v>6</v>
      </c>
      <c r="F3" s="5" t="s">
        <v>14</v>
      </c>
      <c r="G3" s="3" t="s">
        <v>32</v>
      </c>
      <c r="H3" s="111"/>
      <c r="I3" s="139" t="s">
        <v>12</v>
      </c>
      <c r="J3" s="3" t="s">
        <v>7</v>
      </c>
      <c r="K3" s="3" t="s">
        <v>8</v>
      </c>
      <c r="L3" s="3" t="s">
        <v>6</v>
      </c>
      <c r="M3" s="3" t="s">
        <v>14</v>
      </c>
      <c r="N3" s="4" t="s">
        <v>33</v>
      </c>
    </row>
    <row r="4" spans="1:14" ht="15">
      <c r="A4" s="6" t="str">
        <f>"Army - "&amp;G4&amp;" Responses"</f>
        <v>Army - 1434 Responses</v>
      </c>
      <c r="B4" s="7">
        <v>236</v>
      </c>
      <c r="C4" s="7">
        <v>220</v>
      </c>
      <c r="D4" s="8">
        <v>404</v>
      </c>
      <c r="E4" s="159">
        <v>337</v>
      </c>
      <c r="F4" s="9">
        <v>237</v>
      </c>
      <c r="G4" s="7">
        <v>1434</v>
      </c>
      <c r="H4" s="112"/>
      <c r="I4" s="140">
        <v>0.16457461645746166</v>
      </c>
      <c r="J4" s="33">
        <v>0.15341701534170155</v>
      </c>
      <c r="K4" s="33">
        <v>0.28172942817294283</v>
      </c>
      <c r="L4" s="33">
        <v>0.23500697350069735</v>
      </c>
      <c r="M4" s="33">
        <v>0.16527196652719664</v>
      </c>
      <c r="N4" s="34">
        <v>1</v>
      </c>
    </row>
    <row r="5" spans="1:14" ht="15">
      <c r="A5" s="12" t="s">
        <v>28</v>
      </c>
      <c r="B5" s="13">
        <v>103</v>
      </c>
      <c r="C5" s="13">
        <v>83</v>
      </c>
      <c r="D5" s="14">
        <v>105</v>
      </c>
      <c r="E5" s="160">
        <v>98</v>
      </c>
      <c r="F5" s="15">
        <v>49</v>
      </c>
      <c r="G5" s="13">
        <v>438</v>
      </c>
      <c r="H5" s="113"/>
      <c r="I5" s="141">
        <v>0.23515981735159816</v>
      </c>
      <c r="J5" s="35">
        <v>0.18949771689497716</v>
      </c>
      <c r="K5" s="35">
        <v>0.23972602739726026</v>
      </c>
      <c r="L5" s="35">
        <v>0.2237442922374429</v>
      </c>
      <c r="M5" s="35">
        <v>0.11187214611872145</v>
      </c>
      <c r="N5" s="36">
        <v>1</v>
      </c>
    </row>
    <row r="6" spans="1:14" ht="15">
      <c r="A6" s="12" t="s">
        <v>30</v>
      </c>
      <c r="B6" s="13">
        <v>98</v>
      </c>
      <c r="C6" s="13">
        <v>99</v>
      </c>
      <c r="D6" s="14">
        <v>210</v>
      </c>
      <c r="E6" s="160">
        <v>169</v>
      </c>
      <c r="F6" s="15">
        <v>145</v>
      </c>
      <c r="G6" s="13">
        <v>721</v>
      </c>
      <c r="H6" s="113"/>
      <c r="I6" s="141">
        <v>0.13592233009708737</v>
      </c>
      <c r="J6" s="35">
        <v>0.13730929264909847</v>
      </c>
      <c r="K6" s="35">
        <v>0.2912621359223301</v>
      </c>
      <c r="L6" s="35">
        <v>0.23439667128987518</v>
      </c>
      <c r="M6" s="35">
        <v>0.20110957004160887</v>
      </c>
      <c r="N6" s="36">
        <v>1</v>
      </c>
    </row>
    <row r="7" spans="1:14" ht="15">
      <c r="A7" s="12" t="s">
        <v>13</v>
      </c>
      <c r="B7" s="13">
        <v>34</v>
      </c>
      <c r="C7" s="13">
        <v>35</v>
      </c>
      <c r="D7" s="14">
        <v>84</v>
      </c>
      <c r="E7" s="160">
        <v>65</v>
      </c>
      <c r="F7" s="15">
        <v>41</v>
      </c>
      <c r="G7" s="13">
        <v>259</v>
      </c>
      <c r="H7" s="113"/>
      <c r="I7" s="141">
        <v>0.13127413127413126</v>
      </c>
      <c r="J7" s="35">
        <v>0.13513513513513514</v>
      </c>
      <c r="K7" s="35">
        <v>0.32432432432432434</v>
      </c>
      <c r="L7" s="35">
        <v>0.25096525096525096</v>
      </c>
      <c r="M7" s="35">
        <v>0.1583011583011583</v>
      </c>
      <c r="N7" s="36">
        <v>1</v>
      </c>
    </row>
    <row r="8" spans="1:14" ht="15.75" thickBot="1">
      <c r="A8" s="19" t="s">
        <v>31</v>
      </c>
      <c r="B8" s="20">
        <v>1</v>
      </c>
      <c r="C8" s="20">
        <v>3</v>
      </c>
      <c r="D8" s="21">
        <v>5</v>
      </c>
      <c r="E8" s="161">
        <v>5</v>
      </c>
      <c r="F8" s="22">
        <v>2</v>
      </c>
      <c r="G8" s="20">
        <v>16</v>
      </c>
      <c r="H8" s="113"/>
      <c r="I8" s="142">
        <v>0.0625</v>
      </c>
      <c r="J8" s="37">
        <v>0.1875</v>
      </c>
      <c r="K8" s="37">
        <v>0.3125</v>
      </c>
      <c r="L8" s="37">
        <v>0.3125</v>
      </c>
      <c r="M8" s="37">
        <v>0.125</v>
      </c>
      <c r="N8" s="38">
        <v>1</v>
      </c>
    </row>
    <row r="9" spans="1:14" ht="15">
      <c r="A9" s="6" t="str">
        <f>"RAF - "&amp;G9&amp;" Responses"</f>
        <v>RAF - 801 Responses</v>
      </c>
      <c r="B9" s="7">
        <v>61</v>
      </c>
      <c r="C9" s="7">
        <v>88</v>
      </c>
      <c r="D9" s="8">
        <v>241</v>
      </c>
      <c r="E9" s="159">
        <v>283</v>
      </c>
      <c r="F9" s="9">
        <v>128</v>
      </c>
      <c r="G9" s="7">
        <v>801</v>
      </c>
      <c r="H9" s="112"/>
      <c r="I9" s="140">
        <v>0.07615480649188515</v>
      </c>
      <c r="J9" s="33">
        <v>0.10986267166042447</v>
      </c>
      <c r="K9" s="33">
        <v>0.30087390761548066</v>
      </c>
      <c r="L9" s="33">
        <v>0.3533083645443196</v>
      </c>
      <c r="M9" s="33">
        <v>0.15980024968789014</v>
      </c>
      <c r="N9" s="34">
        <v>1</v>
      </c>
    </row>
    <row r="10" spans="1:14" ht="15">
      <c r="A10" s="12" t="s">
        <v>28</v>
      </c>
      <c r="B10" s="13">
        <v>25</v>
      </c>
      <c r="C10" s="13">
        <v>26</v>
      </c>
      <c r="D10" s="14">
        <v>77</v>
      </c>
      <c r="E10" s="160">
        <v>80</v>
      </c>
      <c r="F10" s="15">
        <v>25</v>
      </c>
      <c r="G10" s="13">
        <v>233</v>
      </c>
      <c r="H10" s="113"/>
      <c r="I10" s="141">
        <v>0.1072961373390558</v>
      </c>
      <c r="J10" s="35">
        <v>0.11158798283261803</v>
      </c>
      <c r="K10" s="35">
        <v>0.33047210300429186</v>
      </c>
      <c r="L10" s="35">
        <v>0.34334763948497854</v>
      </c>
      <c r="M10" s="35">
        <v>0.1072961373390558</v>
      </c>
      <c r="N10" s="36">
        <v>1</v>
      </c>
    </row>
    <row r="11" spans="1:14" ht="15">
      <c r="A11" s="12" t="s">
        <v>30</v>
      </c>
      <c r="B11" s="13">
        <v>21</v>
      </c>
      <c r="C11" s="13">
        <v>37</v>
      </c>
      <c r="D11" s="14">
        <v>107</v>
      </c>
      <c r="E11" s="160">
        <v>128</v>
      </c>
      <c r="F11" s="15">
        <v>70</v>
      </c>
      <c r="G11" s="13">
        <v>363</v>
      </c>
      <c r="H11" s="113"/>
      <c r="I11" s="141">
        <v>0.05785123966942149</v>
      </c>
      <c r="J11" s="35">
        <v>0.10192837465564739</v>
      </c>
      <c r="K11" s="35">
        <v>0.29476584022038566</v>
      </c>
      <c r="L11" s="35">
        <v>0.3526170798898072</v>
      </c>
      <c r="M11" s="35">
        <v>0.1928374655647383</v>
      </c>
      <c r="N11" s="36">
        <v>1</v>
      </c>
    </row>
    <row r="12" spans="1:14" ht="15">
      <c r="A12" s="12" t="s">
        <v>13</v>
      </c>
      <c r="B12" s="13">
        <v>13</v>
      </c>
      <c r="C12" s="13">
        <v>21</v>
      </c>
      <c r="D12" s="14">
        <v>48</v>
      </c>
      <c r="E12" s="160">
        <v>67</v>
      </c>
      <c r="F12" s="15">
        <v>25</v>
      </c>
      <c r="G12" s="13">
        <v>174</v>
      </c>
      <c r="H12" s="113"/>
      <c r="I12" s="141">
        <v>0.07471264367816093</v>
      </c>
      <c r="J12" s="35">
        <v>0.1206896551724138</v>
      </c>
      <c r="K12" s="35">
        <v>0.27586206896551724</v>
      </c>
      <c r="L12" s="35">
        <v>0.3850574712643678</v>
      </c>
      <c r="M12" s="35">
        <v>0.14367816091954022</v>
      </c>
      <c r="N12" s="36">
        <v>1</v>
      </c>
    </row>
    <row r="13" spans="1:14" ht="15.75" thickBot="1">
      <c r="A13" s="19" t="s">
        <v>31</v>
      </c>
      <c r="B13" s="20">
        <v>2</v>
      </c>
      <c r="C13" s="20">
        <v>4</v>
      </c>
      <c r="D13" s="21">
        <v>9</v>
      </c>
      <c r="E13" s="161">
        <v>8</v>
      </c>
      <c r="F13" s="22">
        <v>8</v>
      </c>
      <c r="G13" s="20">
        <v>31</v>
      </c>
      <c r="H13" s="113"/>
      <c r="I13" s="142">
        <v>0.06451612903225806</v>
      </c>
      <c r="J13" s="37">
        <v>0.12903225806451613</v>
      </c>
      <c r="K13" s="37">
        <v>0.2903225806451613</v>
      </c>
      <c r="L13" s="37">
        <v>0.25806451612903225</v>
      </c>
      <c r="M13" s="37">
        <v>0.25806451612903225</v>
      </c>
      <c r="N13" s="38">
        <v>1</v>
      </c>
    </row>
    <row r="14" spans="1:14" ht="15">
      <c r="A14" s="6" t="str">
        <f>"RN - "&amp;G14&amp;" Responses"</f>
        <v>RN - 650 Responses</v>
      </c>
      <c r="B14" s="7">
        <v>81</v>
      </c>
      <c r="C14" s="7">
        <v>77</v>
      </c>
      <c r="D14" s="8">
        <v>164</v>
      </c>
      <c r="E14" s="159">
        <v>200</v>
      </c>
      <c r="F14" s="9">
        <v>128</v>
      </c>
      <c r="G14" s="7">
        <v>650</v>
      </c>
      <c r="H14" s="112"/>
      <c r="I14" s="140">
        <v>0.12461538461538461</v>
      </c>
      <c r="J14" s="33">
        <v>0.11846153846153847</v>
      </c>
      <c r="K14" s="33">
        <v>0.2523076923076923</v>
      </c>
      <c r="L14" s="33">
        <v>0.3076923076923077</v>
      </c>
      <c r="M14" s="33">
        <v>0.19692307692307692</v>
      </c>
      <c r="N14" s="34">
        <v>1</v>
      </c>
    </row>
    <row r="15" spans="1:14" ht="15">
      <c r="A15" s="12" t="s">
        <v>28</v>
      </c>
      <c r="B15" s="13">
        <v>34</v>
      </c>
      <c r="C15" s="13">
        <v>23</v>
      </c>
      <c r="D15" s="14">
        <v>49</v>
      </c>
      <c r="E15" s="160">
        <v>49</v>
      </c>
      <c r="F15" s="15">
        <v>39</v>
      </c>
      <c r="G15" s="13">
        <v>194</v>
      </c>
      <c r="H15" s="113"/>
      <c r="I15" s="141">
        <v>0.17525773195876287</v>
      </c>
      <c r="J15" s="35">
        <v>0.11855670103092783</v>
      </c>
      <c r="K15" s="35">
        <v>0.25257731958762886</v>
      </c>
      <c r="L15" s="35">
        <v>0.25257731958762886</v>
      </c>
      <c r="M15" s="35">
        <v>0.20103092783505155</v>
      </c>
      <c r="N15" s="36">
        <v>1</v>
      </c>
    </row>
    <row r="16" spans="1:14" ht="15">
      <c r="A16" s="12" t="s">
        <v>30</v>
      </c>
      <c r="B16" s="13">
        <v>35</v>
      </c>
      <c r="C16" s="13">
        <v>37</v>
      </c>
      <c r="D16" s="14">
        <v>73</v>
      </c>
      <c r="E16" s="160">
        <v>108</v>
      </c>
      <c r="F16" s="15">
        <v>56</v>
      </c>
      <c r="G16" s="13">
        <v>309</v>
      </c>
      <c r="H16" s="113"/>
      <c r="I16" s="141">
        <v>0.11326860841423948</v>
      </c>
      <c r="J16" s="35">
        <v>0.11974110032362459</v>
      </c>
      <c r="K16" s="35">
        <v>0.23624595469255663</v>
      </c>
      <c r="L16" s="35">
        <v>0.34951456310679613</v>
      </c>
      <c r="M16" s="35">
        <v>0.18122977346278318</v>
      </c>
      <c r="N16" s="36">
        <v>1</v>
      </c>
    </row>
    <row r="17" spans="1:14" ht="15">
      <c r="A17" s="12" t="s">
        <v>13</v>
      </c>
      <c r="B17" s="13">
        <v>12</v>
      </c>
      <c r="C17" s="13">
        <v>16</v>
      </c>
      <c r="D17" s="14">
        <v>42</v>
      </c>
      <c r="E17" s="160">
        <v>41</v>
      </c>
      <c r="F17" s="15">
        <v>30</v>
      </c>
      <c r="G17" s="13">
        <v>141</v>
      </c>
      <c r="H17" s="113"/>
      <c r="I17" s="141">
        <v>0.0851063829787234</v>
      </c>
      <c r="J17" s="35">
        <v>0.11347517730496454</v>
      </c>
      <c r="K17" s="35">
        <v>0.2978723404255319</v>
      </c>
      <c r="L17" s="35">
        <v>0.2907801418439716</v>
      </c>
      <c r="M17" s="35">
        <v>0.2127659574468085</v>
      </c>
      <c r="N17" s="36">
        <v>1</v>
      </c>
    </row>
    <row r="18" spans="1:14" ht="15.75" thickBot="1">
      <c r="A18" s="143" t="s">
        <v>31</v>
      </c>
      <c r="B18" s="144"/>
      <c r="C18" s="144">
        <v>1</v>
      </c>
      <c r="D18" s="145"/>
      <c r="E18" s="162">
        <v>2</v>
      </c>
      <c r="F18" s="146">
        <v>3</v>
      </c>
      <c r="G18" s="144">
        <v>6</v>
      </c>
      <c r="H18" s="113"/>
      <c r="I18" s="147">
        <v>0</v>
      </c>
      <c r="J18" s="148">
        <v>0.16666666666666666</v>
      </c>
      <c r="K18" s="148">
        <v>0</v>
      </c>
      <c r="L18" s="148">
        <v>0.3333333333333333</v>
      </c>
      <c r="M18" s="148">
        <v>0.5</v>
      </c>
      <c r="N18" s="149">
        <v>1</v>
      </c>
    </row>
    <row r="19" spans="1:14" ht="15.75" thickBot="1">
      <c r="A19" s="150" t="str">
        <f>"Grand Total - "&amp;G19&amp;" Responses"</f>
        <v>Grand Total - 2885 Responses</v>
      </c>
      <c r="B19" s="64">
        <v>378</v>
      </c>
      <c r="C19" s="64">
        <v>385</v>
      </c>
      <c r="D19" s="103">
        <v>809</v>
      </c>
      <c r="E19" s="163">
        <v>820</v>
      </c>
      <c r="F19" s="65">
        <v>493</v>
      </c>
      <c r="G19" s="182">
        <v>2885</v>
      </c>
      <c r="H19" s="112"/>
      <c r="I19" s="179">
        <v>0.13102253032928943</v>
      </c>
      <c r="J19" s="177">
        <v>0.13344887348353554</v>
      </c>
      <c r="K19" s="177">
        <v>0.2804159445407279</v>
      </c>
      <c r="L19" s="177">
        <v>0.28422876949740034</v>
      </c>
      <c r="M19" s="177">
        <v>0.1708838821490468</v>
      </c>
      <c r="N19" s="153">
        <v>1</v>
      </c>
    </row>
    <row r="20" spans="9:14" ht="15">
      <c r="I20" s="154"/>
      <c r="J20" s="154"/>
      <c r="K20" s="154"/>
      <c r="L20" s="154"/>
      <c r="M20" s="154"/>
      <c r="N20" s="154"/>
    </row>
    <row r="21" spans="1:14" ht="45.75" thickBot="1">
      <c r="A21" s="3" t="s">
        <v>107</v>
      </c>
      <c r="B21" s="3" t="s">
        <v>12</v>
      </c>
      <c r="C21" s="3" t="s">
        <v>7</v>
      </c>
      <c r="D21" s="4" t="s">
        <v>8</v>
      </c>
      <c r="E21" s="158" t="s">
        <v>6</v>
      </c>
      <c r="F21" s="5" t="s">
        <v>14</v>
      </c>
      <c r="G21" s="3" t="s">
        <v>32</v>
      </c>
      <c r="H21" s="111"/>
      <c r="I21" s="155" t="s">
        <v>12</v>
      </c>
      <c r="J21" s="156" t="s">
        <v>7</v>
      </c>
      <c r="K21" s="156" t="s">
        <v>8</v>
      </c>
      <c r="L21" s="156" t="s">
        <v>6</v>
      </c>
      <c r="M21" s="156" t="s">
        <v>14</v>
      </c>
      <c r="N21" s="4" t="s">
        <v>33</v>
      </c>
    </row>
    <row r="22" spans="1:14" ht="15">
      <c r="A22" s="6" t="str">
        <f>"Army - "&amp;G22&amp;" Responses"</f>
        <v>Army - 1443 Responses</v>
      </c>
      <c r="B22" s="7">
        <v>38</v>
      </c>
      <c r="C22" s="7">
        <v>77</v>
      </c>
      <c r="D22" s="8">
        <v>334</v>
      </c>
      <c r="E22" s="159">
        <v>623</v>
      </c>
      <c r="F22" s="9">
        <v>371</v>
      </c>
      <c r="G22" s="7">
        <v>1443</v>
      </c>
      <c r="H22" s="112"/>
      <c r="I22" s="140">
        <v>0.026334026334026334</v>
      </c>
      <c r="J22" s="33">
        <v>0.05336105336105336</v>
      </c>
      <c r="K22" s="33">
        <v>0.23146223146223147</v>
      </c>
      <c r="L22" s="33">
        <v>0.43173943173943174</v>
      </c>
      <c r="M22" s="33">
        <v>0.2571032571032571</v>
      </c>
      <c r="N22" s="34">
        <v>1</v>
      </c>
    </row>
    <row r="23" spans="1:14" ht="15">
      <c r="A23" s="12" t="s">
        <v>28</v>
      </c>
      <c r="B23" s="13">
        <v>20</v>
      </c>
      <c r="C23" s="13">
        <v>19</v>
      </c>
      <c r="D23" s="14">
        <v>95</v>
      </c>
      <c r="E23" s="160">
        <v>197</v>
      </c>
      <c r="F23" s="15">
        <v>110</v>
      </c>
      <c r="G23" s="13">
        <v>441</v>
      </c>
      <c r="H23" s="113"/>
      <c r="I23" s="141">
        <v>0.045351473922902494</v>
      </c>
      <c r="J23" s="35">
        <v>0.04308390022675737</v>
      </c>
      <c r="K23" s="35">
        <v>0.21541950113378686</v>
      </c>
      <c r="L23" s="35">
        <v>0.4467120181405896</v>
      </c>
      <c r="M23" s="35">
        <v>0.2494331065759637</v>
      </c>
      <c r="N23" s="36">
        <v>1</v>
      </c>
    </row>
    <row r="24" spans="1:14" ht="15">
      <c r="A24" s="12" t="s">
        <v>30</v>
      </c>
      <c r="B24" s="13">
        <v>15</v>
      </c>
      <c r="C24" s="13">
        <v>48</v>
      </c>
      <c r="D24" s="14">
        <v>171</v>
      </c>
      <c r="E24" s="160">
        <v>293</v>
      </c>
      <c r="F24" s="15">
        <v>194</v>
      </c>
      <c r="G24" s="13">
        <v>721</v>
      </c>
      <c r="H24" s="113"/>
      <c r="I24" s="141">
        <v>0.020804438280166437</v>
      </c>
      <c r="J24" s="35">
        <v>0.06657420249653259</v>
      </c>
      <c r="K24" s="35">
        <v>0.23717059639389737</v>
      </c>
      <c r="L24" s="35">
        <v>0.406380027739251</v>
      </c>
      <c r="M24" s="35">
        <v>0.26907073509015256</v>
      </c>
      <c r="N24" s="36">
        <v>1</v>
      </c>
    </row>
    <row r="25" spans="1:14" ht="15">
      <c r="A25" s="12" t="s">
        <v>13</v>
      </c>
      <c r="B25" s="13">
        <v>2</v>
      </c>
      <c r="C25" s="13">
        <v>10</v>
      </c>
      <c r="D25" s="14">
        <v>66</v>
      </c>
      <c r="E25" s="160">
        <v>125</v>
      </c>
      <c r="F25" s="15">
        <v>61</v>
      </c>
      <c r="G25" s="13">
        <v>264</v>
      </c>
      <c r="H25" s="113"/>
      <c r="I25" s="141">
        <v>0.007575757575757576</v>
      </c>
      <c r="J25" s="35">
        <v>0.03787878787878788</v>
      </c>
      <c r="K25" s="35">
        <v>0.25</v>
      </c>
      <c r="L25" s="35">
        <v>0.4734848484848485</v>
      </c>
      <c r="M25" s="35">
        <v>0.23106060606060605</v>
      </c>
      <c r="N25" s="36">
        <v>1</v>
      </c>
    </row>
    <row r="26" spans="1:14" ht="15.75" thickBot="1">
      <c r="A26" s="19" t="s">
        <v>31</v>
      </c>
      <c r="B26" s="20">
        <v>1</v>
      </c>
      <c r="C26" s="20"/>
      <c r="D26" s="21">
        <v>2</v>
      </c>
      <c r="E26" s="161">
        <v>8</v>
      </c>
      <c r="F26" s="22">
        <v>6</v>
      </c>
      <c r="G26" s="20">
        <v>17</v>
      </c>
      <c r="H26" s="113"/>
      <c r="I26" s="142">
        <v>0.058823529411764705</v>
      </c>
      <c r="J26" s="37">
        <v>0</v>
      </c>
      <c r="K26" s="37">
        <v>0.11764705882352941</v>
      </c>
      <c r="L26" s="37">
        <v>0.47058823529411764</v>
      </c>
      <c r="M26" s="37">
        <v>0.35294117647058826</v>
      </c>
      <c r="N26" s="38">
        <v>1</v>
      </c>
    </row>
    <row r="27" spans="1:14" ht="15">
      <c r="A27" s="6" t="str">
        <f>"RAF - "&amp;G27&amp;" Responses"</f>
        <v>RAF - 805 Responses</v>
      </c>
      <c r="B27" s="7">
        <v>16</v>
      </c>
      <c r="C27" s="7">
        <v>47</v>
      </c>
      <c r="D27" s="8">
        <v>140</v>
      </c>
      <c r="E27" s="159">
        <v>377</v>
      </c>
      <c r="F27" s="9">
        <v>225</v>
      </c>
      <c r="G27" s="7">
        <v>805</v>
      </c>
      <c r="H27" s="112"/>
      <c r="I27" s="140">
        <v>0.01987577639751553</v>
      </c>
      <c r="J27" s="33">
        <v>0.058385093167701865</v>
      </c>
      <c r="K27" s="33">
        <v>0.17391304347826086</v>
      </c>
      <c r="L27" s="33">
        <v>0.4683229813664596</v>
      </c>
      <c r="M27" s="33">
        <v>0.2795031055900621</v>
      </c>
      <c r="N27" s="34">
        <v>1</v>
      </c>
    </row>
    <row r="28" spans="1:14" ht="15">
      <c r="A28" s="12" t="s">
        <v>28</v>
      </c>
      <c r="B28" s="13">
        <v>7</v>
      </c>
      <c r="C28" s="13">
        <v>20</v>
      </c>
      <c r="D28" s="14">
        <v>51</v>
      </c>
      <c r="E28" s="160">
        <v>101</v>
      </c>
      <c r="F28" s="15">
        <v>61</v>
      </c>
      <c r="G28" s="13">
        <v>240</v>
      </c>
      <c r="H28" s="113"/>
      <c r="I28" s="141">
        <v>0.029166666666666667</v>
      </c>
      <c r="J28" s="35">
        <v>0.08333333333333333</v>
      </c>
      <c r="K28" s="35">
        <v>0.2125</v>
      </c>
      <c r="L28" s="35">
        <v>0.42083333333333334</v>
      </c>
      <c r="M28" s="35">
        <v>0.25416666666666665</v>
      </c>
      <c r="N28" s="36">
        <v>1</v>
      </c>
    </row>
    <row r="29" spans="1:14" ht="15">
      <c r="A29" s="12" t="s">
        <v>30</v>
      </c>
      <c r="B29" s="13">
        <v>6</v>
      </c>
      <c r="C29" s="13">
        <v>16</v>
      </c>
      <c r="D29" s="14">
        <v>53</v>
      </c>
      <c r="E29" s="160">
        <v>178</v>
      </c>
      <c r="F29" s="15">
        <v>108</v>
      </c>
      <c r="G29" s="13">
        <v>361</v>
      </c>
      <c r="H29" s="113"/>
      <c r="I29" s="141">
        <v>0.01662049861495845</v>
      </c>
      <c r="J29" s="35">
        <v>0.0443213296398892</v>
      </c>
      <c r="K29" s="35">
        <v>0.14681440443213298</v>
      </c>
      <c r="L29" s="35">
        <v>0.4930747922437673</v>
      </c>
      <c r="M29" s="35">
        <v>0.29916897506925205</v>
      </c>
      <c r="N29" s="36">
        <v>1</v>
      </c>
    </row>
    <row r="30" spans="1:14" ht="15">
      <c r="A30" s="12" t="s">
        <v>13</v>
      </c>
      <c r="B30" s="13">
        <v>3</v>
      </c>
      <c r="C30" s="13">
        <v>11</v>
      </c>
      <c r="D30" s="14">
        <v>29</v>
      </c>
      <c r="E30" s="160">
        <v>82</v>
      </c>
      <c r="F30" s="15">
        <v>50</v>
      </c>
      <c r="G30" s="13">
        <v>175</v>
      </c>
      <c r="H30" s="113"/>
      <c r="I30" s="141">
        <v>0.017142857142857144</v>
      </c>
      <c r="J30" s="35">
        <v>0.06285714285714286</v>
      </c>
      <c r="K30" s="35">
        <v>0.1657142857142857</v>
      </c>
      <c r="L30" s="35">
        <v>0.4685714285714286</v>
      </c>
      <c r="M30" s="35">
        <v>0.2857142857142857</v>
      </c>
      <c r="N30" s="36">
        <v>1</v>
      </c>
    </row>
    <row r="31" spans="1:14" ht="15.75" thickBot="1">
      <c r="A31" s="19" t="s">
        <v>31</v>
      </c>
      <c r="B31" s="20"/>
      <c r="C31" s="20"/>
      <c r="D31" s="21">
        <v>7</v>
      </c>
      <c r="E31" s="161">
        <v>16</v>
      </c>
      <c r="F31" s="22">
        <v>6</v>
      </c>
      <c r="G31" s="20">
        <v>29</v>
      </c>
      <c r="H31" s="113"/>
      <c r="I31" s="142">
        <v>0</v>
      </c>
      <c r="J31" s="37">
        <v>0</v>
      </c>
      <c r="K31" s="37">
        <v>0.2413793103448276</v>
      </c>
      <c r="L31" s="37">
        <v>0.5517241379310345</v>
      </c>
      <c r="M31" s="37">
        <v>0.20689655172413793</v>
      </c>
      <c r="N31" s="38">
        <v>1</v>
      </c>
    </row>
    <row r="32" spans="1:14" ht="15">
      <c r="A32" s="6" t="str">
        <f>"RN - "&amp;G32&amp;" Responses"</f>
        <v>RN - 660 Responses</v>
      </c>
      <c r="B32" s="7">
        <v>11</v>
      </c>
      <c r="C32" s="7">
        <v>25</v>
      </c>
      <c r="D32" s="8">
        <v>155</v>
      </c>
      <c r="E32" s="159">
        <v>289</v>
      </c>
      <c r="F32" s="9">
        <v>180</v>
      </c>
      <c r="G32" s="7">
        <v>660</v>
      </c>
      <c r="H32" s="112"/>
      <c r="I32" s="140">
        <v>0.016666666666666666</v>
      </c>
      <c r="J32" s="33">
        <v>0.03787878787878788</v>
      </c>
      <c r="K32" s="33">
        <v>0.23484848484848486</v>
      </c>
      <c r="L32" s="33">
        <v>0.43787878787878787</v>
      </c>
      <c r="M32" s="33">
        <v>0.2727272727272727</v>
      </c>
      <c r="N32" s="34">
        <v>1</v>
      </c>
    </row>
    <row r="33" spans="1:14" ht="15">
      <c r="A33" s="12" t="s">
        <v>28</v>
      </c>
      <c r="B33" s="13">
        <v>6</v>
      </c>
      <c r="C33" s="13">
        <v>10</v>
      </c>
      <c r="D33" s="14">
        <v>47</v>
      </c>
      <c r="E33" s="160">
        <v>68</v>
      </c>
      <c r="F33" s="15">
        <v>62</v>
      </c>
      <c r="G33" s="13">
        <v>193</v>
      </c>
      <c r="H33" s="113"/>
      <c r="I33" s="141">
        <v>0.031088082901554404</v>
      </c>
      <c r="J33" s="35">
        <v>0.05181347150259067</v>
      </c>
      <c r="K33" s="35">
        <v>0.24352331606217617</v>
      </c>
      <c r="L33" s="35">
        <v>0.35233160621761656</v>
      </c>
      <c r="M33" s="35">
        <v>0.32124352331606215</v>
      </c>
      <c r="N33" s="36">
        <v>1</v>
      </c>
    </row>
    <row r="34" spans="1:14" ht="15">
      <c r="A34" s="12" t="s">
        <v>30</v>
      </c>
      <c r="B34" s="13">
        <v>5</v>
      </c>
      <c r="C34" s="13">
        <v>12</v>
      </c>
      <c r="D34" s="14">
        <v>76</v>
      </c>
      <c r="E34" s="160">
        <v>139</v>
      </c>
      <c r="F34" s="15">
        <v>79</v>
      </c>
      <c r="G34" s="13">
        <v>311</v>
      </c>
      <c r="H34" s="113"/>
      <c r="I34" s="141">
        <v>0.01607717041800643</v>
      </c>
      <c r="J34" s="35">
        <v>0.03858520900321544</v>
      </c>
      <c r="K34" s="35">
        <v>0.24437299035369775</v>
      </c>
      <c r="L34" s="35">
        <v>0.44694533762057875</v>
      </c>
      <c r="M34" s="35">
        <v>0.2540192926045016</v>
      </c>
      <c r="N34" s="36">
        <v>1</v>
      </c>
    </row>
    <row r="35" spans="1:14" ht="15">
      <c r="A35" s="12" t="s">
        <v>13</v>
      </c>
      <c r="B35" s="13"/>
      <c r="C35" s="13">
        <v>3</v>
      </c>
      <c r="D35" s="14">
        <v>32</v>
      </c>
      <c r="E35" s="160">
        <v>79</v>
      </c>
      <c r="F35" s="15">
        <v>36</v>
      </c>
      <c r="G35" s="13">
        <v>150</v>
      </c>
      <c r="H35" s="113"/>
      <c r="I35" s="141">
        <v>0</v>
      </c>
      <c r="J35" s="35">
        <v>0.02</v>
      </c>
      <c r="K35" s="35">
        <v>0.21333333333333335</v>
      </c>
      <c r="L35" s="35">
        <v>0.5266666666666666</v>
      </c>
      <c r="M35" s="35">
        <v>0.24</v>
      </c>
      <c r="N35" s="36">
        <v>1</v>
      </c>
    </row>
    <row r="36" spans="1:14" ht="15.75" thickBot="1">
      <c r="A36" s="143" t="s">
        <v>31</v>
      </c>
      <c r="B36" s="144"/>
      <c r="C36" s="144"/>
      <c r="D36" s="145"/>
      <c r="E36" s="162">
        <v>3</v>
      </c>
      <c r="F36" s="146">
        <v>3</v>
      </c>
      <c r="G36" s="144">
        <v>6</v>
      </c>
      <c r="H36" s="113"/>
      <c r="I36" s="147">
        <v>0</v>
      </c>
      <c r="J36" s="148">
        <v>0</v>
      </c>
      <c r="K36" s="148">
        <v>0</v>
      </c>
      <c r="L36" s="148">
        <v>0.5</v>
      </c>
      <c r="M36" s="148">
        <v>0.5</v>
      </c>
      <c r="N36" s="149">
        <v>1</v>
      </c>
    </row>
    <row r="37" spans="1:14" ht="15.75" thickBot="1">
      <c r="A37" s="150" t="str">
        <f>"Grand Total - "&amp;G37&amp;" Responses"</f>
        <v>Grand Total - 2908 Responses</v>
      </c>
      <c r="B37" s="64">
        <v>65</v>
      </c>
      <c r="C37" s="64">
        <v>149</v>
      </c>
      <c r="D37" s="103">
        <v>629</v>
      </c>
      <c r="E37" s="163">
        <v>1289</v>
      </c>
      <c r="F37" s="65">
        <v>776</v>
      </c>
      <c r="G37" s="182">
        <v>2908</v>
      </c>
      <c r="H37" s="112"/>
      <c r="I37" s="179">
        <v>0.02235213204951857</v>
      </c>
      <c r="J37" s="177">
        <v>0.05123796423658872</v>
      </c>
      <c r="K37" s="177">
        <v>0.21629986244841815</v>
      </c>
      <c r="L37" s="177">
        <v>0.44325997248968363</v>
      </c>
      <c r="M37" s="177">
        <v>0.2668500687757909</v>
      </c>
      <c r="N37" s="153">
        <v>1</v>
      </c>
    </row>
    <row r="38" spans="9:14" ht="15">
      <c r="I38" s="154"/>
      <c r="J38" s="154"/>
      <c r="K38" s="154"/>
      <c r="L38" s="154"/>
      <c r="M38" s="154"/>
      <c r="N38" s="154"/>
    </row>
    <row r="39" spans="1:14" ht="45.75" thickBot="1">
      <c r="A39" s="3" t="s">
        <v>108</v>
      </c>
      <c r="B39" s="3" t="s">
        <v>12</v>
      </c>
      <c r="C39" s="3" t="s">
        <v>7</v>
      </c>
      <c r="D39" s="4" t="s">
        <v>8</v>
      </c>
      <c r="E39" s="158" t="s">
        <v>6</v>
      </c>
      <c r="F39" s="5" t="s">
        <v>14</v>
      </c>
      <c r="G39" s="3" t="s">
        <v>32</v>
      </c>
      <c r="H39" s="111"/>
      <c r="I39" s="155" t="s">
        <v>12</v>
      </c>
      <c r="J39" s="156" t="s">
        <v>7</v>
      </c>
      <c r="K39" s="156" t="s">
        <v>8</v>
      </c>
      <c r="L39" s="156" t="s">
        <v>6</v>
      </c>
      <c r="M39" s="156" t="s">
        <v>14</v>
      </c>
      <c r="N39" s="4" t="s">
        <v>33</v>
      </c>
    </row>
    <row r="40" spans="1:14" ht="15">
      <c r="A40" s="6" t="str">
        <f>"Army - "&amp;G40&amp;" Responses"</f>
        <v>Army - 1285 Responses</v>
      </c>
      <c r="B40" s="7">
        <v>85</v>
      </c>
      <c r="C40" s="7">
        <v>133</v>
      </c>
      <c r="D40" s="7">
        <v>352</v>
      </c>
      <c r="E40" s="9">
        <v>474</v>
      </c>
      <c r="F40" s="9">
        <v>241</v>
      </c>
      <c r="G40" s="7">
        <v>1285</v>
      </c>
      <c r="H40" s="112"/>
      <c r="I40" s="140">
        <v>0.06614785992217899</v>
      </c>
      <c r="J40" s="33">
        <v>0.10350194552529182</v>
      </c>
      <c r="K40" s="33">
        <v>0.2739299610894942</v>
      </c>
      <c r="L40" s="33">
        <v>0.3688715953307393</v>
      </c>
      <c r="M40" s="33">
        <v>0.18754863813229572</v>
      </c>
      <c r="N40" s="34">
        <v>1</v>
      </c>
    </row>
    <row r="41" spans="1:14" ht="15">
      <c r="A41" s="12" t="s">
        <v>28</v>
      </c>
      <c r="B41" s="13">
        <v>35</v>
      </c>
      <c r="C41" s="13">
        <v>41</v>
      </c>
      <c r="D41" s="13">
        <v>104</v>
      </c>
      <c r="E41" s="15">
        <v>157</v>
      </c>
      <c r="F41" s="15">
        <v>78</v>
      </c>
      <c r="G41" s="13">
        <v>415</v>
      </c>
      <c r="H41" s="113"/>
      <c r="I41" s="141">
        <v>0.08433734939759036</v>
      </c>
      <c r="J41" s="35">
        <v>0.09879518072289156</v>
      </c>
      <c r="K41" s="35">
        <v>0.25060240963855424</v>
      </c>
      <c r="L41" s="35">
        <v>0.3783132530120482</v>
      </c>
      <c r="M41" s="35">
        <v>0.18795180722891566</v>
      </c>
      <c r="N41" s="36">
        <v>1</v>
      </c>
    </row>
    <row r="42" spans="1:14" ht="15">
      <c r="A42" s="12" t="s">
        <v>30</v>
      </c>
      <c r="B42" s="13">
        <v>41</v>
      </c>
      <c r="C42" s="13">
        <v>68</v>
      </c>
      <c r="D42" s="13">
        <v>183</v>
      </c>
      <c r="E42" s="15">
        <v>227</v>
      </c>
      <c r="F42" s="15">
        <v>131</v>
      </c>
      <c r="G42" s="13">
        <v>650</v>
      </c>
      <c r="H42" s="113"/>
      <c r="I42" s="141">
        <v>0.06307692307692307</v>
      </c>
      <c r="J42" s="35">
        <v>0.10461538461538461</v>
      </c>
      <c r="K42" s="35">
        <v>0.2815384615384615</v>
      </c>
      <c r="L42" s="35">
        <v>0.34923076923076923</v>
      </c>
      <c r="M42" s="35">
        <v>0.20153846153846153</v>
      </c>
      <c r="N42" s="36">
        <v>1</v>
      </c>
    </row>
    <row r="43" spans="1:14" ht="15">
      <c r="A43" s="12" t="s">
        <v>13</v>
      </c>
      <c r="B43" s="13">
        <v>8</v>
      </c>
      <c r="C43" s="13">
        <v>24</v>
      </c>
      <c r="D43" s="13">
        <v>61</v>
      </c>
      <c r="E43" s="15">
        <v>83</v>
      </c>
      <c r="F43" s="15">
        <v>32</v>
      </c>
      <c r="G43" s="13">
        <v>208</v>
      </c>
      <c r="H43" s="113"/>
      <c r="I43" s="141">
        <v>0.038461538461538464</v>
      </c>
      <c r="J43" s="35">
        <v>0.11538461538461539</v>
      </c>
      <c r="K43" s="35">
        <v>0.2932692307692308</v>
      </c>
      <c r="L43" s="35">
        <v>0.39903846153846156</v>
      </c>
      <c r="M43" s="35">
        <v>0.15384615384615385</v>
      </c>
      <c r="N43" s="36">
        <v>1</v>
      </c>
    </row>
    <row r="44" spans="1:14" ht="15.75" thickBot="1">
      <c r="A44" s="19" t="s">
        <v>31</v>
      </c>
      <c r="B44" s="20">
        <v>1</v>
      </c>
      <c r="C44" s="20"/>
      <c r="D44" s="20">
        <v>4</v>
      </c>
      <c r="E44" s="22">
        <v>7</v>
      </c>
      <c r="F44" s="22"/>
      <c r="G44" s="20">
        <v>12</v>
      </c>
      <c r="H44" s="113"/>
      <c r="I44" s="142">
        <v>0.08333333333333333</v>
      </c>
      <c r="J44" s="37">
        <v>0</v>
      </c>
      <c r="K44" s="37">
        <v>0.3333333333333333</v>
      </c>
      <c r="L44" s="37">
        <v>0.5833333333333334</v>
      </c>
      <c r="M44" s="37">
        <v>0</v>
      </c>
      <c r="N44" s="38">
        <v>1</v>
      </c>
    </row>
    <row r="45" spans="1:14" ht="15">
      <c r="A45" s="6" t="str">
        <f>"RAF - "&amp;G45&amp;" Responses"</f>
        <v>RAF - 675 Responses</v>
      </c>
      <c r="B45" s="7">
        <v>39</v>
      </c>
      <c r="C45" s="7">
        <v>71</v>
      </c>
      <c r="D45" s="7">
        <v>185</v>
      </c>
      <c r="E45" s="9">
        <v>258</v>
      </c>
      <c r="F45" s="9">
        <v>122</v>
      </c>
      <c r="G45" s="7">
        <v>675</v>
      </c>
      <c r="H45" s="112"/>
      <c r="I45" s="140">
        <v>0.057777777777777775</v>
      </c>
      <c r="J45" s="33">
        <v>0.10518518518518519</v>
      </c>
      <c r="K45" s="33">
        <v>0.2740740740740741</v>
      </c>
      <c r="L45" s="33">
        <v>0.38222222222222224</v>
      </c>
      <c r="M45" s="33">
        <v>0.18074074074074073</v>
      </c>
      <c r="N45" s="34">
        <v>1</v>
      </c>
    </row>
    <row r="46" spans="1:14" ht="15">
      <c r="A46" s="12" t="s">
        <v>28</v>
      </c>
      <c r="B46" s="13">
        <v>15</v>
      </c>
      <c r="C46" s="13">
        <v>30</v>
      </c>
      <c r="D46" s="13">
        <v>62</v>
      </c>
      <c r="E46" s="15">
        <v>78</v>
      </c>
      <c r="F46" s="15">
        <v>31</v>
      </c>
      <c r="G46" s="13">
        <v>216</v>
      </c>
      <c r="H46" s="113"/>
      <c r="I46" s="141">
        <v>0.06944444444444445</v>
      </c>
      <c r="J46" s="35">
        <v>0.1388888888888889</v>
      </c>
      <c r="K46" s="35">
        <v>0.28703703703703703</v>
      </c>
      <c r="L46" s="35">
        <v>0.3611111111111111</v>
      </c>
      <c r="M46" s="35">
        <v>0.14351851851851852</v>
      </c>
      <c r="N46" s="36">
        <v>1</v>
      </c>
    </row>
    <row r="47" spans="1:14" ht="15">
      <c r="A47" s="12" t="s">
        <v>30</v>
      </c>
      <c r="B47" s="13">
        <v>14</v>
      </c>
      <c r="C47" s="13">
        <v>27</v>
      </c>
      <c r="D47" s="13">
        <v>74</v>
      </c>
      <c r="E47" s="15">
        <v>128</v>
      </c>
      <c r="F47" s="15">
        <v>63</v>
      </c>
      <c r="G47" s="13">
        <v>306</v>
      </c>
      <c r="H47" s="113"/>
      <c r="I47" s="141">
        <v>0.0457516339869281</v>
      </c>
      <c r="J47" s="35">
        <v>0.08823529411764706</v>
      </c>
      <c r="K47" s="35">
        <v>0.24183006535947713</v>
      </c>
      <c r="L47" s="35">
        <v>0.41830065359477125</v>
      </c>
      <c r="M47" s="35">
        <v>0.20588235294117646</v>
      </c>
      <c r="N47" s="36">
        <v>1</v>
      </c>
    </row>
    <row r="48" spans="1:14" ht="15">
      <c r="A48" s="12" t="s">
        <v>13</v>
      </c>
      <c r="B48" s="13">
        <v>10</v>
      </c>
      <c r="C48" s="13">
        <v>10</v>
      </c>
      <c r="D48" s="13">
        <v>40</v>
      </c>
      <c r="E48" s="15">
        <v>44</v>
      </c>
      <c r="F48" s="15">
        <v>24</v>
      </c>
      <c r="G48" s="13">
        <v>128</v>
      </c>
      <c r="H48" s="113"/>
      <c r="I48" s="141">
        <v>0.078125</v>
      </c>
      <c r="J48" s="35">
        <v>0.078125</v>
      </c>
      <c r="K48" s="35">
        <v>0.3125</v>
      </c>
      <c r="L48" s="35">
        <v>0.34375</v>
      </c>
      <c r="M48" s="35">
        <v>0.1875</v>
      </c>
      <c r="N48" s="36">
        <v>1</v>
      </c>
    </row>
    <row r="49" spans="1:14" ht="15.75" thickBot="1">
      <c r="A49" s="19" t="s">
        <v>31</v>
      </c>
      <c r="B49" s="20"/>
      <c r="C49" s="20">
        <v>4</v>
      </c>
      <c r="D49" s="20">
        <v>9</v>
      </c>
      <c r="E49" s="22">
        <v>8</v>
      </c>
      <c r="F49" s="22">
        <v>4</v>
      </c>
      <c r="G49" s="20">
        <v>25</v>
      </c>
      <c r="H49" s="113"/>
      <c r="I49" s="142">
        <v>0</v>
      </c>
      <c r="J49" s="37">
        <v>0.16</v>
      </c>
      <c r="K49" s="37">
        <v>0.36</v>
      </c>
      <c r="L49" s="37">
        <v>0.32</v>
      </c>
      <c r="M49" s="37">
        <v>0.16</v>
      </c>
      <c r="N49" s="38">
        <v>1</v>
      </c>
    </row>
    <row r="50" spans="1:14" ht="15">
      <c r="A50" s="6" t="str">
        <f>"RN - "&amp;G50&amp;" Responses"</f>
        <v>RN - 535 Responses</v>
      </c>
      <c r="B50" s="7">
        <v>21</v>
      </c>
      <c r="C50" s="7">
        <v>47</v>
      </c>
      <c r="D50" s="7">
        <v>154</v>
      </c>
      <c r="E50" s="9">
        <v>210</v>
      </c>
      <c r="F50" s="9">
        <v>103</v>
      </c>
      <c r="G50" s="7">
        <v>535</v>
      </c>
      <c r="H50" s="112"/>
      <c r="I50" s="140">
        <v>0.03925233644859813</v>
      </c>
      <c r="J50" s="33">
        <v>0.08785046728971962</v>
      </c>
      <c r="K50" s="33">
        <v>0.28785046728971964</v>
      </c>
      <c r="L50" s="33">
        <v>0.3925233644859813</v>
      </c>
      <c r="M50" s="33">
        <v>0.1925233644859813</v>
      </c>
      <c r="N50" s="34">
        <v>1</v>
      </c>
    </row>
    <row r="51" spans="1:14" ht="15">
      <c r="A51" s="12" t="s">
        <v>28</v>
      </c>
      <c r="B51" s="13">
        <v>10</v>
      </c>
      <c r="C51" s="13">
        <v>15</v>
      </c>
      <c r="D51" s="13">
        <v>50</v>
      </c>
      <c r="E51" s="15">
        <v>56</v>
      </c>
      <c r="F51" s="15">
        <v>40</v>
      </c>
      <c r="G51" s="13">
        <v>171</v>
      </c>
      <c r="H51" s="113"/>
      <c r="I51" s="141">
        <v>0.05847953216374269</v>
      </c>
      <c r="J51" s="35">
        <v>0.08771929824561403</v>
      </c>
      <c r="K51" s="35">
        <v>0.29239766081871343</v>
      </c>
      <c r="L51" s="35">
        <v>0.32748538011695905</v>
      </c>
      <c r="M51" s="35">
        <v>0.23391812865497075</v>
      </c>
      <c r="N51" s="36">
        <v>1</v>
      </c>
    </row>
    <row r="52" spans="1:14" ht="15">
      <c r="A52" s="12" t="s">
        <v>30</v>
      </c>
      <c r="B52" s="13">
        <v>10</v>
      </c>
      <c r="C52" s="13">
        <v>21</v>
      </c>
      <c r="D52" s="13">
        <v>74</v>
      </c>
      <c r="E52" s="15">
        <v>104</v>
      </c>
      <c r="F52" s="15">
        <v>46</v>
      </c>
      <c r="G52" s="13">
        <v>255</v>
      </c>
      <c r="H52" s="113"/>
      <c r="I52" s="141">
        <v>0.0392156862745098</v>
      </c>
      <c r="J52" s="35">
        <v>0.08235294117647059</v>
      </c>
      <c r="K52" s="35">
        <v>0.2901960784313726</v>
      </c>
      <c r="L52" s="35">
        <v>0.40784313725490196</v>
      </c>
      <c r="M52" s="35">
        <v>0.1803921568627451</v>
      </c>
      <c r="N52" s="36">
        <v>1</v>
      </c>
    </row>
    <row r="53" spans="1:14" ht="15">
      <c r="A53" s="12" t="s">
        <v>13</v>
      </c>
      <c r="B53" s="13">
        <v>1</v>
      </c>
      <c r="C53" s="13">
        <v>11</v>
      </c>
      <c r="D53" s="13">
        <v>30</v>
      </c>
      <c r="E53" s="15">
        <v>46</v>
      </c>
      <c r="F53" s="15">
        <v>16</v>
      </c>
      <c r="G53" s="13">
        <v>104</v>
      </c>
      <c r="H53" s="113"/>
      <c r="I53" s="141">
        <v>0.009615384615384616</v>
      </c>
      <c r="J53" s="35">
        <v>0.10576923076923077</v>
      </c>
      <c r="K53" s="35">
        <v>0.28846153846153844</v>
      </c>
      <c r="L53" s="35">
        <v>0.4423076923076923</v>
      </c>
      <c r="M53" s="35">
        <v>0.15384615384615385</v>
      </c>
      <c r="N53" s="36">
        <v>1</v>
      </c>
    </row>
    <row r="54" spans="1:14" ht="15.75" thickBot="1">
      <c r="A54" s="143" t="s">
        <v>31</v>
      </c>
      <c r="B54" s="144"/>
      <c r="C54" s="144"/>
      <c r="D54" s="144"/>
      <c r="E54" s="146">
        <v>4</v>
      </c>
      <c r="F54" s="146">
        <v>1</v>
      </c>
      <c r="G54" s="144">
        <v>5</v>
      </c>
      <c r="H54" s="113"/>
      <c r="I54" s="147">
        <v>0</v>
      </c>
      <c r="J54" s="148">
        <v>0</v>
      </c>
      <c r="K54" s="148">
        <v>0</v>
      </c>
      <c r="L54" s="148">
        <v>0.8</v>
      </c>
      <c r="M54" s="148">
        <v>0.2</v>
      </c>
      <c r="N54" s="149">
        <v>1</v>
      </c>
    </row>
    <row r="55" spans="1:14" ht="15.75" thickBot="1">
      <c r="A55" s="150" t="str">
        <f>"Grand Total - "&amp;G55&amp;" Responses"</f>
        <v>Grand Total - 2495 Responses</v>
      </c>
      <c r="B55" s="64">
        <v>145</v>
      </c>
      <c r="C55" s="64">
        <v>251</v>
      </c>
      <c r="D55" s="64">
        <v>691</v>
      </c>
      <c r="E55" s="65">
        <v>942</v>
      </c>
      <c r="F55" s="65">
        <v>466</v>
      </c>
      <c r="G55" s="182">
        <v>2495</v>
      </c>
      <c r="H55" s="112"/>
      <c r="I55" s="179">
        <v>0.05811623246492986</v>
      </c>
      <c r="J55" s="177">
        <v>0.10060120240480962</v>
      </c>
      <c r="K55" s="177">
        <v>0.2769539078156313</v>
      </c>
      <c r="L55" s="177">
        <v>0.37755511022044086</v>
      </c>
      <c r="M55" s="177">
        <v>0.18677354709418836</v>
      </c>
      <c r="N55" s="153">
        <v>1</v>
      </c>
    </row>
    <row r="56" spans="9:14" ht="15">
      <c r="I56" s="154"/>
      <c r="J56" s="154"/>
      <c r="K56" s="154"/>
      <c r="L56" s="154"/>
      <c r="M56" s="154"/>
      <c r="N56" s="154"/>
    </row>
    <row r="57" spans="1:14" ht="45.75" thickBot="1">
      <c r="A57" s="3" t="s">
        <v>109</v>
      </c>
      <c r="B57" s="3" t="s">
        <v>12</v>
      </c>
      <c r="C57" s="3" t="s">
        <v>7</v>
      </c>
      <c r="D57" s="4" t="s">
        <v>8</v>
      </c>
      <c r="E57" s="158" t="s">
        <v>6</v>
      </c>
      <c r="F57" s="5" t="s">
        <v>14</v>
      </c>
      <c r="G57" s="3" t="s">
        <v>32</v>
      </c>
      <c r="H57" s="111"/>
      <c r="I57" s="155" t="s">
        <v>12</v>
      </c>
      <c r="J57" s="156" t="s">
        <v>7</v>
      </c>
      <c r="K57" s="156" t="s">
        <v>8</v>
      </c>
      <c r="L57" s="156" t="s">
        <v>6</v>
      </c>
      <c r="M57" s="156" t="s">
        <v>14</v>
      </c>
      <c r="N57" s="4" t="s">
        <v>33</v>
      </c>
    </row>
    <row r="58" spans="1:14" ht="15">
      <c r="A58" s="6" t="str">
        <f>"Army - "&amp;G58&amp;" Responses"</f>
        <v>Army - 1441 Responses</v>
      </c>
      <c r="B58" s="7">
        <v>142</v>
      </c>
      <c r="C58" s="7">
        <v>183</v>
      </c>
      <c r="D58" s="8">
        <v>438</v>
      </c>
      <c r="E58" s="159">
        <v>488</v>
      </c>
      <c r="F58" s="9">
        <v>190</v>
      </c>
      <c r="G58" s="7">
        <v>1441</v>
      </c>
      <c r="H58" s="112"/>
      <c r="I58" s="140">
        <v>0.09854267869535045</v>
      </c>
      <c r="J58" s="33">
        <v>0.12699514226231784</v>
      </c>
      <c r="K58" s="33">
        <v>0.3039555863983345</v>
      </c>
      <c r="L58" s="33">
        <v>0.3386537126995142</v>
      </c>
      <c r="M58" s="33">
        <v>0.131852879944483</v>
      </c>
      <c r="N58" s="34">
        <v>1</v>
      </c>
    </row>
    <row r="59" spans="1:14" ht="15">
      <c r="A59" s="12" t="s">
        <v>28</v>
      </c>
      <c r="B59" s="13">
        <v>72</v>
      </c>
      <c r="C59" s="13">
        <v>62</v>
      </c>
      <c r="D59" s="14">
        <v>137</v>
      </c>
      <c r="E59" s="160">
        <v>130</v>
      </c>
      <c r="F59" s="15">
        <v>39</v>
      </c>
      <c r="G59" s="13">
        <v>440</v>
      </c>
      <c r="H59" s="113"/>
      <c r="I59" s="141">
        <v>0.16363636363636364</v>
      </c>
      <c r="J59" s="35">
        <v>0.1409090909090909</v>
      </c>
      <c r="K59" s="35">
        <v>0.31136363636363634</v>
      </c>
      <c r="L59" s="35">
        <v>0.29545454545454547</v>
      </c>
      <c r="M59" s="35">
        <v>0.08863636363636364</v>
      </c>
      <c r="N59" s="36">
        <v>1</v>
      </c>
    </row>
    <row r="60" spans="1:14" ht="15">
      <c r="A60" s="12" t="s">
        <v>30</v>
      </c>
      <c r="B60" s="13">
        <v>54</v>
      </c>
      <c r="C60" s="13">
        <v>93</v>
      </c>
      <c r="D60" s="14">
        <v>217</v>
      </c>
      <c r="E60" s="160">
        <v>254</v>
      </c>
      <c r="F60" s="15">
        <v>106</v>
      </c>
      <c r="G60" s="13">
        <v>724</v>
      </c>
      <c r="H60" s="113"/>
      <c r="I60" s="141">
        <v>0.07458563535911603</v>
      </c>
      <c r="J60" s="35">
        <v>0.12845303867403315</v>
      </c>
      <c r="K60" s="35">
        <v>0.29972375690607733</v>
      </c>
      <c r="L60" s="35">
        <v>0.35082872928176795</v>
      </c>
      <c r="M60" s="35">
        <v>0.1464088397790055</v>
      </c>
      <c r="N60" s="36">
        <v>1</v>
      </c>
    </row>
    <row r="61" spans="1:14" ht="15">
      <c r="A61" s="12" t="s">
        <v>13</v>
      </c>
      <c r="B61" s="13">
        <v>16</v>
      </c>
      <c r="C61" s="13">
        <v>26</v>
      </c>
      <c r="D61" s="14">
        <v>80</v>
      </c>
      <c r="E61" s="160">
        <v>96</v>
      </c>
      <c r="F61" s="15">
        <v>42</v>
      </c>
      <c r="G61" s="13">
        <v>260</v>
      </c>
      <c r="H61" s="113"/>
      <c r="I61" s="141">
        <v>0.06153846153846154</v>
      </c>
      <c r="J61" s="35">
        <v>0.1</v>
      </c>
      <c r="K61" s="35">
        <v>0.3076923076923077</v>
      </c>
      <c r="L61" s="35">
        <v>0.36923076923076925</v>
      </c>
      <c r="M61" s="35">
        <v>0.16153846153846155</v>
      </c>
      <c r="N61" s="36">
        <v>1</v>
      </c>
    </row>
    <row r="62" spans="1:14" ht="15.75" thickBot="1">
      <c r="A62" s="19" t="s">
        <v>31</v>
      </c>
      <c r="B62" s="20"/>
      <c r="C62" s="20">
        <v>2</v>
      </c>
      <c r="D62" s="21">
        <v>4</v>
      </c>
      <c r="E62" s="161">
        <v>8</v>
      </c>
      <c r="F62" s="22">
        <v>3</v>
      </c>
      <c r="G62" s="20">
        <v>17</v>
      </c>
      <c r="H62" s="113"/>
      <c r="I62" s="142">
        <v>0</v>
      </c>
      <c r="J62" s="37">
        <v>0.11764705882352941</v>
      </c>
      <c r="K62" s="37">
        <v>0.23529411764705882</v>
      </c>
      <c r="L62" s="37">
        <v>0.47058823529411764</v>
      </c>
      <c r="M62" s="37">
        <v>0.17647058823529413</v>
      </c>
      <c r="N62" s="38">
        <v>1</v>
      </c>
    </row>
    <row r="63" spans="1:14" ht="15">
      <c r="A63" s="6" t="str">
        <f>"RAF - "&amp;G63&amp;" Responses"</f>
        <v>RAF - 805 Responses</v>
      </c>
      <c r="B63" s="7">
        <v>50</v>
      </c>
      <c r="C63" s="7">
        <v>93</v>
      </c>
      <c r="D63" s="8">
        <v>216</v>
      </c>
      <c r="E63" s="159">
        <v>347</v>
      </c>
      <c r="F63" s="9">
        <v>99</v>
      </c>
      <c r="G63" s="7">
        <v>805</v>
      </c>
      <c r="H63" s="112"/>
      <c r="I63" s="140">
        <v>0.062111801242236024</v>
      </c>
      <c r="J63" s="33">
        <v>0.115527950310559</v>
      </c>
      <c r="K63" s="33">
        <v>0.2683229813664596</v>
      </c>
      <c r="L63" s="33">
        <v>0.43105590062111804</v>
      </c>
      <c r="M63" s="33">
        <v>0.12298136645962733</v>
      </c>
      <c r="N63" s="34">
        <v>1</v>
      </c>
    </row>
    <row r="64" spans="1:14" ht="15">
      <c r="A64" s="12" t="s">
        <v>28</v>
      </c>
      <c r="B64" s="13">
        <v>23</v>
      </c>
      <c r="C64" s="13">
        <v>39</v>
      </c>
      <c r="D64" s="14">
        <v>68</v>
      </c>
      <c r="E64" s="160">
        <v>89</v>
      </c>
      <c r="F64" s="15">
        <v>21</v>
      </c>
      <c r="G64" s="13">
        <v>240</v>
      </c>
      <c r="H64" s="113"/>
      <c r="I64" s="141">
        <v>0.09583333333333334</v>
      </c>
      <c r="J64" s="35">
        <v>0.1625</v>
      </c>
      <c r="K64" s="35">
        <v>0.2833333333333333</v>
      </c>
      <c r="L64" s="35">
        <v>0.37083333333333335</v>
      </c>
      <c r="M64" s="35">
        <v>0.0875</v>
      </c>
      <c r="N64" s="36">
        <v>1</v>
      </c>
    </row>
    <row r="65" spans="1:14" ht="15">
      <c r="A65" s="12" t="s">
        <v>30</v>
      </c>
      <c r="B65" s="13">
        <v>21</v>
      </c>
      <c r="C65" s="13">
        <v>38</v>
      </c>
      <c r="D65" s="14">
        <v>92</v>
      </c>
      <c r="E65" s="160">
        <v>153</v>
      </c>
      <c r="F65" s="15">
        <v>54</v>
      </c>
      <c r="G65" s="13">
        <v>358</v>
      </c>
      <c r="H65" s="113"/>
      <c r="I65" s="141">
        <v>0.05865921787709497</v>
      </c>
      <c r="J65" s="35">
        <v>0.10614525139664804</v>
      </c>
      <c r="K65" s="35">
        <v>0.2569832402234637</v>
      </c>
      <c r="L65" s="35">
        <v>0.4273743016759777</v>
      </c>
      <c r="M65" s="35">
        <v>0.15083798882681565</v>
      </c>
      <c r="N65" s="36">
        <v>1</v>
      </c>
    </row>
    <row r="66" spans="1:14" ht="15">
      <c r="A66" s="12" t="s">
        <v>13</v>
      </c>
      <c r="B66" s="13">
        <v>5</v>
      </c>
      <c r="C66" s="13">
        <v>14</v>
      </c>
      <c r="D66" s="14">
        <v>46</v>
      </c>
      <c r="E66" s="160">
        <v>91</v>
      </c>
      <c r="F66" s="15">
        <v>20</v>
      </c>
      <c r="G66" s="13">
        <v>176</v>
      </c>
      <c r="H66" s="113"/>
      <c r="I66" s="141">
        <v>0.028409090909090908</v>
      </c>
      <c r="J66" s="35">
        <v>0.07954545454545454</v>
      </c>
      <c r="K66" s="35">
        <v>0.26136363636363635</v>
      </c>
      <c r="L66" s="35">
        <v>0.5170454545454546</v>
      </c>
      <c r="M66" s="35">
        <v>0.11363636363636363</v>
      </c>
      <c r="N66" s="36">
        <v>1</v>
      </c>
    </row>
    <row r="67" spans="1:14" ht="15.75" thickBot="1">
      <c r="A67" s="19" t="s">
        <v>31</v>
      </c>
      <c r="B67" s="20">
        <v>1</v>
      </c>
      <c r="C67" s="20">
        <v>2</v>
      </c>
      <c r="D67" s="21">
        <v>10</v>
      </c>
      <c r="E67" s="161">
        <v>14</v>
      </c>
      <c r="F67" s="22">
        <v>4</v>
      </c>
      <c r="G67" s="20">
        <v>31</v>
      </c>
      <c r="H67" s="113"/>
      <c r="I67" s="142">
        <v>0.03225806451612903</v>
      </c>
      <c r="J67" s="37">
        <v>0.06451612903225806</v>
      </c>
      <c r="K67" s="37">
        <v>0.3225806451612903</v>
      </c>
      <c r="L67" s="37">
        <v>0.45161290322580644</v>
      </c>
      <c r="M67" s="37">
        <v>0.12903225806451613</v>
      </c>
      <c r="N67" s="38">
        <v>1</v>
      </c>
    </row>
    <row r="68" spans="1:14" ht="15">
      <c r="A68" s="6" t="str">
        <f>"RN - "&amp;G68&amp;" Responses"</f>
        <v>RN - 655 Responses</v>
      </c>
      <c r="B68" s="7">
        <v>55</v>
      </c>
      <c r="C68" s="7">
        <v>65</v>
      </c>
      <c r="D68" s="8">
        <v>180</v>
      </c>
      <c r="E68" s="159">
        <v>255</v>
      </c>
      <c r="F68" s="9">
        <v>100</v>
      </c>
      <c r="G68" s="7">
        <v>655</v>
      </c>
      <c r="H68" s="112"/>
      <c r="I68" s="140">
        <v>0.08396946564885496</v>
      </c>
      <c r="J68" s="33">
        <v>0.09923664122137404</v>
      </c>
      <c r="K68" s="33">
        <v>0.2748091603053435</v>
      </c>
      <c r="L68" s="33">
        <v>0.3893129770992366</v>
      </c>
      <c r="M68" s="33">
        <v>0.15267175572519084</v>
      </c>
      <c r="N68" s="34">
        <v>1</v>
      </c>
    </row>
    <row r="69" spans="1:14" ht="15">
      <c r="A69" s="12" t="s">
        <v>28</v>
      </c>
      <c r="B69" s="13">
        <v>23</v>
      </c>
      <c r="C69" s="13">
        <v>25</v>
      </c>
      <c r="D69" s="14">
        <v>58</v>
      </c>
      <c r="E69" s="160">
        <v>57</v>
      </c>
      <c r="F69" s="15">
        <v>29</v>
      </c>
      <c r="G69" s="13">
        <v>192</v>
      </c>
      <c r="H69" s="113"/>
      <c r="I69" s="141">
        <v>0.11979166666666667</v>
      </c>
      <c r="J69" s="35">
        <v>0.13020833333333334</v>
      </c>
      <c r="K69" s="35">
        <v>0.3020833333333333</v>
      </c>
      <c r="L69" s="35">
        <v>0.296875</v>
      </c>
      <c r="M69" s="35">
        <v>0.15104166666666666</v>
      </c>
      <c r="N69" s="36">
        <v>1</v>
      </c>
    </row>
    <row r="70" spans="1:14" ht="15">
      <c r="A70" s="12" t="s">
        <v>30</v>
      </c>
      <c r="B70" s="13">
        <v>26</v>
      </c>
      <c r="C70" s="13">
        <v>33</v>
      </c>
      <c r="D70" s="14">
        <v>82</v>
      </c>
      <c r="E70" s="160">
        <v>127</v>
      </c>
      <c r="F70" s="15">
        <v>40</v>
      </c>
      <c r="G70" s="13">
        <v>308</v>
      </c>
      <c r="H70" s="113"/>
      <c r="I70" s="141">
        <v>0.08441558441558442</v>
      </c>
      <c r="J70" s="35">
        <v>0.10714285714285714</v>
      </c>
      <c r="K70" s="35">
        <v>0.2662337662337662</v>
      </c>
      <c r="L70" s="35">
        <v>0.41233766233766234</v>
      </c>
      <c r="M70" s="35">
        <v>0.12987012987012986</v>
      </c>
      <c r="N70" s="36">
        <v>1</v>
      </c>
    </row>
    <row r="71" spans="1:14" ht="15">
      <c r="A71" s="12" t="s">
        <v>13</v>
      </c>
      <c r="B71" s="13">
        <v>6</v>
      </c>
      <c r="C71" s="13">
        <v>7</v>
      </c>
      <c r="D71" s="14">
        <v>39</v>
      </c>
      <c r="E71" s="160">
        <v>68</v>
      </c>
      <c r="F71" s="15">
        <v>29</v>
      </c>
      <c r="G71" s="13">
        <v>149</v>
      </c>
      <c r="H71" s="113"/>
      <c r="I71" s="141">
        <v>0.040268456375838924</v>
      </c>
      <c r="J71" s="35">
        <v>0.04697986577181208</v>
      </c>
      <c r="K71" s="35">
        <v>0.26174496644295303</v>
      </c>
      <c r="L71" s="35">
        <v>0.4563758389261745</v>
      </c>
      <c r="M71" s="35">
        <v>0.19463087248322147</v>
      </c>
      <c r="N71" s="36">
        <v>1</v>
      </c>
    </row>
    <row r="72" spans="1:14" ht="15.75" thickBot="1">
      <c r="A72" s="143" t="s">
        <v>31</v>
      </c>
      <c r="B72" s="144"/>
      <c r="C72" s="144"/>
      <c r="D72" s="145">
        <v>1</v>
      </c>
      <c r="E72" s="162">
        <v>3</v>
      </c>
      <c r="F72" s="146">
        <v>2</v>
      </c>
      <c r="G72" s="144">
        <v>6</v>
      </c>
      <c r="H72" s="113"/>
      <c r="I72" s="147">
        <v>0</v>
      </c>
      <c r="J72" s="148">
        <v>0</v>
      </c>
      <c r="K72" s="148">
        <v>0.16666666666666666</v>
      </c>
      <c r="L72" s="148">
        <v>0.5</v>
      </c>
      <c r="M72" s="148">
        <v>0.3333333333333333</v>
      </c>
      <c r="N72" s="149">
        <v>1</v>
      </c>
    </row>
    <row r="73" spans="1:14" ht="15.75" thickBot="1">
      <c r="A73" s="150" t="str">
        <f>"Grand Total - "&amp;G73&amp;" Responses"</f>
        <v>Grand Total - 2901 Responses</v>
      </c>
      <c r="B73" s="64">
        <v>247</v>
      </c>
      <c r="C73" s="64">
        <v>341</v>
      </c>
      <c r="D73" s="103">
        <v>834</v>
      </c>
      <c r="E73" s="163">
        <v>1090</v>
      </c>
      <c r="F73" s="65">
        <v>389</v>
      </c>
      <c r="G73" s="182">
        <v>2901</v>
      </c>
      <c r="H73" s="112"/>
      <c r="I73" s="179">
        <v>0.08514305411926922</v>
      </c>
      <c r="J73" s="177">
        <v>0.1175456739055498</v>
      </c>
      <c r="K73" s="177">
        <v>0.2874870734229576</v>
      </c>
      <c r="L73" s="177">
        <v>0.3757325060324026</v>
      </c>
      <c r="M73" s="177">
        <v>0.13409169251982075</v>
      </c>
      <c r="N73" s="153">
        <v>1</v>
      </c>
    </row>
    <row r="78" spans="1:6" ht="30.75" thickBot="1">
      <c r="A78" s="3" t="s">
        <v>170</v>
      </c>
      <c r="B78" s="155" t="s">
        <v>12</v>
      </c>
      <c r="C78" s="156" t="s">
        <v>7</v>
      </c>
      <c r="D78" s="156" t="s">
        <v>8</v>
      </c>
      <c r="E78" s="156" t="s">
        <v>6</v>
      </c>
      <c r="F78" s="156" t="s">
        <v>14</v>
      </c>
    </row>
    <row r="79" spans="1:6" ht="15.75" thickBot="1">
      <c r="A79" s="3" t="s">
        <v>106</v>
      </c>
      <c r="B79" s="151">
        <v>0.13102253032928943</v>
      </c>
      <c r="C79" s="152">
        <v>0.13344887348353554</v>
      </c>
      <c r="D79" s="152">
        <v>0.2804159445407279</v>
      </c>
      <c r="E79" s="152">
        <v>0.28422876949740034</v>
      </c>
      <c r="F79" s="152">
        <v>0.1708838821490468</v>
      </c>
    </row>
    <row r="80" spans="1:6" ht="45.75" thickBot="1">
      <c r="A80" s="3" t="s">
        <v>107</v>
      </c>
      <c r="B80" s="151">
        <v>0.02235213204951857</v>
      </c>
      <c r="C80" s="152">
        <v>0.05123796423658872</v>
      </c>
      <c r="D80" s="152">
        <v>0.21629986244841815</v>
      </c>
      <c r="E80" s="152">
        <v>0.44325997248968363</v>
      </c>
      <c r="F80" s="152">
        <v>0.2668500687757909</v>
      </c>
    </row>
    <row r="81" spans="1:6" ht="45.75" thickBot="1">
      <c r="A81" s="3" t="s">
        <v>108</v>
      </c>
      <c r="B81" s="151">
        <v>0.05811623246492986</v>
      </c>
      <c r="C81" s="152">
        <v>0.10060120240480962</v>
      </c>
      <c r="D81" s="152">
        <v>0.2769539078156313</v>
      </c>
      <c r="E81" s="152">
        <v>0.37755511022044086</v>
      </c>
      <c r="F81" s="152">
        <v>0.18677354709418836</v>
      </c>
    </row>
    <row r="82" spans="1:6" ht="45.75" thickBot="1">
      <c r="A82" s="3" t="s">
        <v>109</v>
      </c>
      <c r="B82" s="151">
        <v>0.08514305411926922</v>
      </c>
      <c r="C82" s="152">
        <v>0.1175456739055498</v>
      </c>
      <c r="D82" s="152">
        <v>0.2874870734229576</v>
      </c>
      <c r="E82" s="152">
        <v>0.3757325060324026</v>
      </c>
      <c r="F82" s="152">
        <v>0.13409169251982075</v>
      </c>
    </row>
  </sheetData>
  <sheetProtection/>
  <mergeCells count="2">
    <mergeCell ref="B2:G2"/>
    <mergeCell ref="I2:N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64">
      <selection activeCell="D26" sqref="D26"/>
    </sheetView>
  </sheetViews>
  <sheetFormatPr defaultColWidth="9.140625" defaultRowHeight="15"/>
  <cols>
    <col min="1" max="1" width="21.57421875" style="0" bestFit="1" customWidth="1"/>
    <col min="2" max="16" width="20.7109375" style="0" customWidth="1"/>
    <col min="17" max="17" width="15.8515625" style="0" customWidth="1"/>
    <col min="18" max="30" width="20.7109375" style="0" customWidth="1"/>
  </cols>
  <sheetData>
    <row r="1" ht="15.75" thickBot="1">
      <c r="A1" s="194" t="s">
        <v>57</v>
      </c>
    </row>
    <row r="2" spans="1:17" s="83" customFormat="1" ht="75.75" thickBot="1">
      <c r="A2" s="75" t="s">
        <v>57</v>
      </c>
      <c r="B2" s="75" t="s">
        <v>44</v>
      </c>
      <c r="C2" s="75" t="s">
        <v>52</v>
      </c>
      <c r="D2" s="75" t="s">
        <v>50</v>
      </c>
      <c r="E2" s="75" t="s">
        <v>200</v>
      </c>
      <c r="F2" s="75" t="s">
        <v>46</v>
      </c>
      <c r="G2" s="75" t="s">
        <v>51</v>
      </c>
      <c r="H2" s="75" t="s">
        <v>48</v>
      </c>
      <c r="I2" s="75" t="s">
        <v>49</v>
      </c>
      <c r="J2" s="75" t="s">
        <v>47</v>
      </c>
      <c r="K2" s="75" t="s">
        <v>56</v>
      </c>
      <c r="L2" s="75" t="s">
        <v>45</v>
      </c>
      <c r="M2" s="75" t="s">
        <v>201</v>
      </c>
      <c r="N2" s="80" t="s">
        <v>0</v>
      </c>
      <c r="O2" s="80" t="s">
        <v>32</v>
      </c>
      <c r="P2" s="81"/>
      <c r="Q2" s="82"/>
    </row>
    <row r="3" spans="1:17" ht="15.75" thickBot="1">
      <c r="A3" s="58" t="s">
        <v>53</v>
      </c>
      <c r="B3" s="60">
        <v>1314</v>
      </c>
      <c r="C3" s="7">
        <v>67</v>
      </c>
      <c r="D3" s="7">
        <v>98</v>
      </c>
      <c r="E3" s="7">
        <v>140</v>
      </c>
      <c r="F3" s="7">
        <v>155</v>
      </c>
      <c r="G3" s="7">
        <v>196</v>
      </c>
      <c r="H3" s="7">
        <v>170</v>
      </c>
      <c r="I3" s="7">
        <v>160</v>
      </c>
      <c r="J3" s="7">
        <v>179</v>
      </c>
      <c r="K3" s="7">
        <v>222</v>
      </c>
      <c r="L3" s="7">
        <v>249</v>
      </c>
      <c r="M3" s="7">
        <v>257</v>
      </c>
      <c r="N3" s="9">
        <v>434</v>
      </c>
      <c r="O3" s="9">
        <f aca="true" t="shared" si="0" ref="O3:O18">SUM(C3:N3)</f>
        <v>2327</v>
      </c>
      <c r="P3" s="68"/>
      <c r="Q3" s="69"/>
    </row>
    <row r="4" spans="1:17" ht="15.75" thickBot="1">
      <c r="A4" s="12" t="s">
        <v>28</v>
      </c>
      <c r="B4" s="61">
        <v>415</v>
      </c>
      <c r="C4" s="13">
        <v>21</v>
      </c>
      <c r="D4" s="13">
        <v>27</v>
      </c>
      <c r="E4" s="13">
        <v>47</v>
      </c>
      <c r="F4" s="13">
        <v>62</v>
      </c>
      <c r="G4" s="13">
        <v>48</v>
      </c>
      <c r="H4" s="13">
        <v>67</v>
      </c>
      <c r="I4" s="13">
        <v>50</v>
      </c>
      <c r="J4" s="13">
        <v>58</v>
      </c>
      <c r="K4" s="13">
        <v>97</v>
      </c>
      <c r="L4" s="13">
        <v>60</v>
      </c>
      <c r="M4" s="13">
        <v>85</v>
      </c>
      <c r="N4" s="15">
        <v>122</v>
      </c>
      <c r="O4" s="9">
        <f t="shared" si="0"/>
        <v>744</v>
      </c>
      <c r="P4" s="68"/>
      <c r="Q4" s="69"/>
    </row>
    <row r="5" spans="1:17" ht="15.75" thickBot="1">
      <c r="A5" s="12" t="s">
        <v>30</v>
      </c>
      <c r="B5" s="61">
        <v>668</v>
      </c>
      <c r="C5" s="13">
        <v>31</v>
      </c>
      <c r="D5" s="13">
        <v>46</v>
      </c>
      <c r="E5" s="13">
        <v>81</v>
      </c>
      <c r="F5" s="13">
        <v>72</v>
      </c>
      <c r="G5" s="13">
        <v>102</v>
      </c>
      <c r="H5" s="13">
        <v>83</v>
      </c>
      <c r="I5" s="13">
        <v>75</v>
      </c>
      <c r="J5" s="13">
        <v>86</v>
      </c>
      <c r="K5" s="13">
        <v>108</v>
      </c>
      <c r="L5" s="13">
        <v>115</v>
      </c>
      <c r="M5" s="13">
        <v>123</v>
      </c>
      <c r="N5" s="15">
        <v>94</v>
      </c>
      <c r="O5" s="9">
        <f t="shared" si="0"/>
        <v>1016</v>
      </c>
      <c r="P5" s="68"/>
      <c r="Q5" s="69"/>
    </row>
    <row r="6" spans="1:17" ht="15.75" thickBot="1">
      <c r="A6" s="12" t="s">
        <v>13</v>
      </c>
      <c r="B6" s="61">
        <v>218</v>
      </c>
      <c r="C6" s="13">
        <v>14</v>
      </c>
      <c r="D6" s="13">
        <v>23</v>
      </c>
      <c r="E6" s="13">
        <v>11</v>
      </c>
      <c r="F6" s="13">
        <v>18</v>
      </c>
      <c r="G6" s="13">
        <v>43</v>
      </c>
      <c r="H6" s="13">
        <v>20</v>
      </c>
      <c r="I6" s="13">
        <v>34</v>
      </c>
      <c r="J6" s="13">
        <v>33</v>
      </c>
      <c r="K6" s="13">
        <v>15</v>
      </c>
      <c r="L6" s="13">
        <v>70</v>
      </c>
      <c r="M6" s="13">
        <v>47</v>
      </c>
      <c r="N6" s="15">
        <v>212</v>
      </c>
      <c r="O6" s="9">
        <f t="shared" si="0"/>
        <v>540</v>
      </c>
      <c r="P6" s="68"/>
      <c r="Q6" s="69"/>
    </row>
    <row r="7" spans="1:17" ht="15.75" thickBot="1">
      <c r="A7" s="19" t="s">
        <v>31</v>
      </c>
      <c r="B7" s="62">
        <v>13</v>
      </c>
      <c r="C7" s="20">
        <v>1</v>
      </c>
      <c r="D7" s="20">
        <v>2</v>
      </c>
      <c r="E7" s="20">
        <v>1</v>
      </c>
      <c r="F7" s="20">
        <v>3</v>
      </c>
      <c r="G7" s="20">
        <v>3</v>
      </c>
      <c r="H7" s="20">
        <v>0</v>
      </c>
      <c r="I7" s="20">
        <v>1</v>
      </c>
      <c r="J7" s="20">
        <v>2</v>
      </c>
      <c r="K7" s="20">
        <v>2</v>
      </c>
      <c r="L7" s="20">
        <v>4</v>
      </c>
      <c r="M7" s="20">
        <v>2</v>
      </c>
      <c r="N7" s="22">
        <v>6</v>
      </c>
      <c r="O7" s="9">
        <f t="shared" si="0"/>
        <v>27</v>
      </c>
      <c r="P7" s="68"/>
      <c r="Q7" s="69"/>
    </row>
    <row r="8" spans="1:17" ht="15.75" thickBot="1">
      <c r="A8" s="58" t="s">
        <v>54</v>
      </c>
      <c r="B8" s="60">
        <v>690</v>
      </c>
      <c r="C8" s="7">
        <v>20</v>
      </c>
      <c r="D8" s="7">
        <v>35</v>
      </c>
      <c r="E8" s="7">
        <v>55</v>
      </c>
      <c r="F8" s="7">
        <v>92</v>
      </c>
      <c r="G8" s="7">
        <v>52</v>
      </c>
      <c r="H8" s="7">
        <v>91</v>
      </c>
      <c r="I8" s="7">
        <v>102</v>
      </c>
      <c r="J8" s="7">
        <v>96</v>
      </c>
      <c r="K8" s="7">
        <v>83</v>
      </c>
      <c r="L8" s="7">
        <v>124</v>
      </c>
      <c r="M8" s="7">
        <v>162</v>
      </c>
      <c r="N8" s="9">
        <v>296</v>
      </c>
      <c r="O8" s="9">
        <f t="shared" si="0"/>
        <v>1208</v>
      </c>
      <c r="P8" s="68"/>
      <c r="Q8" s="69"/>
    </row>
    <row r="9" spans="1:17" ht="15.75" thickBot="1">
      <c r="A9" s="12" t="s">
        <v>28</v>
      </c>
      <c r="B9" s="61">
        <v>222</v>
      </c>
      <c r="C9" s="13">
        <v>7</v>
      </c>
      <c r="D9" s="13">
        <v>8</v>
      </c>
      <c r="E9" s="13">
        <v>20</v>
      </c>
      <c r="F9" s="13">
        <v>28</v>
      </c>
      <c r="G9" s="13">
        <v>12</v>
      </c>
      <c r="H9" s="13">
        <v>31</v>
      </c>
      <c r="I9" s="13">
        <v>24</v>
      </c>
      <c r="J9" s="13">
        <v>37</v>
      </c>
      <c r="K9" s="13">
        <v>39</v>
      </c>
      <c r="L9" s="13">
        <v>23</v>
      </c>
      <c r="M9" s="13">
        <v>45</v>
      </c>
      <c r="N9" s="15">
        <v>77</v>
      </c>
      <c r="O9" s="9">
        <f t="shared" si="0"/>
        <v>351</v>
      </c>
      <c r="P9" s="68"/>
      <c r="Q9" s="69"/>
    </row>
    <row r="10" spans="1:17" ht="15.75" thickBot="1">
      <c r="A10" s="12" t="s">
        <v>30</v>
      </c>
      <c r="B10" s="61">
        <v>311</v>
      </c>
      <c r="C10" s="13">
        <v>6</v>
      </c>
      <c r="D10" s="13">
        <v>17</v>
      </c>
      <c r="E10" s="13">
        <v>31</v>
      </c>
      <c r="F10" s="13">
        <v>38</v>
      </c>
      <c r="G10" s="13">
        <v>26</v>
      </c>
      <c r="H10" s="13">
        <v>46</v>
      </c>
      <c r="I10" s="13">
        <v>51</v>
      </c>
      <c r="J10" s="13">
        <v>38</v>
      </c>
      <c r="K10" s="13">
        <v>37</v>
      </c>
      <c r="L10" s="13">
        <v>63</v>
      </c>
      <c r="M10" s="13">
        <v>78</v>
      </c>
      <c r="N10" s="15">
        <v>76</v>
      </c>
      <c r="O10" s="9">
        <f t="shared" si="0"/>
        <v>507</v>
      </c>
      <c r="P10" s="68"/>
      <c r="Q10" s="69"/>
    </row>
    <row r="11" spans="1:17" ht="15.75" thickBot="1">
      <c r="A11" s="12" t="s">
        <v>13</v>
      </c>
      <c r="B11" s="61">
        <v>135</v>
      </c>
      <c r="C11" s="13">
        <v>6</v>
      </c>
      <c r="D11" s="13">
        <v>9</v>
      </c>
      <c r="E11" s="13">
        <v>4</v>
      </c>
      <c r="F11" s="13">
        <v>23</v>
      </c>
      <c r="G11" s="13">
        <v>12</v>
      </c>
      <c r="H11" s="13">
        <v>13</v>
      </c>
      <c r="I11" s="13">
        <v>24</v>
      </c>
      <c r="J11" s="13">
        <v>18</v>
      </c>
      <c r="K11" s="13">
        <v>6</v>
      </c>
      <c r="L11" s="13">
        <v>33</v>
      </c>
      <c r="M11" s="13">
        <v>34</v>
      </c>
      <c r="N11" s="15">
        <v>128</v>
      </c>
      <c r="O11" s="9">
        <f t="shared" si="0"/>
        <v>310</v>
      </c>
      <c r="P11" s="68"/>
      <c r="Q11" s="69"/>
    </row>
    <row r="12" spans="1:17" ht="15.75" thickBot="1">
      <c r="A12" s="19" t="s">
        <v>31</v>
      </c>
      <c r="B12" s="62">
        <v>22</v>
      </c>
      <c r="C12" s="20">
        <v>1</v>
      </c>
      <c r="D12" s="20">
        <v>1</v>
      </c>
      <c r="E12" s="20">
        <v>0</v>
      </c>
      <c r="F12" s="20">
        <v>3</v>
      </c>
      <c r="G12" s="20">
        <v>2</v>
      </c>
      <c r="H12" s="20">
        <v>1</v>
      </c>
      <c r="I12" s="20">
        <v>3</v>
      </c>
      <c r="J12" s="20">
        <v>3</v>
      </c>
      <c r="K12" s="20">
        <v>1</v>
      </c>
      <c r="L12" s="20">
        <v>5</v>
      </c>
      <c r="M12" s="20">
        <v>5</v>
      </c>
      <c r="N12" s="22">
        <v>15</v>
      </c>
      <c r="O12" s="9">
        <f t="shared" si="0"/>
        <v>40</v>
      </c>
      <c r="P12" s="68"/>
      <c r="Q12" s="69"/>
    </row>
    <row r="13" spans="1:17" ht="15.75" thickBot="1">
      <c r="A13" s="58" t="s">
        <v>55</v>
      </c>
      <c r="B13" s="60">
        <v>594</v>
      </c>
      <c r="C13" s="7">
        <v>25</v>
      </c>
      <c r="D13" s="7">
        <v>44</v>
      </c>
      <c r="E13" s="7">
        <v>76</v>
      </c>
      <c r="F13" s="7">
        <v>56</v>
      </c>
      <c r="G13" s="7">
        <v>74</v>
      </c>
      <c r="H13" s="7">
        <v>82</v>
      </c>
      <c r="I13" s="7">
        <v>99</v>
      </c>
      <c r="J13" s="7">
        <v>92</v>
      </c>
      <c r="K13" s="7">
        <v>87</v>
      </c>
      <c r="L13" s="7">
        <v>109</v>
      </c>
      <c r="M13" s="7">
        <v>106</v>
      </c>
      <c r="N13" s="9">
        <v>176</v>
      </c>
      <c r="O13" s="9">
        <f t="shared" si="0"/>
        <v>1026</v>
      </c>
      <c r="P13" s="68"/>
      <c r="Q13" s="69"/>
    </row>
    <row r="14" spans="1:17" ht="15.75" thickBot="1">
      <c r="A14" s="12" t="s">
        <v>28</v>
      </c>
      <c r="B14" s="61">
        <v>178</v>
      </c>
      <c r="C14" s="13">
        <v>8</v>
      </c>
      <c r="D14" s="13">
        <v>14</v>
      </c>
      <c r="E14" s="13">
        <v>20</v>
      </c>
      <c r="F14" s="13">
        <v>21</v>
      </c>
      <c r="G14" s="13">
        <v>24</v>
      </c>
      <c r="H14" s="13">
        <v>20</v>
      </c>
      <c r="I14" s="13">
        <v>22</v>
      </c>
      <c r="J14" s="13">
        <v>36</v>
      </c>
      <c r="K14" s="13">
        <v>33</v>
      </c>
      <c r="L14" s="13">
        <v>27</v>
      </c>
      <c r="M14" s="13">
        <v>37</v>
      </c>
      <c r="N14" s="15">
        <v>55</v>
      </c>
      <c r="O14" s="9">
        <f t="shared" si="0"/>
        <v>317</v>
      </c>
      <c r="P14" s="68"/>
      <c r="Q14" s="69"/>
    </row>
    <row r="15" spans="1:17" ht="15.75" thickBot="1">
      <c r="A15" s="12" t="s">
        <v>30</v>
      </c>
      <c r="B15" s="61">
        <v>287</v>
      </c>
      <c r="C15" s="13">
        <v>11</v>
      </c>
      <c r="D15" s="13">
        <v>23</v>
      </c>
      <c r="E15" s="13">
        <v>48</v>
      </c>
      <c r="F15" s="13">
        <v>29</v>
      </c>
      <c r="G15" s="13">
        <v>35</v>
      </c>
      <c r="H15" s="13">
        <v>49</v>
      </c>
      <c r="I15" s="13">
        <v>46</v>
      </c>
      <c r="J15" s="13">
        <v>37</v>
      </c>
      <c r="K15" s="13">
        <v>49</v>
      </c>
      <c r="L15" s="13">
        <v>42</v>
      </c>
      <c r="M15" s="13">
        <v>49</v>
      </c>
      <c r="N15" s="15">
        <v>52</v>
      </c>
      <c r="O15" s="9">
        <f t="shared" si="0"/>
        <v>470</v>
      </c>
      <c r="P15" s="68"/>
      <c r="Q15" s="69"/>
    </row>
    <row r="16" spans="1:17" ht="15.75" thickBot="1">
      <c r="A16" s="12" t="s">
        <v>13</v>
      </c>
      <c r="B16" s="61">
        <v>123</v>
      </c>
      <c r="C16" s="13">
        <v>5</v>
      </c>
      <c r="D16" s="13">
        <v>7</v>
      </c>
      <c r="E16" s="13">
        <v>8</v>
      </c>
      <c r="F16" s="13">
        <v>5</v>
      </c>
      <c r="G16" s="13">
        <v>15</v>
      </c>
      <c r="H16" s="13">
        <v>12</v>
      </c>
      <c r="I16" s="13">
        <v>29</v>
      </c>
      <c r="J16" s="13">
        <v>18</v>
      </c>
      <c r="K16" s="13">
        <v>5</v>
      </c>
      <c r="L16" s="13">
        <v>40</v>
      </c>
      <c r="M16" s="13">
        <v>20</v>
      </c>
      <c r="N16" s="15">
        <v>67</v>
      </c>
      <c r="O16" s="9">
        <f t="shared" si="0"/>
        <v>231</v>
      </c>
      <c r="P16" s="68"/>
      <c r="Q16" s="69"/>
    </row>
    <row r="17" spans="1:17" ht="15.75" thickBot="1">
      <c r="A17" s="19" t="s">
        <v>31</v>
      </c>
      <c r="B17" s="62">
        <v>6</v>
      </c>
      <c r="C17" s="20">
        <v>1</v>
      </c>
      <c r="D17" s="20">
        <v>0</v>
      </c>
      <c r="E17" s="20">
        <v>0</v>
      </c>
      <c r="F17" s="20">
        <v>1</v>
      </c>
      <c r="G17" s="20">
        <v>0</v>
      </c>
      <c r="H17" s="20">
        <v>1</v>
      </c>
      <c r="I17" s="20">
        <v>2</v>
      </c>
      <c r="J17" s="20">
        <v>1</v>
      </c>
      <c r="K17" s="20">
        <v>0</v>
      </c>
      <c r="L17" s="20">
        <v>0</v>
      </c>
      <c r="M17" s="20">
        <v>0</v>
      </c>
      <c r="N17" s="22">
        <v>2</v>
      </c>
      <c r="O17" s="9">
        <f t="shared" si="0"/>
        <v>8</v>
      </c>
      <c r="P17" s="68"/>
      <c r="Q17" s="69"/>
    </row>
    <row r="18" spans="1:17" ht="15.75" thickBot="1">
      <c r="A18" s="59" t="s">
        <v>29</v>
      </c>
      <c r="B18" s="63">
        <v>2598</v>
      </c>
      <c r="C18" s="64">
        <v>112</v>
      </c>
      <c r="D18" s="64">
        <v>177</v>
      </c>
      <c r="E18" s="64">
        <v>271</v>
      </c>
      <c r="F18" s="64">
        <v>303</v>
      </c>
      <c r="G18" s="64">
        <v>322</v>
      </c>
      <c r="H18" s="64">
        <v>343</v>
      </c>
      <c r="I18" s="64">
        <v>361</v>
      </c>
      <c r="J18" s="64">
        <v>367</v>
      </c>
      <c r="K18" s="64">
        <v>392</v>
      </c>
      <c r="L18" s="64">
        <v>482</v>
      </c>
      <c r="M18" s="64">
        <v>525</v>
      </c>
      <c r="N18" s="65">
        <v>906</v>
      </c>
      <c r="O18" s="9">
        <f t="shared" si="0"/>
        <v>4561</v>
      </c>
      <c r="P18" s="68"/>
      <c r="Q18" s="69"/>
    </row>
    <row r="19" ht="15.75" thickBot="1">
      <c r="Q19" s="69"/>
    </row>
    <row r="20" spans="1:15" s="1" customFormat="1" ht="75.75" thickBot="1">
      <c r="A20" s="75" t="s">
        <v>57</v>
      </c>
      <c r="B20" s="76" t="s">
        <v>59</v>
      </c>
      <c r="C20" s="78" t="s">
        <v>52</v>
      </c>
      <c r="D20" s="78" t="s">
        <v>50</v>
      </c>
      <c r="E20" s="75" t="s">
        <v>202</v>
      </c>
      <c r="F20" s="78" t="s">
        <v>46</v>
      </c>
      <c r="G20" s="78" t="s">
        <v>51</v>
      </c>
      <c r="H20" s="78" t="s">
        <v>48</v>
      </c>
      <c r="I20" s="78" t="s">
        <v>49</v>
      </c>
      <c r="J20" s="78" t="s">
        <v>47</v>
      </c>
      <c r="K20" s="78" t="s">
        <v>56</v>
      </c>
      <c r="L20" s="78" t="s">
        <v>45</v>
      </c>
      <c r="M20" s="79" t="s">
        <v>201</v>
      </c>
      <c r="N20" s="79" t="s">
        <v>0</v>
      </c>
      <c r="O20" s="77" t="s">
        <v>58</v>
      </c>
    </row>
    <row r="21" spans="1:15" ht="15">
      <c r="A21" s="58" t="s">
        <v>53</v>
      </c>
      <c r="B21" s="25">
        <f>B3/B$18</f>
        <v>0.5057736720554272</v>
      </c>
      <c r="C21" s="25">
        <f aca="true" t="shared" si="1" ref="C21:D36">C3/$O3</f>
        <v>0.028792436613665665</v>
      </c>
      <c r="D21" s="11">
        <f t="shared" si="1"/>
        <v>0.04211431027073485</v>
      </c>
      <c r="E21" s="11">
        <v>0.05674908796108634</v>
      </c>
      <c r="F21" s="11">
        <f aca="true" t="shared" si="2" ref="F21:M36">F3/$O3</f>
        <v>0.06660936828534594</v>
      </c>
      <c r="G21" s="11">
        <f t="shared" si="2"/>
        <v>0.0842286205414697</v>
      </c>
      <c r="H21" s="11">
        <f t="shared" si="2"/>
        <v>0.0730554361839278</v>
      </c>
      <c r="I21" s="11">
        <f t="shared" si="2"/>
        <v>0.06875805758487323</v>
      </c>
      <c r="J21" s="11">
        <f t="shared" si="2"/>
        <v>0.07692307692307693</v>
      </c>
      <c r="K21" s="11">
        <f t="shared" si="2"/>
        <v>0.09540180489901161</v>
      </c>
      <c r="L21" s="11">
        <f t="shared" si="2"/>
        <v>0.10700472711645896</v>
      </c>
      <c r="M21" s="70">
        <f t="shared" si="2"/>
        <v>0.11044262999570262</v>
      </c>
      <c r="N21" s="74">
        <f aca="true" t="shared" si="3" ref="N21:N36">N3/O3</f>
        <v>0.18650623119896864</v>
      </c>
      <c r="O21" s="25">
        <f aca="true" t="shared" si="4" ref="O21:O36">O3/$O3</f>
        <v>1</v>
      </c>
    </row>
    <row r="22" spans="1:15" ht="15">
      <c r="A22" s="12" t="s">
        <v>28</v>
      </c>
      <c r="B22" s="18">
        <f aca="true" t="shared" si="5" ref="B22:B36">B4/B$18</f>
        <v>0.15973826020015397</v>
      </c>
      <c r="C22" s="18">
        <f t="shared" si="1"/>
        <v>0.028225806451612902</v>
      </c>
      <c r="D22" s="17">
        <f t="shared" si="1"/>
        <v>0.036290322580645164</v>
      </c>
      <c r="E22" s="17">
        <v>0.05941845764854614</v>
      </c>
      <c r="F22" s="17">
        <f t="shared" si="2"/>
        <v>0.08333333333333333</v>
      </c>
      <c r="G22" s="17">
        <f t="shared" si="2"/>
        <v>0.06451612903225806</v>
      </c>
      <c r="H22" s="17">
        <f t="shared" si="2"/>
        <v>0.09005376344086022</v>
      </c>
      <c r="I22" s="17">
        <f t="shared" si="2"/>
        <v>0.06720430107526881</v>
      </c>
      <c r="J22" s="17">
        <f t="shared" si="2"/>
        <v>0.07795698924731183</v>
      </c>
      <c r="K22" s="17">
        <f t="shared" si="2"/>
        <v>0.1303763440860215</v>
      </c>
      <c r="L22" s="17">
        <f t="shared" si="2"/>
        <v>0.08064516129032258</v>
      </c>
      <c r="M22" s="71">
        <f t="shared" si="2"/>
        <v>0.11424731182795698</v>
      </c>
      <c r="N22" s="74">
        <f t="shared" si="3"/>
        <v>0.1639784946236559</v>
      </c>
      <c r="O22" s="18">
        <f t="shared" si="4"/>
        <v>1</v>
      </c>
    </row>
    <row r="23" spans="1:15" ht="15">
      <c r="A23" s="12" t="s">
        <v>30</v>
      </c>
      <c r="B23" s="18">
        <f t="shared" si="5"/>
        <v>0.2571208622016936</v>
      </c>
      <c r="C23" s="18">
        <f t="shared" si="1"/>
        <v>0.03051181102362205</v>
      </c>
      <c r="D23" s="17">
        <f t="shared" si="1"/>
        <v>0.045275590551181105</v>
      </c>
      <c r="E23" s="17">
        <v>0.07383773928896992</v>
      </c>
      <c r="F23" s="17">
        <f t="shared" si="2"/>
        <v>0.07086614173228346</v>
      </c>
      <c r="G23" s="17">
        <f t="shared" si="2"/>
        <v>0.10039370078740158</v>
      </c>
      <c r="H23" s="17">
        <f t="shared" si="2"/>
        <v>0.08169291338582677</v>
      </c>
      <c r="I23" s="17">
        <f t="shared" si="2"/>
        <v>0.07381889763779527</v>
      </c>
      <c r="J23" s="17">
        <f t="shared" si="2"/>
        <v>0.08464566929133858</v>
      </c>
      <c r="K23" s="17">
        <f t="shared" si="2"/>
        <v>0.1062992125984252</v>
      </c>
      <c r="L23" s="17">
        <f t="shared" si="2"/>
        <v>0.11318897637795275</v>
      </c>
      <c r="M23" s="71">
        <f t="shared" si="2"/>
        <v>0.12106299212598425</v>
      </c>
      <c r="N23" s="74">
        <f t="shared" si="3"/>
        <v>0.09251968503937008</v>
      </c>
      <c r="O23" s="18">
        <f t="shared" si="4"/>
        <v>1</v>
      </c>
    </row>
    <row r="24" spans="1:15" ht="15">
      <c r="A24" s="12" t="s">
        <v>13</v>
      </c>
      <c r="B24" s="18">
        <f t="shared" si="5"/>
        <v>0.08391070053887606</v>
      </c>
      <c r="C24" s="18">
        <f t="shared" si="1"/>
        <v>0.025925925925925925</v>
      </c>
      <c r="D24" s="17">
        <f t="shared" si="1"/>
        <v>0.04259259259259259</v>
      </c>
      <c r="E24" s="17">
        <v>0.019963702359346643</v>
      </c>
      <c r="F24" s="17">
        <f t="shared" si="2"/>
        <v>0.03333333333333333</v>
      </c>
      <c r="G24" s="17">
        <f t="shared" si="2"/>
        <v>0.07962962962962963</v>
      </c>
      <c r="H24" s="17">
        <f t="shared" si="2"/>
        <v>0.037037037037037035</v>
      </c>
      <c r="I24" s="17">
        <f t="shared" si="2"/>
        <v>0.06296296296296296</v>
      </c>
      <c r="J24" s="17">
        <f t="shared" si="2"/>
        <v>0.06111111111111111</v>
      </c>
      <c r="K24" s="17">
        <f t="shared" si="2"/>
        <v>0.027777777777777776</v>
      </c>
      <c r="L24" s="17">
        <f t="shared" si="2"/>
        <v>0.12962962962962962</v>
      </c>
      <c r="M24" s="71">
        <f t="shared" si="2"/>
        <v>0.08703703703703704</v>
      </c>
      <c r="N24" s="74">
        <f t="shared" si="3"/>
        <v>0.3925925925925926</v>
      </c>
      <c r="O24" s="18">
        <f t="shared" si="4"/>
        <v>1</v>
      </c>
    </row>
    <row r="25" spans="1:15" ht="15.75" thickBot="1">
      <c r="A25" s="19" t="s">
        <v>31</v>
      </c>
      <c r="B25" s="23">
        <f t="shared" si="5"/>
        <v>0.0050038491147036184</v>
      </c>
      <c r="C25" s="23">
        <f t="shared" si="1"/>
        <v>0.037037037037037035</v>
      </c>
      <c r="D25" s="24">
        <f t="shared" si="1"/>
        <v>0.07407407407407407</v>
      </c>
      <c r="E25" s="24">
        <v>0.03571428571428571</v>
      </c>
      <c r="F25" s="24">
        <f t="shared" si="2"/>
        <v>0.1111111111111111</v>
      </c>
      <c r="G25" s="24">
        <f t="shared" si="2"/>
        <v>0.1111111111111111</v>
      </c>
      <c r="H25" s="24">
        <f t="shared" si="2"/>
        <v>0</v>
      </c>
      <c r="I25" s="24">
        <f t="shared" si="2"/>
        <v>0.037037037037037035</v>
      </c>
      <c r="J25" s="24">
        <f t="shared" si="2"/>
        <v>0.07407407407407407</v>
      </c>
      <c r="K25" s="24">
        <f t="shared" si="2"/>
        <v>0.07407407407407407</v>
      </c>
      <c r="L25" s="24">
        <f t="shared" si="2"/>
        <v>0.14814814814814814</v>
      </c>
      <c r="M25" s="72">
        <f t="shared" si="2"/>
        <v>0.07407407407407407</v>
      </c>
      <c r="N25" s="74">
        <f t="shared" si="3"/>
        <v>0.2222222222222222</v>
      </c>
      <c r="O25" s="23">
        <f t="shared" si="4"/>
        <v>1</v>
      </c>
    </row>
    <row r="26" spans="1:15" ht="15">
      <c r="A26" s="58" t="s">
        <v>54</v>
      </c>
      <c r="B26" s="25">
        <f t="shared" si="5"/>
        <v>0.26558891454965355</v>
      </c>
      <c r="C26" s="25">
        <f t="shared" si="1"/>
        <v>0.016556291390728478</v>
      </c>
      <c r="D26" s="11">
        <f t="shared" si="1"/>
        <v>0.028973509933774833</v>
      </c>
      <c r="E26" s="11">
        <v>0.043547110055423596</v>
      </c>
      <c r="F26" s="11">
        <f t="shared" si="2"/>
        <v>0.076158940397351</v>
      </c>
      <c r="G26" s="11">
        <f t="shared" si="2"/>
        <v>0.04304635761589404</v>
      </c>
      <c r="H26" s="11">
        <f t="shared" si="2"/>
        <v>0.07533112582781457</v>
      </c>
      <c r="I26" s="11">
        <f t="shared" si="2"/>
        <v>0.08443708609271523</v>
      </c>
      <c r="J26" s="11">
        <f t="shared" si="2"/>
        <v>0.07947019867549669</v>
      </c>
      <c r="K26" s="11">
        <f t="shared" si="2"/>
        <v>0.06870860927152318</v>
      </c>
      <c r="L26" s="11">
        <f t="shared" si="2"/>
        <v>0.10264900662251655</v>
      </c>
      <c r="M26" s="70">
        <f t="shared" si="2"/>
        <v>0.13410596026490065</v>
      </c>
      <c r="N26" s="74">
        <f t="shared" si="3"/>
        <v>0.24503311258278146</v>
      </c>
      <c r="O26" s="25">
        <f t="shared" si="4"/>
        <v>1</v>
      </c>
    </row>
    <row r="27" spans="1:15" ht="15">
      <c r="A27" s="12" t="s">
        <v>28</v>
      </c>
      <c r="B27" s="18">
        <f t="shared" si="5"/>
        <v>0.08545034642032333</v>
      </c>
      <c r="C27" s="18">
        <f t="shared" si="1"/>
        <v>0.019943019943019943</v>
      </c>
      <c r="D27" s="17">
        <f t="shared" si="1"/>
        <v>0.022792022792022793</v>
      </c>
      <c r="E27" s="17">
        <v>0.05390835579514825</v>
      </c>
      <c r="F27" s="17">
        <f t="shared" si="2"/>
        <v>0.07977207977207977</v>
      </c>
      <c r="G27" s="17">
        <f t="shared" si="2"/>
        <v>0.03418803418803419</v>
      </c>
      <c r="H27" s="17">
        <f t="shared" si="2"/>
        <v>0.08831908831908832</v>
      </c>
      <c r="I27" s="17">
        <f t="shared" si="2"/>
        <v>0.06837606837606838</v>
      </c>
      <c r="J27" s="17">
        <f t="shared" si="2"/>
        <v>0.10541310541310542</v>
      </c>
      <c r="K27" s="17">
        <f t="shared" si="2"/>
        <v>0.1111111111111111</v>
      </c>
      <c r="L27" s="17">
        <f t="shared" si="2"/>
        <v>0.06552706552706553</v>
      </c>
      <c r="M27" s="71">
        <f t="shared" si="2"/>
        <v>0.1282051282051282</v>
      </c>
      <c r="N27" s="74">
        <f t="shared" si="3"/>
        <v>0.21937321937321938</v>
      </c>
      <c r="O27" s="18">
        <f t="shared" si="4"/>
        <v>1</v>
      </c>
    </row>
    <row r="28" spans="1:15" ht="15">
      <c r="A28" s="12" t="s">
        <v>30</v>
      </c>
      <c r="B28" s="18">
        <f t="shared" si="5"/>
        <v>0.11970746728252502</v>
      </c>
      <c r="C28" s="18">
        <f t="shared" si="1"/>
        <v>0.011834319526627219</v>
      </c>
      <c r="D28" s="17">
        <f t="shared" si="1"/>
        <v>0.03353057199211045</v>
      </c>
      <c r="E28" s="17">
        <v>0.05762081784386617</v>
      </c>
      <c r="F28" s="17">
        <f t="shared" si="2"/>
        <v>0.07495069033530571</v>
      </c>
      <c r="G28" s="17">
        <f t="shared" si="2"/>
        <v>0.05128205128205128</v>
      </c>
      <c r="H28" s="17">
        <f t="shared" si="2"/>
        <v>0.09072978303747535</v>
      </c>
      <c r="I28" s="17">
        <f t="shared" si="2"/>
        <v>0.10059171597633136</v>
      </c>
      <c r="J28" s="17">
        <f t="shared" si="2"/>
        <v>0.07495069033530571</v>
      </c>
      <c r="K28" s="17">
        <f t="shared" si="2"/>
        <v>0.07297830374753451</v>
      </c>
      <c r="L28" s="17">
        <f t="shared" si="2"/>
        <v>0.1242603550295858</v>
      </c>
      <c r="M28" s="71">
        <f t="shared" si="2"/>
        <v>0.15384615384615385</v>
      </c>
      <c r="N28" s="74">
        <f t="shared" si="3"/>
        <v>0.14990138067061143</v>
      </c>
      <c r="O28" s="18">
        <f t="shared" si="4"/>
        <v>1</v>
      </c>
    </row>
    <row r="29" spans="1:15" ht="15">
      <c r="A29" s="12" t="s">
        <v>13</v>
      </c>
      <c r="B29" s="18">
        <f t="shared" si="5"/>
        <v>0.05196304849884527</v>
      </c>
      <c r="C29" s="18">
        <f t="shared" si="1"/>
        <v>0.01935483870967742</v>
      </c>
      <c r="D29" s="17">
        <f t="shared" si="1"/>
        <v>0.02903225806451613</v>
      </c>
      <c r="E29" s="17">
        <v>0.012738853503184714</v>
      </c>
      <c r="F29" s="17">
        <f t="shared" si="2"/>
        <v>0.07419354838709677</v>
      </c>
      <c r="G29" s="17">
        <f t="shared" si="2"/>
        <v>0.03870967741935484</v>
      </c>
      <c r="H29" s="17">
        <f t="shared" si="2"/>
        <v>0.041935483870967745</v>
      </c>
      <c r="I29" s="17">
        <f t="shared" si="2"/>
        <v>0.07741935483870968</v>
      </c>
      <c r="J29" s="17">
        <f t="shared" si="2"/>
        <v>0.05806451612903226</v>
      </c>
      <c r="K29" s="17">
        <f t="shared" si="2"/>
        <v>0.01935483870967742</v>
      </c>
      <c r="L29" s="17">
        <f t="shared" si="2"/>
        <v>0.1064516129032258</v>
      </c>
      <c r="M29" s="71">
        <f t="shared" si="2"/>
        <v>0.10967741935483871</v>
      </c>
      <c r="N29" s="74">
        <f t="shared" si="3"/>
        <v>0.4129032258064516</v>
      </c>
      <c r="O29" s="18">
        <f t="shared" si="4"/>
        <v>1</v>
      </c>
    </row>
    <row r="30" spans="1:15" ht="15.75" thickBot="1">
      <c r="A30" s="19" t="s">
        <v>31</v>
      </c>
      <c r="B30" s="23">
        <f t="shared" si="5"/>
        <v>0.008468052347959968</v>
      </c>
      <c r="C30" s="23">
        <f t="shared" si="1"/>
        <v>0.025</v>
      </c>
      <c r="D30" s="24">
        <f t="shared" si="1"/>
        <v>0.025</v>
      </c>
      <c r="E30" s="24">
        <v>0</v>
      </c>
      <c r="F30" s="24">
        <f t="shared" si="2"/>
        <v>0.075</v>
      </c>
      <c r="G30" s="24">
        <f t="shared" si="2"/>
        <v>0.05</v>
      </c>
      <c r="H30" s="24">
        <f t="shared" si="2"/>
        <v>0.025</v>
      </c>
      <c r="I30" s="24">
        <f t="shared" si="2"/>
        <v>0.075</v>
      </c>
      <c r="J30" s="24">
        <f t="shared" si="2"/>
        <v>0.075</v>
      </c>
      <c r="K30" s="24">
        <f t="shared" si="2"/>
        <v>0.025</v>
      </c>
      <c r="L30" s="24">
        <f t="shared" si="2"/>
        <v>0.125</v>
      </c>
      <c r="M30" s="72">
        <f t="shared" si="2"/>
        <v>0.125</v>
      </c>
      <c r="N30" s="74">
        <f t="shared" si="3"/>
        <v>0.375</v>
      </c>
      <c r="O30" s="23">
        <f t="shared" si="4"/>
        <v>1</v>
      </c>
    </row>
    <row r="31" spans="1:15" ht="15">
      <c r="A31" s="58" t="s">
        <v>55</v>
      </c>
      <c r="B31" s="25">
        <f t="shared" si="5"/>
        <v>0.22863741339491916</v>
      </c>
      <c r="C31" s="25">
        <f t="shared" si="1"/>
        <v>0.024366471734892786</v>
      </c>
      <c r="D31" s="11">
        <f t="shared" si="1"/>
        <v>0.042884990253411304</v>
      </c>
      <c r="E31" s="11">
        <v>0.06896551724137931</v>
      </c>
      <c r="F31" s="11">
        <f t="shared" si="2"/>
        <v>0.05458089668615984</v>
      </c>
      <c r="G31" s="11">
        <f t="shared" si="2"/>
        <v>0.07212475633528265</v>
      </c>
      <c r="H31" s="11">
        <f t="shared" si="2"/>
        <v>0.07992202729044834</v>
      </c>
      <c r="I31" s="11">
        <f t="shared" si="2"/>
        <v>0.09649122807017543</v>
      </c>
      <c r="J31" s="11">
        <f t="shared" si="2"/>
        <v>0.08966861598440545</v>
      </c>
      <c r="K31" s="11">
        <f t="shared" si="2"/>
        <v>0.0847953216374269</v>
      </c>
      <c r="L31" s="11">
        <f t="shared" si="2"/>
        <v>0.10623781676413255</v>
      </c>
      <c r="M31" s="70">
        <f t="shared" si="2"/>
        <v>0.10331384015594541</v>
      </c>
      <c r="N31" s="74">
        <f t="shared" si="3"/>
        <v>0.17153996101364521</v>
      </c>
      <c r="O31" s="25">
        <f t="shared" si="4"/>
        <v>1</v>
      </c>
    </row>
    <row r="32" spans="1:15" ht="15">
      <c r="A32" s="12" t="s">
        <v>28</v>
      </c>
      <c r="B32" s="18">
        <f t="shared" si="5"/>
        <v>0.06851424172440339</v>
      </c>
      <c r="C32" s="18">
        <f t="shared" si="1"/>
        <v>0.025236593059936908</v>
      </c>
      <c r="D32" s="17">
        <f t="shared" si="1"/>
        <v>0.04416403785488959</v>
      </c>
      <c r="E32" s="17">
        <v>0.05934718100890208</v>
      </c>
      <c r="F32" s="17">
        <f t="shared" si="2"/>
        <v>0.06624605678233439</v>
      </c>
      <c r="G32" s="17">
        <f t="shared" si="2"/>
        <v>0.07570977917981073</v>
      </c>
      <c r="H32" s="17">
        <f t="shared" si="2"/>
        <v>0.06309148264984227</v>
      </c>
      <c r="I32" s="17">
        <f t="shared" si="2"/>
        <v>0.0694006309148265</v>
      </c>
      <c r="J32" s="17">
        <f t="shared" si="2"/>
        <v>0.11356466876971609</v>
      </c>
      <c r="K32" s="17">
        <f t="shared" si="2"/>
        <v>0.10410094637223975</v>
      </c>
      <c r="L32" s="17">
        <f t="shared" si="2"/>
        <v>0.08517350157728706</v>
      </c>
      <c r="M32" s="71">
        <f t="shared" si="2"/>
        <v>0.1167192429022082</v>
      </c>
      <c r="N32" s="74">
        <f t="shared" si="3"/>
        <v>0.17350157728706625</v>
      </c>
      <c r="O32" s="18">
        <f t="shared" si="4"/>
        <v>1</v>
      </c>
    </row>
    <row r="33" spans="1:15" ht="15">
      <c r="A33" s="12" t="s">
        <v>30</v>
      </c>
      <c r="B33" s="18">
        <f t="shared" si="5"/>
        <v>0.11046959199384142</v>
      </c>
      <c r="C33" s="18">
        <f t="shared" si="1"/>
        <v>0.023404255319148935</v>
      </c>
      <c r="D33" s="17">
        <f t="shared" si="1"/>
        <v>0.04893617021276596</v>
      </c>
      <c r="E33" s="17">
        <v>0.09266409266409266</v>
      </c>
      <c r="F33" s="17">
        <f t="shared" si="2"/>
        <v>0.06170212765957447</v>
      </c>
      <c r="G33" s="17">
        <f t="shared" si="2"/>
        <v>0.07446808510638298</v>
      </c>
      <c r="H33" s="17">
        <f t="shared" si="2"/>
        <v>0.10425531914893617</v>
      </c>
      <c r="I33" s="17">
        <f t="shared" si="2"/>
        <v>0.09787234042553192</v>
      </c>
      <c r="J33" s="17">
        <f t="shared" si="2"/>
        <v>0.07872340425531915</v>
      </c>
      <c r="K33" s="17">
        <f t="shared" si="2"/>
        <v>0.10425531914893617</v>
      </c>
      <c r="L33" s="17">
        <f t="shared" si="2"/>
        <v>0.08936170212765958</v>
      </c>
      <c r="M33" s="71">
        <f t="shared" si="2"/>
        <v>0.10425531914893617</v>
      </c>
      <c r="N33" s="74">
        <f t="shared" si="3"/>
        <v>0.11063829787234042</v>
      </c>
      <c r="O33" s="18">
        <f t="shared" si="4"/>
        <v>1</v>
      </c>
    </row>
    <row r="34" spans="1:15" ht="15">
      <c r="A34" s="12" t="s">
        <v>13</v>
      </c>
      <c r="B34" s="18">
        <f t="shared" si="5"/>
        <v>0.04734411085450346</v>
      </c>
      <c r="C34" s="18">
        <f t="shared" si="1"/>
        <v>0.021645021645021644</v>
      </c>
      <c r="D34" s="17">
        <f t="shared" si="1"/>
        <v>0.030303030303030304</v>
      </c>
      <c r="E34" s="17">
        <v>0.03347280334728033</v>
      </c>
      <c r="F34" s="17">
        <f t="shared" si="2"/>
        <v>0.021645021645021644</v>
      </c>
      <c r="G34" s="17">
        <f t="shared" si="2"/>
        <v>0.06493506493506493</v>
      </c>
      <c r="H34" s="17">
        <f t="shared" si="2"/>
        <v>0.05194805194805195</v>
      </c>
      <c r="I34" s="17">
        <f t="shared" si="2"/>
        <v>0.12554112554112554</v>
      </c>
      <c r="J34" s="17">
        <f t="shared" si="2"/>
        <v>0.07792207792207792</v>
      </c>
      <c r="K34" s="17">
        <f t="shared" si="2"/>
        <v>0.021645021645021644</v>
      </c>
      <c r="L34" s="17">
        <f t="shared" si="2"/>
        <v>0.17316017316017315</v>
      </c>
      <c r="M34" s="71">
        <f t="shared" si="2"/>
        <v>0.08658008658008658</v>
      </c>
      <c r="N34" s="74">
        <f t="shared" si="3"/>
        <v>0.29004329004329005</v>
      </c>
      <c r="O34" s="18">
        <f t="shared" si="4"/>
        <v>1</v>
      </c>
    </row>
    <row r="35" spans="1:15" ht="15.75" thickBot="1">
      <c r="A35" s="19" t="s">
        <v>31</v>
      </c>
      <c r="B35" s="23">
        <f t="shared" si="5"/>
        <v>0.0023094688221709007</v>
      </c>
      <c r="C35" s="23">
        <f t="shared" si="1"/>
        <v>0.125</v>
      </c>
      <c r="D35" s="24">
        <f t="shared" si="1"/>
        <v>0</v>
      </c>
      <c r="E35" s="24">
        <v>0</v>
      </c>
      <c r="F35" s="24">
        <f t="shared" si="2"/>
        <v>0.125</v>
      </c>
      <c r="G35" s="24">
        <f t="shared" si="2"/>
        <v>0</v>
      </c>
      <c r="H35" s="24">
        <f t="shared" si="2"/>
        <v>0.125</v>
      </c>
      <c r="I35" s="24">
        <f t="shared" si="2"/>
        <v>0.25</v>
      </c>
      <c r="J35" s="24">
        <f t="shared" si="2"/>
        <v>0.125</v>
      </c>
      <c r="K35" s="24">
        <f t="shared" si="2"/>
        <v>0</v>
      </c>
      <c r="L35" s="24">
        <f t="shared" si="2"/>
        <v>0</v>
      </c>
      <c r="M35" s="72">
        <f t="shared" si="2"/>
        <v>0</v>
      </c>
      <c r="N35" s="74">
        <f t="shared" si="3"/>
        <v>0.25</v>
      </c>
      <c r="O35" s="23">
        <f t="shared" si="4"/>
        <v>1</v>
      </c>
    </row>
    <row r="36" spans="1:15" ht="15.75" thickBot="1">
      <c r="A36" s="59" t="s">
        <v>203</v>
      </c>
      <c r="B36" s="66">
        <f t="shared" si="5"/>
        <v>1</v>
      </c>
      <c r="C36" s="66">
        <f t="shared" si="1"/>
        <v>0.02455601841701381</v>
      </c>
      <c r="D36" s="67">
        <f t="shared" si="1"/>
        <v>0.03880727910545933</v>
      </c>
      <c r="E36" s="67">
        <v>0.05608443708609272</v>
      </c>
      <c r="F36" s="67">
        <f t="shared" si="2"/>
        <v>0.06643279982459988</v>
      </c>
      <c r="G36" s="67">
        <f t="shared" si="2"/>
        <v>0.0705985529489147</v>
      </c>
      <c r="H36" s="67">
        <f t="shared" si="2"/>
        <v>0.0752028064021048</v>
      </c>
      <c r="I36" s="67">
        <f t="shared" si="2"/>
        <v>0.07914930936198201</v>
      </c>
      <c r="J36" s="67">
        <f t="shared" si="2"/>
        <v>0.08046481034860777</v>
      </c>
      <c r="K36" s="67">
        <f t="shared" si="2"/>
        <v>0.08594606445954835</v>
      </c>
      <c r="L36" s="67">
        <f t="shared" si="2"/>
        <v>0.10567857925893444</v>
      </c>
      <c r="M36" s="73">
        <f t="shared" si="2"/>
        <v>0.11510633632975224</v>
      </c>
      <c r="N36" s="74">
        <f t="shared" si="3"/>
        <v>0.19864064898048672</v>
      </c>
      <c r="O36" s="66">
        <f t="shared" si="4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2"/>
  <headerFooter alignWithMargins="0">
    <oddHeader>&amp;C&amp;F</oddHeader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K37" sqref="K37"/>
    </sheetView>
  </sheetViews>
  <sheetFormatPr defaultColWidth="9.140625" defaultRowHeight="15"/>
  <cols>
    <col min="1" max="1" width="27.28125" style="0" bestFit="1" customWidth="1"/>
    <col min="2" max="2" width="13.57421875" style="0" customWidth="1"/>
    <col min="3" max="3" width="11.140625" style="0" customWidth="1"/>
    <col min="4" max="4" width="12.57421875" style="0" customWidth="1"/>
    <col min="5" max="5" width="15.140625" style="0" customWidth="1"/>
    <col min="6" max="6" width="17.00390625" style="0" customWidth="1"/>
    <col min="7" max="7" width="18.57421875" style="0" customWidth="1"/>
    <col min="8" max="8" width="12.421875" style="0" customWidth="1"/>
    <col min="9" max="9" width="13.28125" style="0" customWidth="1"/>
    <col min="10" max="10" width="5.8515625" style="0" customWidth="1"/>
    <col min="11" max="14" width="10.140625" style="0" bestFit="1" customWidth="1"/>
    <col min="15" max="15" width="11.140625" style="0" bestFit="1" customWidth="1"/>
    <col min="16" max="16" width="13.8515625" style="0" customWidth="1"/>
    <col min="17" max="17" width="11.140625" style="0" bestFit="1" customWidth="1"/>
    <col min="18" max="18" width="13.140625" style="0" customWidth="1"/>
  </cols>
  <sheetData>
    <row r="1" ht="15">
      <c r="A1" s="129" t="s">
        <v>199</v>
      </c>
    </row>
    <row r="2" spans="1:18" ht="15">
      <c r="A2" s="1"/>
      <c r="B2" s="195" t="s">
        <v>38</v>
      </c>
      <c r="C2" s="196"/>
      <c r="D2" s="196"/>
      <c r="E2" s="196"/>
      <c r="F2" s="196"/>
      <c r="G2" s="202"/>
      <c r="H2" s="202"/>
      <c r="I2" s="202"/>
      <c r="K2" s="195" t="s">
        <v>39</v>
      </c>
      <c r="L2" s="202"/>
      <c r="M2" s="202"/>
      <c r="N2" s="202"/>
      <c r="O2" s="202"/>
      <c r="P2" s="202"/>
      <c r="Q2" s="202"/>
      <c r="R2" s="202"/>
    </row>
    <row r="3" spans="1:20" ht="90.75" thickBot="1">
      <c r="A3" s="3" t="s">
        <v>198</v>
      </c>
      <c r="B3" s="3" t="s">
        <v>112</v>
      </c>
      <c r="C3" s="3" t="s">
        <v>114</v>
      </c>
      <c r="D3" s="3" t="s">
        <v>111</v>
      </c>
      <c r="E3" s="3" t="s">
        <v>118</v>
      </c>
      <c r="F3" s="3" t="s">
        <v>113</v>
      </c>
      <c r="G3" s="3" t="s">
        <v>115</v>
      </c>
      <c r="H3" s="3" t="s">
        <v>117</v>
      </c>
      <c r="I3" s="5" t="s">
        <v>116</v>
      </c>
      <c r="J3" s="32"/>
      <c r="K3" s="139" t="s">
        <v>112</v>
      </c>
      <c r="L3" s="3" t="s">
        <v>114</v>
      </c>
      <c r="M3" s="3" t="s">
        <v>111</v>
      </c>
      <c r="N3" s="3" t="s">
        <v>118</v>
      </c>
      <c r="O3" s="3" t="s">
        <v>113</v>
      </c>
      <c r="P3" s="3" t="s">
        <v>115</v>
      </c>
      <c r="Q3" s="3" t="s">
        <v>117</v>
      </c>
      <c r="R3" s="3" t="s">
        <v>116</v>
      </c>
      <c r="T3" s="3" t="s">
        <v>32</v>
      </c>
    </row>
    <row r="4" spans="1:20" ht="15">
      <c r="A4" s="6" t="s">
        <v>181</v>
      </c>
      <c r="B4" s="7">
        <v>270</v>
      </c>
      <c r="C4" s="7">
        <v>335</v>
      </c>
      <c r="D4" s="7">
        <v>411</v>
      </c>
      <c r="E4" s="7">
        <v>456</v>
      </c>
      <c r="F4" s="7">
        <v>484</v>
      </c>
      <c r="G4" s="7">
        <v>595</v>
      </c>
      <c r="H4" s="7">
        <v>810</v>
      </c>
      <c r="I4" s="9">
        <v>1001</v>
      </c>
      <c r="J4" s="32"/>
      <c r="K4" s="11">
        <v>0.1850582590815627</v>
      </c>
      <c r="L4" s="11">
        <v>0.22960932145305005</v>
      </c>
      <c r="M4" s="11">
        <v>0.28169979437971215</v>
      </c>
      <c r="N4" s="11">
        <v>0.3125428375599726</v>
      </c>
      <c r="O4" s="11">
        <v>0.3317340644276902</v>
      </c>
      <c r="P4" s="11">
        <v>0.40781357093899934</v>
      </c>
      <c r="Q4" s="11">
        <v>0.5551747772446881</v>
      </c>
      <c r="R4" s="11">
        <v>0.6860863605209048</v>
      </c>
      <c r="T4" s="7">
        <v>1459</v>
      </c>
    </row>
    <row r="5" spans="1:20" ht="15">
      <c r="A5" s="12" t="s">
        <v>182</v>
      </c>
      <c r="B5" s="13">
        <v>95</v>
      </c>
      <c r="C5" s="13">
        <v>127</v>
      </c>
      <c r="D5" s="13">
        <v>139</v>
      </c>
      <c r="E5" s="13">
        <v>157</v>
      </c>
      <c r="F5" s="13">
        <v>159</v>
      </c>
      <c r="G5" s="13">
        <v>195</v>
      </c>
      <c r="H5" s="13">
        <v>254</v>
      </c>
      <c r="I5" s="15">
        <v>264</v>
      </c>
      <c r="J5" s="32"/>
      <c r="K5" s="17">
        <v>0.21300448430493274</v>
      </c>
      <c r="L5" s="17">
        <v>0.28475336322869954</v>
      </c>
      <c r="M5" s="17">
        <v>0.3116591928251121</v>
      </c>
      <c r="N5" s="17">
        <v>0.35201793721973096</v>
      </c>
      <c r="O5" s="17">
        <v>0.35650224215246634</v>
      </c>
      <c r="P5" s="17">
        <v>0.437219730941704</v>
      </c>
      <c r="Q5" s="17">
        <v>0.5695067264573991</v>
      </c>
      <c r="R5" s="17">
        <v>0.5919282511210763</v>
      </c>
      <c r="T5" s="13">
        <v>446</v>
      </c>
    </row>
    <row r="6" spans="1:20" ht="15">
      <c r="A6" s="12" t="s">
        <v>183</v>
      </c>
      <c r="B6" s="13">
        <v>141</v>
      </c>
      <c r="C6" s="13">
        <v>177</v>
      </c>
      <c r="D6" s="13">
        <v>223</v>
      </c>
      <c r="E6" s="13">
        <v>231</v>
      </c>
      <c r="F6" s="13">
        <v>270</v>
      </c>
      <c r="G6" s="13">
        <v>301</v>
      </c>
      <c r="H6" s="13">
        <v>414</v>
      </c>
      <c r="I6" s="15">
        <v>530</v>
      </c>
      <c r="J6" s="32"/>
      <c r="K6" s="17">
        <v>0.19288645690834474</v>
      </c>
      <c r="L6" s="17">
        <v>0.2421340629274966</v>
      </c>
      <c r="M6" s="17">
        <v>0.30506155950752395</v>
      </c>
      <c r="N6" s="17">
        <v>0.31600547195622436</v>
      </c>
      <c r="O6" s="17">
        <v>0.3693570451436389</v>
      </c>
      <c r="P6" s="17">
        <v>0.4117647058823529</v>
      </c>
      <c r="Q6" s="17">
        <v>0.5663474692202463</v>
      </c>
      <c r="R6" s="17">
        <v>0.7250341997264022</v>
      </c>
      <c r="T6" s="13">
        <v>731</v>
      </c>
    </row>
    <row r="7" spans="1:20" ht="15">
      <c r="A7" s="12" t="s">
        <v>184</v>
      </c>
      <c r="B7" s="13">
        <v>30</v>
      </c>
      <c r="C7" s="13">
        <v>28</v>
      </c>
      <c r="D7" s="13">
        <v>46</v>
      </c>
      <c r="E7" s="13">
        <v>63</v>
      </c>
      <c r="F7" s="13">
        <v>52</v>
      </c>
      <c r="G7" s="13">
        <v>93</v>
      </c>
      <c r="H7" s="13">
        <v>132</v>
      </c>
      <c r="I7" s="15">
        <v>193</v>
      </c>
      <c r="J7" s="32"/>
      <c r="K7" s="17">
        <v>0.11320754716981132</v>
      </c>
      <c r="L7" s="17">
        <v>0.10566037735849057</v>
      </c>
      <c r="M7" s="17">
        <v>0.17358490566037735</v>
      </c>
      <c r="N7" s="17">
        <v>0.23773584905660378</v>
      </c>
      <c r="O7" s="17">
        <v>0.19622641509433963</v>
      </c>
      <c r="P7" s="17">
        <v>0.35094339622641507</v>
      </c>
      <c r="Q7" s="17">
        <v>0.4981132075471698</v>
      </c>
      <c r="R7" s="17">
        <v>0.7283018867924528</v>
      </c>
      <c r="T7" s="13">
        <v>265</v>
      </c>
    </row>
    <row r="8" spans="1:20" ht="15.75" thickBot="1">
      <c r="A8" s="12" t="s">
        <v>185</v>
      </c>
      <c r="B8" s="20">
        <v>4</v>
      </c>
      <c r="C8" s="20">
        <v>3</v>
      </c>
      <c r="D8" s="20">
        <v>3</v>
      </c>
      <c r="E8" s="20">
        <v>5</v>
      </c>
      <c r="F8" s="20">
        <v>3</v>
      </c>
      <c r="G8" s="20">
        <v>6</v>
      </c>
      <c r="H8" s="20">
        <v>10</v>
      </c>
      <c r="I8" s="22">
        <v>14</v>
      </c>
      <c r="J8" s="32"/>
      <c r="K8" s="24">
        <v>0.23529411764705882</v>
      </c>
      <c r="L8" s="24">
        <v>0.17647058823529413</v>
      </c>
      <c r="M8" s="24">
        <v>0.17647058823529413</v>
      </c>
      <c r="N8" s="24">
        <v>0.29411764705882354</v>
      </c>
      <c r="O8" s="24">
        <v>0.17647058823529413</v>
      </c>
      <c r="P8" s="24">
        <v>0.35294117647058826</v>
      </c>
      <c r="Q8" s="24">
        <v>0.5882352941176471</v>
      </c>
      <c r="R8" s="24">
        <v>0.8235294117647058</v>
      </c>
      <c r="T8" s="20">
        <v>17</v>
      </c>
    </row>
    <row r="9" spans="1:20" ht="15">
      <c r="A9" s="6" t="s">
        <v>186</v>
      </c>
      <c r="B9" s="7">
        <v>137</v>
      </c>
      <c r="C9" s="7">
        <v>127</v>
      </c>
      <c r="D9" s="7">
        <v>190</v>
      </c>
      <c r="E9" s="7">
        <v>172</v>
      </c>
      <c r="F9" s="7">
        <v>215</v>
      </c>
      <c r="G9" s="7">
        <v>238</v>
      </c>
      <c r="H9" s="7">
        <v>427</v>
      </c>
      <c r="I9" s="9">
        <v>583</v>
      </c>
      <c r="J9" s="32"/>
      <c r="K9" s="11">
        <v>0.16666666666666666</v>
      </c>
      <c r="L9" s="11">
        <v>0.15450121654501217</v>
      </c>
      <c r="M9" s="11">
        <v>0.23114355231143552</v>
      </c>
      <c r="N9" s="11">
        <v>0.20924574209245742</v>
      </c>
      <c r="O9" s="11">
        <v>0.2615571776155718</v>
      </c>
      <c r="P9" s="11">
        <v>0.2895377128953771</v>
      </c>
      <c r="Q9" s="11">
        <v>0.5194647201946472</v>
      </c>
      <c r="R9" s="11">
        <v>0.7092457420924574</v>
      </c>
      <c r="T9" s="7">
        <v>822</v>
      </c>
    </row>
    <row r="10" spans="1:20" ht="15">
      <c r="A10" s="12" t="s">
        <v>187</v>
      </c>
      <c r="B10" s="13">
        <v>28</v>
      </c>
      <c r="C10" s="13">
        <v>37</v>
      </c>
      <c r="D10" s="13">
        <v>49</v>
      </c>
      <c r="E10" s="13">
        <v>42</v>
      </c>
      <c r="F10" s="13">
        <v>61</v>
      </c>
      <c r="G10" s="13">
        <v>63</v>
      </c>
      <c r="H10" s="13">
        <v>107</v>
      </c>
      <c r="I10" s="15">
        <v>144</v>
      </c>
      <c r="J10" s="32"/>
      <c r="K10" s="17">
        <v>0.11475409836065574</v>
      </c>
      <c r="L10" s="17">
        <v>0.15163934426229508</v>
      </c>
      <c r="M10" s="17">
        <v>0.20081967213114754</v>
      </c>
      <c r="N10" s="17">
        <v>0.1721311475409836</v>
      </c>
      <c r="O10" s="17">
        <v>0.25</v>
      </c>
      <c r="P10" s="17">
        <v>0.2581967213114754</v>
      </c>
      <c r="Q10" s="17">
        <v>0.4385245901639344</v>
      </c>
      <c r="R10" s="17">
        <v>0.5901639344262295</v>
      </c>
      <c r="T10" s="13">
        <v>244</v>
      </c>
    </row>
    <row r="11" spans="1:20" ht="15">
      <c r="A11" s="12" t="s">
        <v>188</v>
      </c>
      <c r="B11" s="13">
        <v>76</v>
      </c>
      <c r="C11" s="13">
        <v>64</v>
      </c>
      <c r="D11" s="13">
        <v>106</v>
      </c>
      <c r="E11" s="13">
        <v>82</v>
      </c>
      <c r="F11" s="13">
        <v>104</v>
      </c>
      <c r="G11" s="13">
        <v>127</v>
      </c>
      <c r="H11" s="13">
        <v>199</v>
      </c>
      <c r="I11" s="15">
        <v>281</v>
      </c>
      <c r="J11" s="32"/>
      <c r="K11" s="17">
        <v>0.20652173913043478</v>
      </c>
      <c r="L11" s="17">
        <v>0.17391304347826086</v>
      </c>
      <c r="M11" s="17">
        <v>0.28804347826086957</v>
      </c>
      <c r="N11" s="17">
        <v>0.22282608695652173</v>
      </c>
      <c r="O11" s="17">
        <v>0.2826086956521739</v>
      </c>
      <c r="P11" s="17">
        <v>0.3451086956521739</v>
      </c>
      <c r="Q11" s="17">
        <v>0.5407608695652174</v>
      </c>
      <c r="R11" s="17">
        <v>0.7635869565217391</v>
      </c>
      <c r="T11" s="13">
        <v>368</v>
      </c>
    </row>
    <row r="12" spans="1:20" ht="15">
      <c r="A12" s="12" t="s">
        <v>189</v>
      </c>
      <c r="B12" s="13">
        <v>27</v>
      </c>
      <c r="C12" s="13">
        <v>23</v>
      </c>
      <c r="D12" s="13">
        <v>31</v>
      </c>
      <c r="E12" s="13">
        <v>41</v>
      </c>
      <c r="F12" s="13">
        <v>43</v>
      </c>
      <c r="G12" s="13">
        <v>42</v>
      </c>
      <c r="H12" s="13">
        <v>102</v>
      </c>
      <c r="I12" s="15">
        <v>134</v>
      </c>
      <c r="J12" s="32"/>
      <c r="K12" s="17">
        <v>0.15168539325842698</v>
      </c>
      <c r="L12" s="17">
        <v>0.12921348314606743</v>
      </c>
      <c r="M12" s="17">
        <v>0.17415730337078653</v>
      </c>
      <c r="N12" s="17">
        <v>0.2303370786516854</v>
      </c>
      <c r="O12" s="17">
        <v>0.24157303370786518</v>
      </c>
      <c r="P12" s="17">
        <v>0.23595505617977527</v>
      </c>
      <c r="Q12" s="17">
        <v>0.5730337078651685</v>
      </c>
      <c r="R12" s="17">
        <v>0.7528089887640449</v>
      </c>
      <c r="T12" s="13">
        <v>178</v>
      </c>
    </row>
    <row r="13" spans="1:20" ht="15.75" thickBot="1">
      <c r="A13" s="12" t="s">
        <v>190</v>
      </c>
      <c r="B13" s="20">
        <v>6</v>
      </c>
      <c r="C13" s="20">
        <v>3</v>
      </c>
      <c r="D13" s="20">
        <v>4</v>
      </c>
      <c r="E13" s="20">
        <v>7</v>
      </c>
      <c r="F13" s="20">
        <v>7</v>
      </c>
      <c r="G13" s="20">
        <v>6</v>
      </c>
      <c r="H13" s="20">
        <v>19</v>
      </c>
      <c r="I13" s="22">
        <v>24</v>
      </c>
      <c r="J13" s="32"/>
      <c r="K13" s="24">
        <v>0.1875</v>
      </c>
      <c r="L13" s="24">
        <v>0.09375</v>
      </c>
      <c r="M13" s="24">
        <v>0.125</v>
      </c>
      <c r="N13" s="24">
        <v>0.21875</v>
      </c>
      <c r="O13" s="24">
        <v>0.21875</v>
      </c>
      <c r="P13" s="24">
        <v>0.1875</v>
      </c>
      <c r="Q13" s="24">
        <v>0.59375</v>
      </c>
      <c r="R13" s="24">
        <v>0.75</v>
      </c>
      <c r="T13" s="20">
        <v>32</v>
      </c>
    </row>
    <row r="14" spans="1:20" ht="15">
      <c r="A14" s="6" t="s">
        <v>191</v>
      </c>
      <c r="B14" s="7">
        <v>121</v>
      </c>
      <c r="C14" s="7">
        <v>89</v>
      </c>
      <c r="D14" s="7">
        <v>182</v>
      </c>
      <c r="E14" s="7">
        <v>198</v>
      </c>
      <c r="F14" s="7">
        <v>132</v>
      </c>
      <c r="G14" s="7">
        <v>238</v>
      </c>
      <c r="H14" s="7">
        <v>385</v>
      </c>
      <c r="I14" s="9">
        <v>442</v>
      </c>
      <c r="J14" s="32"/>
      <c r="K14" s="11">
        <v>0.18277945619335348</v>
      </c>
      <c r="L14" s="11">
        <v>0.13444108761329304</v>
      </c>
      <c r="M14" s="11">
        <v>0.27492447129909364</v>
      </c>
      <c r="N14" s="11">
        <v>0.2990936555891239</v>
      </c>
      <c r="O14" s="11">
        <v>0.19939577039274925</v>
      </c>
      <c r="P14" s="11">
        <v>0.3595166163141994</v>
      </c>
      <c r="Q14" s="11">
        <v>0.581570996978852</v>
      </c>
      <c r="R14" s="11">
        <v>0.6676737160120846</v>
      </c>
      <c r="T14" s="7">
        <v>662</v>
      </c>
    </row>
    <row r="15" spans="1:20" ht="15">
      <c r="A15" s="12" t="s">
        <v>192</v>
      </c>
      <c r="B15" s="13">
        <v>37</v>
      </c>
      <c r="C15" s="13">
        <v>28</v>
      </c>
      <c r="D15" s="13">
        <v>56</v>
      </c>
      <c r="E15" s="13">
        <v>61</v>
      </c>
      <c r="F15" s="13">
        <v>41</v>
      </c>
      <c r="G15" s="13">
        <v>71</v>
      </c>
      <c r="H15" s="13">
        <v>115</v>
      </c>
      <c r="I15" s="15">
        <v>99</v>
      </c>
      <c r="J15" s="32"/>
      <c r="K15" s="17">
        <v>0.19072164948453607</v>
      </c>
      <c r="L15" s="17">
        <v>0.14432989690721648</v>
      </c>
      <c r="M15" s="17">
        <v>0.28865979381443296</v>
      </c>
      <c r="N15" s="17">
        <v>0.31443298969072164</v>
      </c>
      <c r="O15" s="17">
        <v>0.211340206185567</v>
      </c>
      <c r="P15" s="17">
        <v>0.36597938144329895</v>
      </c>
      <c r="Q15" s="17">
        <v>0.5927835051546392</v>
      </c>
      <c r="R15" s="17">
        <v>0.5103092783505154</v>
      </c>
      <c r="T15" s="13">
        <v>194</v>
      </c>
    </row>
    <row r="16" spans="1:20" ht="15">
      <c r="A16" s="12" t="s">
        <v>193</v>
      </c>
      <c r="B16" s="13">
        <v>61</v>
      </c>
      <c r="C16" s="13">
        <v>49</v>
      </c>
      <c r="D16" s="13">
        <v>96</v>
      </c>
      <c r="E16" s="13">
        <v>94</v>
      </c>
      <c r="F16" s="13">
        <v>65</v>
      </c>
      <c r="G16" s="13">
        <v>118</v>
      </c>
      <c r="H16" s="13">
        <v>179</v>
      </c>
      <c r="I16" s="15">
        <v>223</v>
      </c>
      <c r="J16" s="32"/>
      <c r="K16" s="17">
        <v>0.1955128205128205</v>
      </c>
      <c r="L16" s="17">
        <v>0.15705128205128205</v>
      </c>
      <c r="M16" s="17">
        <v>0.3076923076923077</v>
      </c>
      <c r="N16" s="17">
        <v>0.30128205128205127</v>
      </c>
      <c r="O16" s="17">
        <v>0.20833333333333334</v>
      </c>
      <c r="P16" s="17">
        <v>0.3782051282051282</v>
      </c>
      <c r="Q16" s="17">
        <v>0.5737179487179487</v>
      </c>
      <c r="R16" s="17">
        <v>0.7147435897435898</v>
      </c>
      <c r="T16" s="13">
        <v>312</v>
      </c>
    </row>
    <row r="17" spans="1:20" ht="15">
      <c r="A17" s="12" t="s">
        <v>194</v>
      </c>
      <c r="B17" s="13">
        <v>23</v>
      </c>
      <c r="C17" s="13">
        <v>12</v>
      </c>
      <c r="D17" s="13">
        <v>30</v>
      </c>
      <c r="E17" s="13">
        <v>43</v>
      </c>
      <c r="F17" s="13">
        <v>26</v>
      </c>
      <c r="G17" s="13">
        <v>49</v>
      </c>
      <c r="H17" s="13">
        <v>90</v>
      </c>
      <c r="I17" s="15">
        <v>116</v>
      </c>
      <c r="J17" s="32"/>
      <c r="K17" s="17">
        <v>0.15333333333333332</v>
      </c>
      <c r="L17" s="17">
        <v>0.08</v>
      </c>
      <c r="M17" s="17">
        <v>0.2</v>
      </c>
      <c r="N17" s="17">
        <v>0.2866666666666667</v>
      </c>
      <c r="O17" s="17">
        <v>0.17333333333333334</v>
      </c>
      <c r="P17" s="17">
        <v>0.32666666666666666</v>
      </c>
      <c r="Q17" s="17">
        <v>0.6</v>
      </c>
      <c r="R17" s="17">
        <v>0.7733333333333333</v>
      </c>
      <c r="T17" s="13">
        <v>150</v>
      </c>
    </row>
    <row r="18" spans="1:20" ht="15.75" thickBot="1">
      <c r="A18" s="12" t="s">
        <v>195</v>
      </c>
      <c r="B18" s="144"/>
      <c r="C18" s="144"/>
      <c r="D18" s="144"/>
      <c r="E18" s="144"/>
      <c r="F18" s="144"/>
      <c r="G18" s="144"/>
      <c r="H18" s="144">
        <v>1</v>
      </c>
      <c r="I18" s="146">
        <v>4</v>
      </c>
      <c r="J18" s="32"/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0.16666666666666666</v>
      </c>
      <c r="R18" s="168">
        <v>0.6666666666666666</v>
      </c>
      <c r="T18" s="144">
        <v>6</v>
      </c>
    </row>
    <row r="19" spans="1:20" ht="15.75" thickBot="1">
      <c r="A19" s="150" t="s">
        <v>179</v>
      </c>
      <c r="B19" s="192">
        <v>528</v>
      </c>
      <c r="C19" s="192">
        <v>551</v>
      </c>
      <c r="D19" s="192">
        <v>783</v>
      </c>
      <c r="E19" s="192">
        <v>826</v>
      </c>
      <c r="F19" s="192">
        <v>831</v>
      </c>
      <c r="G19" s="192">
        <v>1071</v>
      </c>
      <c r="H19" s="192">
        <v>1622</v>
      </c>
      <c r="I19" s="193">
        <v>2026</v>
      </c>
      <c r="J19" s="32"/>
      <c r="K19" s="191">
        <v>0.17940876656472987</v>
      </c>
      <c r="L19" s="191">
        <v>0.1872239211688753</v>
      </c>
      <c r="M19" s="191">
        <v>0.26605504587155965</v>
      </c>
      <c r="N19" s="191">
        <v>0.28066598708800544</v>
      </c>
      <c r="O19" s="191">
        <v>0.2823649337410805</v>
      </c>
      <c r="P19" s="191">
        <v>0.363914373088685</v>
      </c>
      <c r="Q19" s="191">
        <v>0.5511382942575603</v>
      </c>
      <c r="R19" s="191">
        <v>0.6884131838260279</v>
      </c>
      <c r="T19" s="122">
        <v>2943</v>
      </c>
    </row>
    <row r="21" spans="1:20" ht="90.75" thickBot="1">
      <c r="A21" s="3" t="s">
        <v>180</v>
      </c>
      <c r="B21" s="3" t="s">
        <v>112</v>
      </c>
      <c r="C21" s="3" t="s">
        <v>114</v>
      </c>
      <c r="D21" s="3" t="s">
        <v>111</v>
      </c>
      <c r="E21" s="3" t="s">
        <v>118</v>
      </c>
      <c r="F21" s="3" t="s">
        <v>113</v>
      </c>
      <c r="G21" s="3" t="s">
        <v>115</v>
      </c>
      <c r="H21" s="3" t="s">
        <v>117</v>
      </c>
      <c r="I21" s="5" t="s">
        <v>116</v>
      </c>
      <c r="J21" s="32"/>
      <c r="K21" s="139" t="s">
        <v>112</v>
      </c>
      <c r="L21" s="3" t="s">
        <v>114</v>
      </c>
      <c r="M21" s="3" t="s">
        <v>111</v>
      </c>
      <c r="N21" s="3" t="s">
        <v>118</v>
      </c>
      <c r="O21" s="3" t="s">
        <v>113</v>
      </c>
      <c r="P21" s="3" t="s">
        <v>115</v>
      </c>
      <c r="Q21" s="3" t="s">
        <v>117</v>
      </c>
      <c r="R21" s="3" t="s">
        <v>116</v>
      </c>
      <c r="T21" s="3" t="s">
        <v>32</v>
      </c>
    </row>
    <row r="22" spans="1:20" ht="15">
      <c r="A22" s="6" t="s">
        <v>181</v>
      </c>
      <c r="B22" s="7">
        <v>268</v>
      </c>
      <c r="C22" s="7">
        <v>99</v>
      </c>
      <c r="D22" s="7">
        <v>261</v>
      </c>
      <c r="E22" s="7">
        <v>136</v>
      </c>
      <c r="F22" s="7">
        <v>111</v>
      </c>
      <c r="G22" s="7">
        <v>220</v>
      </c>
      <c r="H22" s="7">
        <v>61</v>
      </c>
      <c r="I22" s="9">
        <v>151</v>
      </c>
      <c r="J22" s="32"/>
      <c r="K22" s="25">
        <v>0.18368745716244003</v>
      </c>
      <c r="L22" s="11">
        <v>0.067854694996573</v>
      </c>
      <c r="M22" s="11">
        <v>0.1788896504455106</v>
      </c>
      <c r="N22" s="11">
        <v>0.0932145305003427</v>
      </c>
      <c r="O22" s="11">
        <v>0.07607950651130911</v>
      </c>
      <c r="P22" s="11">
        <v>0.15078821110349555</v>
      </c>
      <c r="Q22" s="11">
        <v>0.041809458533241944</v>
      </c>
      <c r="R22" s="11">
        <v>0.10349554489376285</v>
      </c>
      <c r="T22" s="7">
        <v>1459</v>
      </c>
    </row>
    <row r="23" spans="1:20" ht="15">
      <c r="A23" s="12" t="s">
        <v>182</v>
      </c>
      <c r="B23" s="13">
        <v>133</v>
      </c>
      <c r="C23" s="13">
        <v>52</v>
      </c>
      <c r="D23" s="13">
        <v>125</v>
      </c>
      <c r="E23" s="13">
        <v>59</v>
      </c>
      <c r="F23" s="13">
        <v>66</v>
      </c>
      <c r="G23" s="13">
        <v>78</v>
      </c>
      <c r="H23" s="13">
        <v>26</v>
      </c>
      <c r="I23" s="15">
        <v>59</v>
      </c>
      <c r="J23" s="32"/>
      <c r="K23" s="18">
        <v>0.2982062780269058</v>
      </c>
      <c r="L23" s="17">
        <v>0.11659192825112108</v>
      </c>
      <c r="M23" s="17">
        <v>0.2802690582959641</v>
      </c>
      <c r="N23" s="17">
        <v>0.13228699551569506</v>
      </c>
      <c r="O23" s="17">
        <v>0.14798206278026907</v>
      </c>
      <c r="P23" s="17">
        <v>0.17488789237668162</v>
      </c>
      <c r="Q23" s="17">
        <v>0.05829596412556054</v>
      </c>
      <c r="R23" s="17">
        <v>0.13228699551569506</v>
      </c>
      <c r="T23" s="13">
        <v>446</v>
      </c>
    </row>
    <row r="24" spans="1:20" ht="15">
      <c r="A24" s="12" t="s">
        <v>183</v>
      </c>
      <c r="B24" s="13">
        <v>117</v>
      </c>
      <c r="C24" s="13">
        <v>43</v>
      </c>
      <c r="D24" s="13">
        <v>119</v>
      </c>
      <c r="E24" s="13">
        <v>65</v>
      </c>
      <c r="F24" s="13">
        <v>42</v>
      </c>
      <c r="G24" s="13">
        <v>115</v>
      </c>
      <c r="H24" s="13">
        <v>31</v>
      </c>
      <c r="I24" s="15">
        <v>67</v>
      </c>
      <c r="J24" s="32"/>
      <c r="K24" s="18">
        <v>0.1600547195622435</v>
      </c>
      <c r="L24" s="17">
        <v>0.058823529411764705</v>
      </c>
      <c r="M24" s="17">
        <v>0.16279069767441862</v>
      </c>
      <c r="N24" s="17">
        <v>0.08891928864569083</v>
      </c>
      <c r="O24" s="17">
        <v>0.057455540355677154</v>
      </c>
      <c r="P24" s="17">
        <v>0.1573187414500684</v>
      </c>
      <c r="Q24" s="17">
        <v>0.04240766073871409</v>
      </c>
      <c r="R24" s="17">
        <v>0.09165526675786594</v>
      </c>
      <c r="T24" s="13">
        <v>731</v>
      </c>
    </row>
    <row r="25" spans="1:20" ht="15">
      <c r="A25" s="12" t="s">
        <v>184</v>
      </c>
      <c r="B25" s="13">
        <v>18</v>
      </c>
      <c r="C25" s="13">
        <v>4</v>
      </c>
      <c r="D25" s="13">
        <v>16</v>
      </c>
      <c r="E25" s="13">
        <v>12</v>
      </c>
      <c r="F25" s="13">
        <v>3</v>
      </c>
      <c r="G25" s="13">
        <v>26</v>
      </c>
      <c r="H25" s="13">
        <v>4</v>
      </c>
      <c r="I25" s="15">
        <v>22</v>
      </c>
      <c r="J25" s="32"/>
      <c r="K25" s="18">
        <v>0.06792452830188679</v>
      </c>
      <c r="L25" s="17">
        <v>0.01509433962264151</v>
      </c>
      <c r="M25" s="17">
        <v>0.06037735849056604</v>
      </c>
      <c r="N25" s="17">
        <v>0.045283018867924525</v>
      </c>
      <c r="O25" s="17">
        <v>0.011320754716981131</v>
      </c>
      <c r="P25" s="17">
        <v>0.09811320754716982</v>
      </c>
      <c r="Q25" s="17">
        <v>0.01509433962264151</v>
      </c>
      <c r="R25" s="17">
        <v>0.0830188679245283</v>
      </c>
      <c r="T25" s="13">
        <v>265</v>
      </c>
    </row>
    <row r="26" spans="1:20" ht="15.75" thickBot="1">
      <c r="A26" s="12" t="s">
        <v>185</v>
      </c>
      <c r="B26" s="20"/>
      <c r="C26" s="20"/>
      <c r="D26" s="20">
        <v>1</v>
      </c>
      <c r="E26" s="20"/>
      <c r="F26" s="20"/>
      <c r="G26" s="20">
        <v>1</v>
      </c>
      <c r="H26" s="20"/>
      <c r="I26" s="22">
        <v>3</v>
      </c>
      <c r="J26" s="32"/>
      <c r="K26" s="23">
        <v>0</v>
      </c>
      <c r="L26" s="24">
        <v>0</v>
      </c>
      <c r="M26" s="24">
        <v>0.058823529411764705</v>
      </c>
      <c r="N26" s="24">
        <v>0</v>
      </c>
      <c r="O26" s="24">
        <v>0</v>
      </c>
      <c r="P26" s="24">
        <v>0.058823529411764705</v>
      </c>
      <c r="Q26" s="24">
        <v>0</v>
      </c>
      <c r="R26" s="24">
        <v>0.17647058823529413</v>
      </c>
      <c r="T26" s="20">
        <v>17</v>
      </c>
    </row>
    <row r="27" spans="1:20" ht="15">
      <c r="A27" s="6" t="s">
        <v>186</v>
      </c>
      <c r="B27" s="7">
        <v>94</v>
      </c>
      <c r="C27" s="7">
        <v>20</v>
      </c>
      <c r="D27" s="7">
        <v>103</v>
      </c>
      <c r="E27" s="7">
        <v>27</v>
      </c>
      <c r="F27" s="7">
        <v>25</v>
      </c>
      <c r="G27" s="7">
        <v>46</v>
      </c>
      <c r="H27" s="7">
        <v>16</v>
      </c>
      <c r="I27" s="9">
        <v>56</v>
      </c>
      <c r="J27" s="32"/>
      <c r="K27" s="25">
        <v>0.11435523114355231</v>
      </c>
      <c r="L27" s="11">
        <v>0.024330900243309004</v>
      </c>
      <c r="M27" s="11">
        <v>0.12530413625304138</v>
      </c>
      <c r="N27" s="11">
        <v>0.032846715328467155</v>
      </c>
      <c r="O27" s="11">
        <v>0.030413625304136254</v>
      </c>
      <c r="P27" s="11">
        <v>0.05596107055961071</v>
      </c>
      <c r="Q27" s="11">
        <v>0.019464720194647202</v>
      </c>
      <c r="R27" s="11">
        <v>0.0681265206812652</v>
      </c>
      <c r="T27" s="7">
        <v>822</v>
      </c>
    </row>
    <row r="28" spans="1:20" ht="15">
      <c r="A28" s="12" t="s">
        <v>187</v>
      </c>
      <c r="B28" s="13">
        <v>52</v>
      </c>
      <c r="C28" s="13">
        <v>9</v>
      </c>
      <c r="D28" s="13">
        <v>58</v>
      </c>
      <c r="E28" s="13">
        <v>14</v>
      </c>
      <c r="F28" s="13">
        <v>15</v>
      </c>
      <c r="G28" s="13">
        <v>16</v>
      </c>
      <c r="H28" s="13">
        <v>7</v>
      </c>
      <c r="I28" s="15">
        <v>19</v>
      </c>
      <c r="J28" s="32"/>
      <c r="K28" s="18">
        <v>0.21311475409836064</v>
      </c>
      <c r="L28" s="17">
        <v>0.036885245901639344</v>
      </c>
      <c r="M28" s="17">
        <v>0.23770491803278687</v>
      </c>
      <c r="N28" s="17">
        <v>0.05737704918032787</v>
      </c>
      <c r="O28" s="17">
        <v>0.06147540983606557</v>
      </c>
      <c r="P28" s="17">
        <v>0.06557377049180328</v>
      </c>
      <c r="Q28" s="17">
        <v>0.028688524590163935</v>
      </c>
      <c r="R28" s="17">
        <v>0.0778688524590164</v>
      </c>
      <c r="T28" s="13">
        <v>244</v>
      </c>
    </row>
    <row r="29" spans="1:20" ht="15">
      <c r="A29" s="12" t="s">
        <v>188</v>
      </c>
      <c r="B29" s="13">
        <v>27</v>
      </c>
      <c r="C29" s="13">
        <v>8</v>
      </c>
      <c r="D29" s="13">
        <v>35</v>
      </c>
      <c r="E29" s="13">
        <v>9</v>
      </c>
      <c r="F29" s="13">
        <v>9</v>
      </c>
      <c r="G29" s="13">
        <v>22</v>
      </c>
      <c r="H29" s="13">
        <v>6</v>
      </c>
      <c r="I29" s="15">
        <v>29</v>
      </c>
      <c r="J29" s="32"/>
      <c r="K29" s="18">
        <v>0.07336956521739131</v>
      </c>
      <c r="L29" s="17">
        <v>0.021739130434782608</v>
      </c>
      <c r="M29" s="17">
        <v>0.09510869565217392</v>
      </c>
      <c r="N29" s="17">
        <v>0.024456521739130436</v>
      </c>
      <c r="O29" s="17">
        <v>0.024456521739130436</v>
      </c>
      <c r="P29" s="17">
        <v>0.059782608695652176</v>
      </c>
      <c r="Q29" s="17">
        <v>0.016304347826086956</v>
      </c>
      <c r="R29" s="17">
        <v>0.07880434782608696</v>
      </c>
      <c r="T29" s="13">
        <v>368</v>
      </c>
    </row>
    <row r="30" spans="1:20" ht="15">
      <c r="A30" s="12" t="s">
        <v>189</v>
      </c>
      <c r="B30" s="13">
        <v>14</v>
      </c>
      <c r="C30" s="13">
        <v>3</v>
      </c>
      <c r="D30" s="13">
        <v>10</v>
      </c>
      <c r="E30" s="13">
        <v>4</v>
      </c>
      <c r="F30" s="13">
        <v>1</v>
      </c>
      <c r="G30" s="13">
        <v>7</v>
      </c>
      <c r="H30" s="13">
        <v>3</v>
      </c>
      <c r="I30" s="15">
        <v>8</v>
      </c>
      <c r="J30" s="32"/>
      <c r="K30" s="18">
        <v>0.07865168539325842</v>
      </c>
      <c r="L30" s="17">
        <v>0.016853932584269662</v>
      </c>
      <c r="M30" s="17">
        <v>0.056179775280898875</v>
      </c>
      <c r="N30" s="17">
        <v>0.02247191011235955</v>
      </c>
      <c r="O30" s="17">
        <v>0.0056179775280898875</v>
      </c>
      <c r="P30" s="17">
        <v>0.03932584269662921</v>
      </c>
      <c r="Q30" s="17">
        <v>0.016853932584269662</v>
      </c>
      <c r="R30" s="17">
        <v>0.0449438202247191</v>
      </c>
      <c r="T30" s="13">
        <v>178</v>
      </c>
    </row>
    <row r="31" spans="1:20" ht="15.75" thickBot="1">
      <c r="A31" s="12" t="s">
        <v>190</v>
      </c>
      <c r="B31" s="20">
        <v>1</v>
      </c>
      <c r="C31" s="20"/>
      <c r="D31" s="20"/>
      <c r="E31" s="20"/>
      <c r="F31" s="20"/>
      <c r="G31" s="20">
        <v>1</v>
      </c>
      <c r="H31" s="20"/>
      <c r="I31" s="22"/>
      <c r="J31" s="32"/>
      <c r="K31" s="23">
        <v>0.03125</v>
      </c>
      <c r="L31" s="24">
        <v>0</v>
      </c>
      <c r="M31" s="24">
        <v>0</v>
      </c>
      <c r="N31" s="24">
        <v>0</v>
      </c>
      <c r="O31" s="24">
        <v>0</v>
      </c>
      <c r="P31" s="24">
        <v>0.03125</v>
      </c>
      <c r="Q31" s="24">
        <v>0</v>
      </c>
      <c r="R31" s="24">
        <v>0</v>
      </c>
      <c r="T31" s="20">
        <v>32</v>
      </c>
    </row>
    <row r="32" spans="1:20" ht="15">
      <c r="A32" s="6" t="s">
        <v>191</v>
      </c>
      <c r="B32" s="7">
        <v>78</v>
      </c>
      <c r="C32" s="7">
        <v>27</v>
      </c>
      <c r="D32" s="7">
        <v>85</v>
      </c>
      <c r="E32" s="7">
        <v>45</v>
      </c>
      <c r="F32" s="7">
        <v>30</v>
      </c>
      <c r="G32" s="7">
        <v>58</v>
      </c>
      <c r="H32" s="7">
        <v>22</v>
      </c>
      <c r="I32" s="9">
        <v>58</v>
      </c>
      <c r="J32" s="32"/>
      <c r="K32" s="25">
        <v>0.11782477341389729</v>
      </c>
      <c r="L32" s="11">
        <v>0.04078549848942598</v>
      </c>
      <c r="M32" s="11">
        <v>0.1283987915407855</v>
      </c>
      <c r="N32" s="11">
        <v>0.06797583081570997</v>
      </c>
      <c r="O32" s="11">
        <v>0.045317220543806644</v>
      </c>
      <c r="P32" s="11">
        <v>0.08761329305135952</v>
      </c>
      <c r="Q32" s="11">
        <v>0.03323262839879154</v>
      </c>
      <c r="R32" s="11">
        <v>0.08761329305135952</v>
      </c>
      <c r="T32" s="7">
        <v>662</v>
      </c>
    </row>
    <row r="33" spans="1:20" ht="15">
      <c r="A33" s="12" t="s">
        <v>192</v>
      </c>
      <c r="B33" s="13">
        <v>42</v>
      </c>
      <c r="C33" s="13">
        <v>17</v>
      </c>
      <c r="D33" s="13">
        <v>44</v>
      </c>
      <c r="E33" s="13">
        <v>23</v>
      </c>
      <c r="F33" s="13">
        <v>20</v>
      </c>
      <c r="G33" s="13">
        <v>22</v>
      </c>
      <c r="H33" s="13">
        <v>12</v>
      </c>
      <c r="I33" s="15">
        <v>20</v>
      </c>
      <c r="J33" s="32"/>
      <c r="K33" s="18">
        <v>0.21649484536082475</v>
      </c>
      <c r="L33" s="17">
        <v>0.08762886597938144</v>
      </c>
      <c r="M33" s="17">
        <v>0.2268041237113402</v>
      </c>
      <c r="N33" s="17">
        <v>0.11855670103092783</v>
      </c>
      <c r="O33" s="17">
        <v>0.10309278350515463</v>
      </c>
      <c r="P33" s="17">
        <v>0.1134020618556701</v>
      </c>
      <c r="Q33" s="17">
        <v>0.061855670103092786</v>
      </c>
      <c r="R33" s="17">
        <v>0.10309278350515463</v>
      </c>
      <c r="T33" s="13">
        <v>194</v>
      </c>
    </row>
    <row r="34" spans="1:20" ht="15">
      <c r="A34" s="12" t="s">
        <v>193</v>
      </c>
      <c r="B34" s="13">
        <v>30</v>
      </c>
      <c r="C34" s="13">
        <v>10</v>
      </c>
      <c r="D34" s="13">
        <v>34</v>
      </c>
      <c r="E34" s="13">
        <v>19</v>
      </c>
      <c r="F34" s="13">
        <v>10</v>
      </c>
      <c r="G34" s="13">
        <v>33</v>
      </c>
      <c r="H34" s="13">
        <v>7</v>
      </c>
      <c r="I34" s="15">
        <v>26</v>
      </c>
      <c r="J34" s="32"/>
      <c r="K34" s="18">
        <v>0.09615384615384616</v>
      </c>
      <c r="L34" s="17">
        <v>0.03205128205128205</v>
      </c>
      <c r="M34" s="17">
        <v>0.10897435897435898</v>
      </c>
      <c r="N34" s="17">
        <v>0.060897435897435896</v>
      </c>
      <c r="O34" s="17">
        <v>0.03205128205128205</v>
      </c>
      <c r="P34" s="17">
        <v>0.10576923076923077</v>
      </c>
      <c r="Q34" s="17">
        <v>0.022435897435897436</v>
      </c>
      <c r="R34" s="17">
        <v>0.08333333333333333</v>
      </c>
      <c r="T34" s="13">
        <v>312</v>
      </c>
    </row>
    <row r="35" spans="1:20" ht="15">
      <c r="A35" s="12" t="s">
        <v>194</v>
      </c>
      <c r="B35" s="13">
        <v>5</v>
      </c>
      <c r="C35" s="13"/>
      <c r="D35" s="13">
        <v>6</v>
      </c>
      <c r="E35" s="13">
        <v>3</v>
      </c>
      <c r="F35" s="13"/>
      <c r="G35" s="13">
        <v>3</v>
      </c>
      <c r="H35" s="13">
        <v>3</v>
      </c>
      <c r="I35" s="15">
        <v>12</v>
      </c>
      <c r="J35" s="32"/>
      <c r="K35" s="18">
        <v>0.03333333333333333</v>
      </c>
      <c r="L35" s="17">
        <v>0</v>
      </c>
      <c r="M35" s="17">
        <v>0.04</v>
      </c>
      <c r="N35" s="17">
        <v>0.02</v>
      </c>
      <c r="O35" s="17">
        <v>0</v>
      </c>
      <c r="P35" s="17">
        <v>0.02</v>
      </c>
      <c r="Q35" s="17">
        <v>0.02</v>
      </c>
      <c r="R35" s="17">
        <v>0.08</v>
      </c>
      <c r="T35" s="13">
        <v>150</v>
      </c>
    </row>
    <row r="36" spans="1:20" ht="15.75" thickBot="1">
      <c r="A36" s="12" t="s">
        <v>195</v>
      </c>
      <c r="B36" s="144">
        <v>1</v>
      </c>
      <c r="C36" s="144"/>
      <c r="D36" s="144">
        <v>1</v>
      </c>
      <c r="E36" s="144"/>
      <c r="F36" s="144"/>
      <c r="G36" s="144"/>
      <c r="H36" s="144"/>
      <c r="I36" s="146"/>
      <c r="J36" s="32"/>
      <c r="K36" s="169">
        <v>0.16666666666666666</v>
      </c>
      <c r="L36" s="168">
        <v>0</v>
      </c>
      <c r="M36" s="168">
        <v>0.16666666666666666</v>
      </c>
      <c r="N36" s="168">
        <v>0</v>
      </c>
      <c r="O36" s="168">
        <v>0</v>
      </c>
      <c r="P36" s="168">
        <v>0</v>
      </c>
      <c r="Q36" s="168">
        <v>0</v>
      </c>
      <c r="R36" s="168">
        <v>0</v>
      </c>
      <c r="T36" s="144">
        <v>6</v>
      </c>
    </row>
    <row r="37" spans="1:20" ht="15.75" thickBot="1">
      <c r="A37" s="150" t="s">
        <v>179</v>
      </c>
      <c r="B37" s="192">
        <v>440</v>
      </c>
      <c r="C37" s="192">
        <v>146</v>
      </c>
      <c r="D37" s="192">
        <v>449</v>
      </c>
      <c r="E37" s="192">
        <v>208</v>
      </c>
      <c r="F37" s="192">
        <v>166</v>
      </c>
      <c r="G37" s="192">
        <v>324</v>
      </c>
      <c r="H37" s="192">
        <v>99</v>
      </c>
      <c r="I37" s="193">
        <v>265</v>
      </c>
      <c r="J37" s="32"/>
      <c r="K37" s="187">
        <v>0.14950730547060823</v>
      </c>
      <c r="L37" s="188">
        <v>0.04960924226979273</v>
      </c>
      <c r="M37" s="188">
        <v>0.15256540944614339</v>
      </c>
      <c r="N37" s="188">
        <v>0.07067618076792388</v>
      </c>
      <c r="O37" s="188">
        <v>0.0564050288820931</v>
      </c>
      <c r="P37" s="188">
        <v>0.11009174311926606</v>
      </c>
      <c r="Q37" s="188">
        <v>0.03363914373088685</v>
      </c>
      <c r="R37" s="188">
        <v>0.09004417261297995</v>
      </c>
      <c r="T37" s="122">
        <v>2943</v>
      </c>
    </row>
  </sheetData>
  <sheetProtection/>
  <mergeCells count="2">
    <mergeCell ref="K2:R2"/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00">
      <selection activeCell="A2" sqref="A2"/>
    </sheetView>
  </sheetViews>
  <sheetFormatPr defaultColWidth="9.140625" defaultRowHeight="15"/>
  <cols>
    <col min="1" max="1" width="35.8515625" style="0" customWidth="1"/>
    <col min="8" max="8" width="4.28125" style="0" customWidth="1"/>
    <col min="14" max="14" width="11.00390625" style="0" bestFit="1" customWidth="1"/>
  </cols>
  <sheetData>
    <row r="1" ht="15">
      <c r="A1" s="185" t="s">
        <v>119</v>
      </c>
    </row>
    <row r="2" spans="1:14" ht="15">
      <c r="A2" s="1"/>
      <c r="B2" s="195" t="s">
        <v>38</v>
      </c>
      <c r="C2" s="195"/>
      <c r="D2" s="195"/>
      <c r="E2" s="195"/>
      <c r="F2" s="195"/>
      <c r="G2" s="196"/>
      <c r="H2" s="43"/>
      <c r="I2" s="195" t="s">
        <v>39</v>
      </c>
      <c r="J2" s="196"/>
      <c r="K2" s="196"/>
      <c r="L2" s="196"/>
      <c r="M2" s="196"/>
      <c r="N2" s="196"/>
    </row>
    <row r="3" spans="1:14" ht="45.75" thickBot="1">
      <c r="A3" s="3" t="s">
        <v>120</v>
      </c>
      <c r="B3" s="3" t="s">
        <v>121</v>
      </c>
      <c r="C3" s="3" t="s">
        <v>122</v>
      </c>
      <c r="D3" s="4" t="s">
        <v>123</v>
      </c>
      <c r="E3" s="158" t="s">
        <v>124</v>
      </c>
      <c r="F3" s="5" t="s">
        <v>125</v>
      </c>
      <c r="G3" s="3" t="s">
        <v>32</v>
      </c>
      <c r="H3" s="111"/>
      <c r="I3" s="139" t="s">
        <v>121</v>
      </c>
      <c r="J3" s="3" t="s">
        <v>122</v>
      </c>
      <c r="K3" s="3" t="s">
        <v>123</v>
      </c>
      <c r="L3" s="3" t="s">
        <v>124</v>
      </c>
      <c r="M3" s="3" t="s">
        <v>125</v>
      </c>
      <c r="N3" s="4" t="s">
        <v>33</v>
      </c>
    </row>
    <row r="4" spans="1:14" ht="15">
      <c r="A4" s="6" t="s">
        <v>130</v>
      </c>
      <c r="B4" s="9">
        <v>76</v>
      </c>
      <c r="C4" s="7">
        <v>56</v>
      </c>
      <c r="D4" s="8">
        <v>311</v>
      </c>
      <c r="E4" s="159">
        <v>144</v>
      </c>
      <c r="F4" s="7">
        <v>658</v>
      </c>
      <c r="G4" s="7">
        <v>1245</v>
      </c>
      <c r="H4" s="112"/>
      <c r="I4" s="140">
        <v>0.06104417670682731</v>
      </c>
      <c r="J4" s="33">
        <v>0.04497991967871486</v>
      </c>
      <c r="K4" s="33">
        <v>0.2497991967871486</v>
      </c>
      <c r="L4" s="33">
        <v>0.11566265060240964</v>
      </c>
      <c r="M4" s="33">
        <v>0.5285140562248996</v>
      </c>
      <c r="N4" s="34">
        <v>1</v>
      </c>
    </row>
    <row r="5" spans="1:14" ht="15">
      <c r="A5" s="12" t="s">
        <v>28</v>
      </c>
      <c r="B5" s="15">
        <v>35</v>
      </c>
      <c r="C5" s="13">
        <v>28</v>
      </c>
      <c r="D5" s="14">
        <v>78</v>
      </c>
      <c r="E5" s="160">
        <v>51</v>
      </c>
      <c r="F5" s="13">
        <v>211</v>
      </c>
      <c r="G5" s="13">
        <v>403</v>
      </c>
      <c r="H5" s="113"/>
      <c r="I5" s="141">
        <v>0.08684863523573201</v>
      </c>
      <c r="J5" s="35">
        <v>0.06947890818858561</v>
      </c>
      <c r="K5" s="35">
        <v>0.1935483870967742</v>
      </c>
      <c r="L5" s="35">
        <v>0.12655086848635236</v>
      </c>
      <c r="M5" s="35">
        <v>0.5235732009925558</v>
      </c>
      <c r="N5" s="36">
        <v>1</v>
      </c>
    </row>
    <row r="6" spans="1:14" ht="15">
      <c r="A6" s="12" t="s">
        <v>30</v>
      </c>
      <c r="B6" s="15">
        <v>33</v>
      </c>
      <c r="C6" s="13">
        <v>20</v>
      </c>
      <c r="D6" s="14">
        <v>155</v>
      </c>
      <c r="E6" s="160">
        <v>66</v>
      </c>
      <c r="F6" s="13">
        <v>328</v>
      </c>
      <c r="G6" s="13">
        <v>602</v>
      </c>
      <c r="H6" s="113"/>
      <c r="I6" s="141">
        <v>0.054817275747508304</v>
      </c>
      <c r="J6" s="35">
        <v>0.03322259136212625</v>
      </c>
      <c r="K6" s="35">
        <v>0.2574750830564784</v>
      </c>
      <c r="L6" s="35">
        <v>0.10963455149501661</v>
      </c>
      <c r="M6" s="35">
        <v>0.5448504983388704</v>
      </c>
      <c r="N6" s="36">
        <v>1</v>
      </c>
    </row>
    <row r="7" spans="1:14" ht="15">
      <c r="A7" s="12" t="s">
        <v>13</v>
      </c>
      <c r="B7" s="15">
        <v>8</v>
      </c>
      <c r="C7" s="13">
        <v>8</v>
      </c>
      <c r="D7" s="14">
        <v>72</v>
      </c>
      <c r="E7" s="160">
        <v>26</v>
      </c>
      <c r="F7" s="13">
        <v>114</v>
      </c>
      <c r="G7" s="13">
        <v>228</v>
      </c>
      <c r="H7" s="113"/>
      <c r="I7" s="141">
        <v>0.03508771929824561</v>
      </c>
      <c r="J7" s="35">
        <v>0.03508771929824561</v>
      </c>
      <c r="K7" s="35">
        <v>0.3157894736842105</v>
      </c>
      <c r="L7" s="35">
        <v>0.11403508771929824</v>
      </c>
      <c r="M7" s="35">
        <v>0.5</v>
      </c>
      <c r="N7" s="36">
        <v>1</v>
      </c>
    </row>
    <row r="8" spans="1:14" ht="15.75" thickBot="1">
      <c r="A8" s="19" t="s">
        <v>31</v>
      </c>
      <c r="B8" s="22"/>
      <c r="C8" s="20"/>
      <c r="D8" s="21">
        <v>6</v>
      </c>
      <c r="E8" s="161">
        <v>1</v>
      </c>
      <c r="F8" s="20">
        <v>5</v>
      </c>
      <c r="G8" s="20">
        <v>12</v>
      </c>
      <c r="H8" s="113"/>
      <c r="I8" s="142">
        <v>0</v>
      </c>
      <c r="J8" s="37">
        <v>0</v>
      </c>
      <c r="K8" s="37">
        <v>0.5</v>
      </c>
      <c r="L8" s="37">
        <v>0.08333333333333333</v>
      </c>
      <c r="M8" s="37">
        <v>0.4166666666666667</v>
      </c>
      <c r="N8" s="38">
        <v>1</v>
      </c>
    </row>
    <row r="9" spans="1:14" ht="15">
      <c r="A9" s="6" t="s">
        <v>131</v>
      </c>
      <c r="B9" s="9">
        <v>14</v>
      </c>
      <c r="C9" s="7">
        <v>19</v>
      </c>
      <c r="D9" s="8">
        <v>253</v>
      </c>
      <c r="E9" s="159">
        <v>52</v>
      </c>
      <c r="F9" s="7">
        <v>289</v>
      </c>
      <c r="G9" s="7">
        <v>627</v>
      </c>
      <c r="H9" s="112"/>
      <c r="I9" s="140">
        <v>0.022328548644338118</v>
      </c>
      <c r="J9" s="33">
        <v>0.030303030303030304</v>
      </c>
      <c r="K9" s="33">
        <v>0.40350877192982454</v>
      </c>
      <c r="L9" s="33">
        <v>0.08293460925039872</v>
      </c>
      <c r="M9" s="33">
        <v>0.4609250398724083</v>
      </c>
      <c r="N9" s="34">
        <v>1</v>
      </c>
    </row>
    <row r="10" spans="1:14" ht="15">
      <c r="A10" s="12" t="s">
        <v>28</v>
      </c>
      <c r="B10" s="15">
        <v>9</v>
      </c>
      <c r="C10" s="13">
        <v>9</v>
      </c>
      <c r="D10" s="14">
        <v>65</v>
      </c>
      <c r="E10" s="160">
        <v>15</v>
      </c>
      <c r="F10" s="13">
        <v>99</v>
      </c>
      <c r="G10" s="13">
        <v>197</v>
      </c>
      <c r="H10" s="113"/>
      <c r="I10" s="141">
        <v>0.04568527918781726</v>
      </c>
      <c r="J10" s="35">
        <v>0.04568527918781726</v>
      </c>
      <c r="K10" s="35">
        <v>0.3299492385786802</v>
      </c>
      <c r="L10" s="35">
        <v>0.07614213197969544</v>
      </c>
      <c r="M10" s="35">
        <v>0.5025380710659898</v>
      </c>
      <c r="N10" s="36">
        <v>1</v>
      </c>
    </row>
    <row r="11" spans="1:14" ht="15">
      <c r="A11" s="12" t="s">
        <v>30</v>
      </c>
      <c r="B11" s="15">
        <v>1</v>
      </c>
      <c r="C11" s="13">
        <v>4</v>
      </c>
      <c r="D11" s="14">
        <v>117</v>
      </c>
      <c r="E11" s="160">
        <v>23</v>
      </c>
      <c r="F11" s="13">
        <v>112</v>
      </c>
      <c r="G11" s="13">
        <v>257</v>
      </c>
      <c r="H11" s="113"/>
      <c r="I11" s="141">
        <v>0.0038910505836575876</v>
      </c>
      <c r="J11" s="35">
        <v>0.01556420233463035</v>
      </c>
      <c r="K11" s="35">
        <v>0.45525291828793774</v>
      </c>
      <c r="L11" s="35">
        <v>0.08949416342412451</v>
      </c>
      <c r="M11" s="35">
        <v>0.4357976653696498</v>
      </c>
      <c r="N11" s="36">
        <v>1</v>
      </c>
    </row>
    <row r="12" spans="1:14" ht="15">
      <c r="A12" s="12" t="s">
        <v>13</v>
      </c>
      <c r="B12" s="15">
        <v>4</v>
      </c>
      <c r="C12" s="13">
        <v>6</v>
      </c>
      <c r="D12" s="14">
        <v>58</v>
      </c>
      <c r="E12" s="160">
        <v>12</v>
      </c>
      <c r="F12" s="13">
        <v>62</v>
      </c>
      <c r="G12" s="13">
        <v>142</v>
      </c>
      <c r="H12" s="113"/>
      <c r="I12" s="141">
        <v>0.028169014084507043</v>
      </c>
      <c r="J12" s="35">
        <v>0.04225352112676056</v>
      </c>
      <c r="K12" s="35">
        <v>0.4084507042253521</v>
      </c>
      <c r="L12" s="35">
        <v>0.08450704225352113</v>
      </c>
      <c r="M12" s="35">
        <v>0.43661971830985913</v>
      </c>
      <c r="N12" s="36">
        <v>1</v>
      </c>
    </row>
    <row r="13" spans="1:14" ht="15.75" thickBot="1">
      <c r="A13" s="19" t="s">
        <v>31</v>
      </c>
      <c r="B13" s="22"/>
      <c r="C13" s="20"/>
      <c r="D13" s="21">
        <v>13</v>
      </c>
      <c r="E13" s="161">
        <v>2</v>
      </c>
      <c r="F13" s="20">
        <v>16</v>
      </c>
      <c r="G13" s="20">
        <v>31</v>
      </c>
      <c r="H13" s="113"/>
      <c r="I13" s="142">
        <v>0</v>
      </c>
      <c r="J13" s="37">
        <v>0</v>
      </c>
      <c r="K13" s="37">
        <v>0.41935483870967744</v>
      </c>
      <c r="L13" s="37">
        <v>0.06451612903225806</v>
      </c>
      <c r="M13" s="37">
        <v>0.5161290322580645</v>
      </c>
      <c r="N13" s="38">
        <v>1</v>
      </c>
    </row>
    <row r="14" spans="1:14" ht="15">
      <c r="A14" s="6" t="s">
        <v>132</v>
      </c>
      <c r="B14" s="9">
        <v>18</v>
      </c>
      <c r="C14" s="7">
        <v>13</v>
      </c>
      <c r="D14" s="8">
        <v>224</v>
      </c>
      <c r="E14" s="159">
        <v>51</v>
      </c>
      <c r="F14" s="7">
        <v>183</v>
      </c>
      <c r="G14" s="7">
        <v>489</v>
      </c>
      <c r="H14" s="112"/>
      <c r="I14" s="140">
        <v>0.03680981595092025</v>
      </c>
      <c r="J14" s="33">
        <v>0.026584867075664622</v>
      </c>
      <c r="K14" s="33">
        <v>0.45807770961145194</v>
      </c>
      <c r="L14" s="33">
        <v>0.10429447852760736</v>
      </c>
      <c r="M14" s="33">
        <v>0.37423312883435583</v>
      </c>
      <c r="N14" s="34">
        <v>1</v>
      </c>
    </row>
    <row r="15" spans="1:14" ht="15">
      <c r="A15" s="12" t="s">
        <v>28</v>
      </c>
      <c r="B15" s="15">
        <v>11</v>
      </c>
      <c r="C15" s="13">
        <v>5</v>
      </c>
      <c r="D15" s="14">
        <v>49</v>
      </c>
      <c r="E15" s="160">
        <v>19</v>
      </c>
      <c r="F15" s="13">
        <v>76</v>
      </c>
      <c r="G15" s="13">
        <v>160</v>
      </c>
      <c r="H15" s="113"/>
      <c r="I15" s="141">
        <v>0.06875</v>
      </c>
      <c r="J15" s="35">
        <v>0.03125</v>
      </c>
      <c r="K15" s="35">
        <v>0.30625</v>
      </c>
      <c r="L15" s="35">
        <v>0.11875</v>
      </c>
      <c r="M15" s="35">
        <v>0.475</v>
      </c>
      <c r="N15" s="36">
        <v>1</v>
      </c>
    </row>
    <row r="16" spans="1:14" ht="15">
      <c r="A16" s="12" t="s">
        <v>30</v>
      </c>
      <c r="B16" s="15">
        <v>7</v>
      </c>
      <c r="C16" s="13">
        <v>5</v>
      </c>
      <c r="D16" s="14">
        <v>114</v>
      </c>
      <c r="E16" s="160">
        <v>18</v>
      </c>
      <c r="F16" s="13">
        <v>68</v>
      </c>
      <c r="G16" s="13">
        <v>212</v>
      </c>
      <c r="H16" s="113"/>
      <c r="I16" s="141">
        <v>0.0330188679245283</v>
      </c>
      <c r="J16" s="35">
        <v>0.02358490566037736</v>
      </c>
      <c r="K16" s="35">
        <v>0.5377358490566038</v>
      </c>
      <c r="L16" s="35">
        <v>0.08490566037735849</v>
      </c>
      <c r="M16" s="35">
        <v>0.32075471698113206</v>
      </c>
      <c r="N16" s="36">
        <v>1</v>
      </c>
    </row>
    <row r="17" spans="1:14" ht="15">
      <c r="A17" s="12" t="s">
        <v>13</v>
      </c>
      <c r="B17" s="15"/>
      <c r="C17" s="13">
        <v>3</v>
      </c>
      <c r="D17" s="14">
        <v>59</v>
      </c>
      <c r="E17" s="160">
        <v>12</v>
      </c>
      <c r="F17" s="13">
        <v>39</v>
      </c>
      <c r="G17" s="13">
        <v>113</v>
      </c>
      <c r="H17" s="113"/>
      <c r="I17" s="141">
        <v>0</v>
      </c>
      <c r="J17" s="35">
        <v>0.02654867256637168</v>
      </c>
      <c r="K17" s="35">
        <v>0.5221238938053098</v>
      </c>
      <c r="L17" s="35">
        <v>0.10619469026548672</v>
      </c>
      <c r="M17" s="35">
        <v>0.34513274336283184</v>
      </c>
      <c r="N17" s="36">
        <v>1</v>
      </c>
    </row>
    <row r="18" spans="1:14" ht="15.75" thickBot="1">
      <c r="A18" s="143" t="s">
        <v>31</v>
      </c>
      <c r="B18" s="146"/>
      <c r="C18" s="144"/>
      <c r="D18" s="145">
        <v>2</v>
      </c>
      <c r="E18" s="162">
        <v>2</v>
      </c>
      <c r="F18" s="144"/>
      <c r="G18" s="144">
        <v>4</v>
      </c>
      <c r="H18" s="113"/>
      <c r="I18" s="147">
        <v>0</v>
      </c>
      <c r="J18" s="148">
        <v>0</v>
      </c>
      <c r="K18" s="148">
        <v>0.5</v>
      </c>
      <c r="L18" s="148">
        <v>0.5</v>
      </c>
      <c r="M18" s="148">
        <v>0</v>
      </c>
      <c r="N18" s="149">
        <v>1</v>
      </c>
    </row>
    <row r="19" spans="1:14" ht="15.75" thickBot="1">
      <c r="A19" s="150" t="s">
        <v>133</v>
      </c>
      <c r="B19" s="65">
        <v>108</v>
      </c>
      <c r="C19" s="64">
        <v>88</v>
      </c>
      <c r="D19" s="103">
        <v>788</v>
      </c>
      <c r="E19" s="163">
        <v>247</v>
      </c>
      <c r="F19" s="64">
        <v>1130</v>
      </c>
      <c r="G19" s="186">
        <v>2361</v>
      </c>
      <c r="H19" s="112"/>
      <c r="I19" s="187">
        <v>0.045743329097839895</v>
      </c>
      <c r="J19" s="188">
        <v>0.03727234222786955</v>
      </c>
      <c r="K19" s="188">
        <v>0.33375688267683185</v>
      </c>
      <c r="L19" s="188">
        <v>0.10461668784413385</v>
      </c>
      <c r="M19" s="188">
        <v>0.4786107581533249</v>
      </c>
      <c r="N19" s="153">
        <v>1</v>
      </c>
    </row>
    <row r="20" spans="9:14" ht="15">
      <c r="I20" s="154"/>
      <c r="J20" s="154"/>
      <c r="K20" s="154"/>
      <c r="L20" s="154"/>
      <c r="M20" s="154"/>
      <c r="N20" s="154"/>
    </row>
    <row r="21" spans="1:14" ht="45.75" thickBot="1">
      <c r="A21" s="3" t="s">
        <v>126</v>
      </c>
      <c r="B21" s="3" t="s">
        <v>121</v>
      </c>
      <c r="C21" s="3" t="s">
        <v>122</v>
      </c>
      <c r="D21" s="4" t="s">
        <v>123</v>
      </c>
      <c r="E21" s="158" t="s">
        <v>124</v>
      </c>
      <c r="F21" s="5" t="s">
        <v>125</v>
      </c>
      <c r="G21" s="3" t="s">
        <v>32</v>
      </c>
      <c r="H21" s="111"/>
      <c r="I21" s="155" t="s">
        <v>121</v>
      </c>
      <c r="J21" s="156" t="s">
        <v>122</v>
      </c>
      <c r="K21" s="156" t="s">
        <v>123</v>
      </c>
      <c r="L21" s="156" t="s">
        <v>124</v>
      </c>
      <c r="M21" s="156" t="s">
        <v>125</v>
      </c>
      <c r="N21" s="4" t="s">
        <v>33</v>
      </c>
    </row>
    <row r="22" spans="1:14" ht="15">
      <c r="A22" s="6" t="s">
        <v>134</v>
      </c>
      <c r="B22" s="7">
        <v>174</v>
      </c>
      <c r="C22" s="7">
        <v>175</v>
      </c>
      <c r="D22" s="8">
        <v>293</v>
      </c>
      <c r="E22" s="159">
        <v>232</v>
      </c>
      <c r="F22" s="9">
        <v>470</v>
      </c>
      <c r="G22" s="7">
        <v>1344</v>
      </c>
      <c r="H22" s="112"/>
      <c r="I22" s="140">
        <v>0.12946428571428573</v>
      </c>
      <c r="J22" s="33">
        <v>0.13020833333333334</v>
      </c>
      <c r="K22" s="33">
        <v>0.21800595238095238</v>
      </c>
      <c r="L22" s="33">
        <v>0.17261904761904762</v>
      </c>
      <c r="M22" s="33">
        <v>0.34970238095238093</v>
      </c>
      <c r="N22" s="34">
        <v>1</v>
      </c>
    </row>
    <row r="23" spans="1:14" ht="15">
      <c r="A23" s="12" t="s">
        <v>28</v>
      </c>
      <c r="B23" s="13">
        <v>68</v>
      </c>
      <c r="C23" s="13">
        <v>37</v>
      </c>
      <c r="D23" s="14">
        <v>62</v>
      </c>
      <c r="E23" s="160">
        <v>75</v>
      </c>
      <c r="F23" s="15">
        <v>177</v>
      </c>
      <c r="G23" s="13">
        <v>419</v>
      </c>
      <c r="H23" s="113"/>
      <c r="I23" s="141">
        <v>0.162291169451074</v>
      </c>
      <c r="J23" s="35">
        <v>0.0883054892601432</v>
      </c>
      <c r="K23" s="35">
        <v>0.14797136038186157</v>
      </c>
      <c r="L23" s="35">
        <v>0.17899761336515513</v>
      </c>
      <c r="M23" s="35">
        <v>0.4224343675417661</v>
      </c>
      <c r="N23" s="36">
        <v>1</v>
      </c>
    </row>
    <row r="24" spans="1:14" ht="15">
      <c r="A24" s="12" t="s">
        <v>30</v>
      </c>
      <c r="B24" s="13">
        <v>85</v>
      </c>
      <c r="C24" s="13">
        <v>105</v>
      </c>
      <c r="D24" s="14">
        <v>172</v>
      </c>
      <c r="E24" s="160">
        <v>104</v>
      </c>
      <c r="F24" s="15">
        <v>218</v>
      </c>
      <c r="G24" s="13">
        <v>684</v>
      </c>
      <c r="H24" s="113"/>
      <c r="I24" s="141">
        <v>0.12426900584795321</v>
      </c>
      <c r="J24" s="35">
        <v>0.15350877192982457</v>
      </c>
      <c r="K24" s="35">
        <v>0.25146198830409355</v>
      </c>
      <c r="L24" s="35">
        <v>0.15204678362573099</v>
      </c>
      <c r="M24" s="35">
        <v>0.31871345029239767</v>
      </c>
      <c r="N24" s="36">
        <v>1</v>
      </c>
    </row>
    <row r="25" spans="1:14" ht="15">
      <c r="A25" s="12" t="s">
        <v>13</v>
      </c>
      <c r="B25" s="13">
        <v>20</v>
      </c>
      <c r="C25" s="13">
        <v>32</v>
      </c>
      <c r="D25" s="14">
        <v>57</v>
      </c>
      <c r="E25" s="160">
        <v>47</v>
      </c>
      <c r="F25" s="15">
        <v>71</v>
      </c>
      <c r="G25" s="13">
        <v>227</v>
      </c>
      <c r="H25" s="113"/>
      <c r="I25" s="141">
        <v>0.0881057268722467</v>
      </c>
      <c r="J25" s="35">
        <v>0.14096916299559473</v>
      </c>
      <c r="K25" s="35">
        <v>0.2511013215859031</v>
      </c>
      <c r="L25" s="35">
        <v>0.20704845814977973</v>
      </c>
      <c r="M25" s="35">
        <v>0.31277533039647576</v>
      </c>
      <c r="N25" s="36">
        <v>1</v>
      </c>
    </row>
    <row r="26" spans="1:14" ht="15.75" thickBot="1">
      <c r="A26" s="19" t="s">
        <v>31</v>
      </c>
      <c r="B26" s="20">
        <v>1</v>
      </c>
      <c r="C26" s="20">
        <v>1</v>
      </c>
      <c r="D26" s="21">
        <v>2</v>
      </c>
      <c r="E26" s="161">
        <v>6</v>
      </c>
      <c r="F26" s="22">
        <v>4</v>
      </c>
      <c r="G26" s="20">
        <v>14</v>
      </c>
      <c r="H26" s="113"/>
      <c r="I26" s="142">
        <v>0.07142857142857142</v>
      </c>
      <c r="J26" s="37">
        <v>0.07142857142857142</v>
      </c>
      <c r="K26" s="37">
        <v>0.14285714285714285</v>
      </c>
      <c r="L26" s="37">
        <v>0.42857142857142855</v>
      </c>
      <c r="M26" s="37">
        <v>0.2857142857142857</v>
      </c>
      <c r="N26" s="38">
        <v>1</v>
      </c>
    </row>
    <row r="27" spans="1:14" ht="15">
      <c r="A27" s="6" t="s">
        <v>135</v>
      </c>
      <c r="B27" s="7">
        <v>76</v>
      </c>
      <c r="C27" s="7">
        <v>104</v>
      </c>
      <c r="D27" s="8">
        <v>174</v>
      </c>
      <c r="E27" s="159">
        <v>106</v>
      </c>
      <c r="F27" s="9">
        <v>250</v>
      </c>
      <c r="G27" s="7">
        <v>710</v>
      </c>
      <c r="H27" s="112"/>
      <c r="I27" s="140">
        <v>0.10704225352112676</v>
      </c>
      <c r="J27" s="33">
        <v>0.14647887323943662</v>
      </c>
      <c r="K27" s="33">
        <v>0.24507042253521127</v>
      </c>
      <c r="L27" s="33">
        <v>0.14929577464788732</v>
      </c>
      <c r="M27" s="33">
        <v>0.352112676056338</v>
      </c>
      <c r="N27" s="34">
        <v>1</v>
      </c>
    </row>
    <row r="28" spans="1:14" ht="15">
      <c r="A28" s="12" t="s">
        <v>28</v>
      </c>
      <c r="B28" s="13">
        <v>28</v>
      </c>
      <c r="C28" s="13">
        <v>35</v>
      </c>
      <c r="D28" s="14">
        <v>44</v>
      </c>
      <c r="E28" s="160">
        <v>33</v>
      </c>
      <c r="F28" s="15">
        <v>83</v>
      </c>
      <c r="G28" s="13">
        <v>223</v>
      </c>
      <c r="H28" s="113"/>
      <c r="I28" s="141">
        <v>0.12556053811659193</v>
      </c>
      <c r="J28" s="35">
        <v>0.15695067264573992</v>
      </c>
      <c r="K28" s="35">
        <v>0.19730941704035873</v>
      </c>
      <c r="L28" s="35">
        <v>0.14798206278026907</v>
      </c>
      <c r="M28" s="35">
        <v>0.3721973094170404</v>
      </c>
      <c r="N28" s="36">
        <v>1</v>
      </c>
    </row>
    <row r="29" spans="1:14" ht="15">
      <c r="A29" s="12" t="s">
        <v>30</v>
      </c>
      <c r="B29" s="13">
        <v>29</v>
      </c>
      <c r="C29" s="13">
        <v>41</v>
      </c>
      <c r="D29" s="14">
        <v>85</v>
      </c>
      <c r="E29" s="160">
        <v>52</v>
      </c>
      <c r="F29" s="15">
        <v>119</v>
      </c>
      <c r="G29" s="13">
        <v>326</v>
      </c>
      <c r="H29" s="113"/>
      <c r="I29" s="141">
        <v>0.08895705521472393</v>
      </c>
      <c r="J29" s="35">
        <v>0.12576687116564417</v>
      </c>
      <c r="K29" s="35">
        <v>0.2607361963190184</v>
      </c>
      <c r="L29" s="35">
        <v>0.15950920245398773</v>
      </c>
      <c r="M29" s="35">
        <v>0.36503067484662577</v>
      </c>
      <c r="N29" s="36">
        <v>1</v>
      </c>
    </row>
    <row r="30" spans="1:14" ht="15">
      <c r="A30" s="12" t="s">
        <v>13</v>
      </c>
      <c r="B30" s="13">
        <v>15</v>
      </c>
      <c r="C30" s="13">
        <v>24</v>
      </c>
      <c r="D30" s="14">
        <v>36</v>
      </c>
      <c r="E30" s="160">
        <v>20</v>
      </c>
      <c r="F30" s="15">
        <v>43</v>
      </c>
      <c r="G30" s="13">
        <v>138</v>
      </c>
      <c r="H30" s="113"/>
      <c r="I30" s="141">
        <v>0.10869565217391304</v>
      </c>
      <c r="J30" s="35">
        <v>0.17391304347826086</v>
      </c>
      <c r="K30" s="35">
        <v>0.2608695652173913</v>
      </c>
      <c r="L30" s="35">
        <v>0.14492753623188406</v>
      </c>
      <c r="M30" s="35">
        <v>0.3115942028985507</v>
      </c>
      <c r="N30" s="36">
        <v>1</v>
      </c>
    </row>
    <row r="31" spans="1:14" ht="15.75" thickBot="1">
      <c r="A31" s="19" t="s">
        <v>31</v>
      </c>
      <c r="B31" s="20">
        <v>4</v>
      </c>
      <c r="C31" s="20">
        <v>4</v>
      </c>
      <c r="D31" s="21">
        <v>9</v>
      </c>
      <c r="E31" s="161">
        <v>1</v>
      </c>
      <c r="F31" s="22">
        <v>5</v>
      </c>
      <c r="G31" s="20">
        <v>23</v>
      </c>
      <c r="H31" s="113"/>
      <c r="I31" s="142">
        <v>0.17391304347826086</v>
      </c>
      <c r="J31" s="37">
        <v>0.17391304347826086</v>
      </c>
      <c r="K31" s="37">
        <v>0.391304347826087</v>
      </c>
      <c r="L31" s="37">
        <v>0.043478260869565216</v>
      </c>
      <c r="M31" s="37">
        <v>0.21739130434782608</v>
      </c>
      <c r="N31" s="38">
        <v>1</v>
      </c>
    </row>
    <row r="32" spans="1:14" ht="15">
      <c r="A32" s="6" t="s">
        <v>136</v>
      </c>
      <c r="B32" s="7">
        <v>65</v>
      </c>
      <c r="C32" s="7">
        <v>80</v>
      </c>
      <c r="D32" s="8">
        <v>135</v>
      </c>
      <c r="E32" s="159">
        <v>109</v>
      </c>
      <c r="F32" s="9">
        <v>223</v>
      </c>
      <c r="G32" s="7">
        <v>612</v>
      </c>
      <c r="H32" s="112"/>
      <c r="I32" s="140">
        <v>0.10620915032679738</v>
      </c>
      <c r="J32" s="33">
        <v>0.13071895424836602</v>
      </c>
      <c r="K32" s="33">
        <v>0.22058823529411764</v>
      </c>
      <c r="L32" s="33">
        <v>0.1781045751633987</v>
      </c>
      <c r="M32" s="33">
        <v>0.36437908496732024</v>
      </c>
      <c r="N32" s="34">
        <v>1</v>
      </c>
    </row>
    <row r="33" spans="1:14" ht="15">
      <c r="A33" s="12" t="s">
        <v>28</v>
      </c>
      <c r="B33" s="13">
        <v>25</v>
      </c>
      <c r="C33" s="13">
        <v>13</v>
      </c>
      <c r="D33" s="14">
        <v>37</v>
      </c>
      <c r="E33" s="160">
        <v>30</v>
      </c>
      <c r="F33" s="15">
        <v>75</v>
      </c>
      <c r="G33" s="13">
        <v>180</v>
      </c>
      <c r="H33" s="113"/>
      <c r="I33" s="141">
        <v>0.1388888888888889</v>
      </c>
      <c r="J33" s="35">
        <v>0.07222222222222222</v>
      </c>
      <c r="K33" s="35">
        <v>0.20555555555555555</v>
      </c>
      <c r="L33" s="35">
        <v>0.16666666666666666</v>
      </c>
      <c r="M33" s="35">
        <v>0.4166666666666667</v>
      </c>
      <c r="N33" s="36">
        <v>1</v>
      </c>
    </row>
    <row r="34" spans="1:14" ht="15">
      <c r="A34" s="12" t="s">
        <v>30</v>
      </c>
      <c r="B34" s="13">
        <v>31</v>
      </c>
      <c r="C34" s="13">
        <v>42</v>
      </c>
      <c r="D34" s="14">
        <v>66</v>
      </c>
      <c r="E34" s="160">
        <v>49</v>
      </c>
      <c r="F34" s="15">
        <v>105</v>
      </c>
      <c r="G34" s="13">
        <v>293</v>
      </c>
      <c r="H34" s="113"/>
      <c r="I34" s="141">
        <v>0.10580204778156997</v>
      </c>
      <c r="J34" s="35">
        <v>0.14334470989761092</v>
      </c>
      <c r="K34" s="35">
        <v>0.22525597269624573</v>
      </c>
      <c r="L34" s="35">
        <v>0.16723549488054607</v>
      </c>
      <c r="M34" s="35">
        <v>0.3583617747440273</v>
      </c>
      <c r="N34" s="36">
        <v>1</v>
      </c>
    </row>
    <row r="35" spans="1:14" ht="15">
      <c r="A35" s="12" t="s">
        <v>13</v>
      </c>
      <c r="B35" s="13">
        <v>8</v>
      </c>
      <c r="C35" s="13">
        <v>25</v>
      </c>
      <c r="D35" s="14">
        <v>31</v>
      </c>
      <c r="E35" s="160">
        <v>28</v>
      </c>
      <c r="F35" s="15">
        <v>41</v>
      </c>
      <c r="G35" s="13">
        <v>133</v>
      </c>
      <c r="H35" s="113"/>
      <c r="I35" s="141">
        <v>0.06015037593984962</v>
      </c>
      <c r="J35" s="35">
        <v>0.18796992481203006</v>
      </c>
      <c r="K35" s="35">
        <v>0.23308270676691728</v>
      </c>
      <c r="L35" s="35">
        <v>0.21052631578947367</v>
      </c>
      <c r="M35" s="35">
        <v>0.3082706766917293</v>
      </c>
      <c r="N35" s="36">
        <v>1</v>
      </c>
    </row>
    <row r="36" spans="1:14" ht="15.75" thickBot="1">
      <c r="A36" s="143" t="s">
        <v>31</v>
      </c>
      <c r="B36" s="144">
        <v>1</v>
      </c>
      <c r="C36" s="144"/>
      <c r="D36" s="145">
        <v>1</v>
      </c>
      <c r="E36" s="162">
        <v>2</v>
      </c>
      <c r="F36" s="146">
        <v>2</v>
      </c>
      <c r="G36" s="144">
        <v>6</v>
      </c>
      <c r="H36" s="113"/>
      <c r="I36" s="147">
        <v>0.16666666666666666</v>
      </c>
      <c r="J36" s="148">
        <v>0</v>
      </c>
      <c r="K36" s="148">
        <v>0.16666666666666666</v>
      </c>
      <c r="L36" s="148">
        <v>0.3333333333333333</v>
      </c>
      <c r="M36" s="148">
        <v>0.3333333333333333</v>
      </c>
      <c r="N36" s="149">
        <v>1</v>
      </c>
    </row>
    <row r="37" spans="1:14" ht="15.75" thickBot="1">
      <c r="A37" s="150" t="s">
        <v>137</v>
      </c>
      <c r="B37" s="64">
        <v>315</v>
      </c>
      <c r="C37" s="64">
        <v>359</v>
      </c>
      <c r="D37" s="103">
        <v>602</v>
      </c>
      <c r="E37" s="163">
        <v>447</v>
      </c>
      <c r="F37" s="65">
        <v>943</v>
      </c>
      <c r="G37" s="186">
        <v>2666</v>
      </c>
      <c r="H37" s="112"/>
      <c r="I37" s="187">
        <v>0.11815453863465866</v>
      </c>
      <c r="J37" s="188">
        <v>0.13465866466616655</v>
      </c>
      <c r="K37" s="188">
        <v>0.22580645161290322</v>
      </c>
      <c r="L37" s="188">
        <v>0.1676669167291823</v>
      </c>
      <c r="M37" s="188">
        <v>0.3537134283570893</v>
      </c>
      <c r="N37" s="153">
        <v>1</v>
      </c>
    </row>
    <row r="38" spans="9:14" ht="15">
      <c r="I38" s="154"/>
      <c r="J38" s="154"/>
      <c r="K38" s="154"/>
      <c r="L38" s="154"/>
      <c r="M38" s="154"/>
      <c r="N38" s="154"/>
    </row>
    <row r="39" spans="1:14" ht="45.75" thickBot="1">
      <c r="A39" s="3" t="s">
        <v>127</v>
      </c>
      <c r="B39" s="3" t="s">
        <v>121</v>
      </c>
      <c r="C39" s="3" t="s">
        <v>122</v>
      </c>
      <c r="D39" s="4" t="s">
        <v>123</v>
      </c>
      <c r="E39" s="158" t="s">
        <v>124</v>
      </c>
      <c r="F39" s="5" t="s">
        <v>125</v>
      </c>
      <c r="G39" s="3" t="s">
        <v>32</v>
      </c>
      <c r="H39" s="111"/>
      <c r="I39" s="155" t="s">
        <v>121</v>
      </c>
      <c r="J39" s="156" t="s">
        <v>122</v>
      </c>
      <c r="K39" s="156" t="s">
        <v>123</v>
      </c>
      <c r="L39" s="156" t="s">
        <v>124</v>
      </c>
      <c r="M39" s="156" t="s">
        <v>125</v>
      </c>
      <c r="N39" s="4" t="s">
        <v>33</v>
      </c>
    </row>
    <row r="40" spans="1:14" ht="15">
      <c r="A40" s="6" t="s">
        <v>138</v>
      </c>
      <c r="B40" s="7">
        <v>178</v>
      </c>
      <c r="C40" s="7">
        <v>214</v>
      </c>
      <c r="D40" s="8">
        <v>347</v>
      </c>
      <c r="E40" s="159">
        <v>231</v>
      </c>
      <c r="F40" s="9">
        <v>393</v>
      </c>
      <c r="G40" s="7">
        <v>1363</v>
      </c>
      <c r="H40" s="112"/>
      <c r="I40" s="140">
        <v>0.1305942773294204</v>
      </c>
      <c r="J40" s="33">
        <v>0.15700660308143802</v>
      </c>
      <c r="K40" s="33">
        <v>0.2545854732208364</v>
      </c>
      <c r="L40" s="33">
        <v>0.169479090242113</v>
      </c>
      <c r="M40" s="33">
        <v>0.28833455612619224</v>
      </c>
      <c r="N40" s="34">
        <v>1</v>
      </c>
    </row>
    <row r="41" spans="1:14" ht="15">
      <c r="A41" s="12" t="s">
        <v>28</v>
      </c>
      <c r="B41" s="13">
        <v>61</v>
      </c>
      <c r="C41" s="13">
        <v>51</v>
      </c>
      <c r="D41" s="14">
        <v>93</v>
      </c>
      <c r="E41" s="160">
        <v>63</v>
      </c>
      <c r="F41" s="15">
        <v>162</v>
      </c>
      <c r="G41" s="13">
        <v>430</v>
      </c>
      <c r="H41" s="113"/>
      <c r="I41" s="141">
        <v>0.14186046511627906</v>
      </c>
      <c r="J41" s="35">
        <v>0.1186046511627907</v>
      </c>
      <c r="K41" s="35">
        <v>0.21627906976744185</v>
      </c>
      <c r="L41" s="35">
        <v>0.14651162790697675</v>
      </c>
      <c r="M41" s="35">
        <v>0.3767441860465116</v>
      </c>
      <c r="N41" s="36">
        <v>1</v>
      </c>
    </row>
    <row r="42" spans="1:14" ht="15">
      <c r="A42" s="12" t="s">
        <v>30</v>
      </c>
      <c r="B42" s="13">
        <v>91</v>
      </c>
      <c r="C42" s="13">
        <v>124</v>
      </c>
      <c r="D42" s="14">
        <v>196</v>
      </c>
      <c r="E42" s="160">
        <v>116</v>
      </c>
      <c r="F42" s="15">
        <v>159</v>
      </c>
      <c r="G42" s="13">
        <v>686</v>
      </c>
      <c r="H42" s="113"/>
      <c r="I42" s="141">
        <v>0.1326530612244898</v>
      </c>
      <c r="J42" s="35">
        <v>0.18075801749271136</v>
      </c>
      <c r="K42" s="35">
        <v>0.2857142857142857</v>
      </c>
      <c r="L42" s="35">
        <v>0.16909620991253643</v>
      </c>
      <c r="M42" s="35">
        <v>0.23177842565597667</v>
      </c>
      <c r="N42" s="36">
        <v>1</v>
      </c>
    </row>
    <row r="43" spans="1:14" ht="15">
      <c r="A43" s="12" t="s">
        <v>13</v>
      </c>
      <c r="B43" s="13">
        <v>25</v>
      </c>
      <c r="C43" s="13">
        <v>37</v>
      </c>
      <c r="D43" s="14">
        <v>56</v>
      </c>
      <c r="E43" s="160">
        <v>49</v>
      </c>
      <c r="F43" s="15">
        <v>69</v>
      </c>
      <c r="G43" s="13">
        <v>236</v>
      </c>
      <c r="H43" s="113"/>
      <c r="I43" s="141">
        <v>0.1059322033898305</v>
      </c>
      <c r="J43" s="35">
        <v>0.15677966101694915</v>
      </c>
      <c r="K43" s="35">
        <v>0.23728813559322035</v>
      </c>
      <c r="L43" s="35">
        <v>0.2076271186440678</v>
      </c>
      <c r="M43" s="35">
        <v>0.2923728813559322</v>
      </c>
      <c r="N43" s="36">
        <v>1</v>
      </c>
    </row>
    <row r="44" spans="1:14" ht="15.75" thickBot="1">
      <c r="A44" s="19" t="s">
        <v>31</v>
      </c>
      <c r="B44" s="20">
        <v>1</v>
      </c>
      <c r="C44" s="20">
        <v>2</v>
      </c>
      <c r="D44" s="21">
        <v>2</v>
      </c>
      <c r="E44" s="161">
        <v>3</v>
      </c>
      <c r="F44" s="22">
        <v>3</v>
      </c>
      <c r="G44" s="20">
        <v>11</v>
      </c>
      <c r="H44" s="113"/>
      <c r="I44" s="142">
        <v>0.09090909090909091</v>
      </c>
      <c r="J44" s="37">
        <v>0.18181818181818182</v>
      </c>
      <c r="K44" s="37">
        <v>0.18181818181818182</v>
      </c>
      <c r="L44" s="37">
        <v>0.2727272727272727</v>
      </c>
      <c r="M44" s="37">
        <v>0.2727272727272727</v>
      </c>
      <c r="N44" s="38">
        <v>1</v>
      </c>
    </row>
    <row r="45" spans="1:14" ht="15">
      <c r="A45" s="6" t="s">
        <v>139</v>
      </c>
      <c r="B45" s="7">
        <v>101</v>
      </c>
      <c r="C45" s="7">
        <v>83</v>
      </c>
      <c r="D45" s="8">
        <v>180</v>
      </c>
      <c r="E45" s="159">
        <v>136</v>
      </c>
      <c r="F45" s="9">
        <v>218</v>
      </c>
      <c r="G45" s="7">
        <v>718</v>
      </c>
      <c r="H45" s="112"/>
      <c r="I45" s="140">
        <v>0.14066852367688024</v>
      </c>
      <c r="J45" s="33">
        <v>0.11559888579387187</v>
      </c>
      <c r="K45" s="33">
        <v>0.25069637883008355</v>
      </c>
      <c r="L45" s="33">
        <v>0.1894150417827298</v>
      </c>
      <c r="M45" s="33">
        <v>0.30362116991643456</v>
      </c>
      <c r="N45" s="34">
        <v>1</v>
      </c>
    </row>
    <row r="46" spans="1:14" ht="15">
      <c r="A46" s="12" t="s">
        <v>28</v>
      </c>
      <c r="B46" s="13">
        <v>44</v>
      </c>
      <c r="C46" s="13">
        <v>26</v>
      </c>
      <c r="D46" s="14">
        <v>46</v>
      </c>
      <c r="E46" s="160">
        <v>43</v>
      </c>
      <c r="F46" s="15">
        <v>80</v>
      </c>
      <c r="G46" s="13">
        <v>239</v>
      </c>
      <c r="H46" s="113"/>
      <c r="I46" s="141">
        <v>0.18410041841004185</v>
      </c>
      <c r="J46" s="35">
        <v>0.1087866108786611</v>
      </c>
      <c r="K46" s="35">
        <v>0.19246861924686193</v>
      </c>
      <c r="L46" s="35">
        <v>0.1799163179916318</v>
      </c>
      <c r="M46" s="35">
        <v>0.33472803347280333</v>
      </c>
      <c r="N46" s="36">
        <v>1</v>
      </c>
    </row>
    <row r="47" spans="1:14" ht="15">
      <c r="A47" s="12" t="s">
        <v>30</v>
      </c>
      <c r="B47" s="13">
        <v>34</v>
      </c>
      <c r="C47" s="13">
        <v>41</v>
      </c>
      <c r="D47" s="14">
        <v>94</v>
      </c>
      <c r="E47" s="160">
        <v>59</v>
      </c>
      <c r="F47" s="15">
        <v>91</v>
      </c>
      <c r="G47" s="13">
        <v>319</v>
      </c>
      <c r="H47" s="113"/>
      <c r="I47" s="141">
        <v>0.10658307210031348</v>
      </c>
      <c r="J47" s="35">
        <v>0.12852664576802508</v>
      </c>
      <c r="K47" s="35">
        <v>0.2946708463949843</v>
      </c>
      <c r="L47" s="35">
        <v>0.18495297805642633</v>
      </c>
      <c r="M47" s="35">
        <v>0.2852664576802508</v>
      </c>
      <c r="N47" s="36">
        <v>1</v>
      </c>
    </row>
    <row r="48" spans="1:14" ht="15">
      <c r="A48" s="12" t="s">
        <v>13</v>
      </c>
      <c r="B48" s="13">
        <v>19</v>
      </c>
      <c r="C48" s="13">
        <v>14</v>
      </c>
      <c r="D48" s="14">
        <v>33</v>
      </c>
      <c r="E48" s="160">
        <v>30</v>
      </c>
      <c r="F48" s="15">
        <v>43</v>
      </c>
      <c r="G48" s="13">
        <v>139</v>
      </c>
      <c r="H48" s="113"/>
      <c r="I48" s="141">
        <v>0.1366906474820144</v>
      </c>
      <c r="J48" s="35">
        <v>0.10071942446043165</v>
      </c>
      <c r="K48" s="35">
        <v>0.23741007194244604</v>
      </c>
      <c r="L48" s="35">
        <v>0.2158273381294964</v>
      </c>
      <c r="M48" s="35">
        <v>0.30935251798561153</v>
      </c>
      <c r="N48" s="36">
        <v>1</v>
      </c>
    </row>
    <row r="49" spans="1:14" ht="15.75" thickBot="1">
      <c r="A49" s="19" t="s">
        <v>31</v>
      </c>
      <c r="B49" s="20">
        <v>4</v>
      </c>
      <c r="C49" s="20">
        <v>2</v>
      </c>
      <c r="D49" s="21">
        <v>7</v>
      </c>
      <c r="E49" s="161">
        <v>4</v>
      </c>
      <c r="F49" s="22">
        <v>4</v>
      </c>
      <c r="G49" s="20">
        <v>21</v>
      </c>
      <c r="H49" s="113"/>
      <c r="I49" s="142">
        <v>0.19047619047619047</v>
      </c>
      <c r="J49" s="37">
        <v>0.09523809523809523</v>
      </c>
      <c r="K49" s="37">
        <v>0.3333333333333333</v>
      </c>
      <c r="L49" s="37">
        <v>0.19047619047619047</v>
      </c>
      <c r="M49" s="37">
        <v>0.19047619047619047</v>
      </c>
      <c r="N49" s="38">
        <v>1</v>
      </c>
    </row>
    <row r="50" spans="1:14" ht="15">
      <c r="A50" s="6" t="s">
        <v>136</v>
      </c>
      <c r="B50" s="7">
        <v>67</v>
      </c>
      <c r="C50" s="7">
        <v>80</v>
      </c>
      <c r="D50" s="8">
        <v>161</v>
      </c>
      <c r="E50" s="159">
        <v>108</v>
      </c>
      <c r="F50" s="9">
        <v>196</v>
      </c>
      <c r="G50" s="7">
        <v>612</v>
      </c>
      <c r="H50" s="112"/>
      <c r="I50" s="140">
        <v>0.10947712418300654</v>
      </c>
      <c r="J50" s="33">
        <v>0.13071895424836602</v>
      </c>
      <c r="K50" s="33">
        <v>0.2630718954248366</v>
      </c>
      <c r="L50" s="33">
        <v>0.17647058823529413</v>
      </c>
      <c r="M50" s="33">
        <v>0.3202614379084967</v>
      </c>
      <c r="N50" s="34">
        <v>1</v>
      </c>
    </row>
    <row r="51" spans="1:14" ht="15">
      <c r="A51" s="12" t="s">
        <v>28</v>
      </c>
      <c r="B51" s="13">
        <v>28</v>
      </c>
      <c r="C51" s="13">
        <v>18</v>
      </c>
      <c r="D51" s="14">
        <v>41</v>
      </c>
      <c r="E51" s="160">
        <v>34</v>
      </c>
      <c r="F51" s="15">
        <v>63</v>
      </c>
      <c r="G51" s="13">
        <v>184</v>
      </c>
      <c r="H51" s="113"/>
      <c r="I51" s="141">
        <v>0.15217391304347827</v>
      </c>
      <c r="J51" s="35">
        <v>0.09782608695652174</v>
      </c>
      <c r="K51" s="35">
        <v>0.22282608695652173</v>
      </c>
      <c r="L51" s="35">
        <v>0.18478260869565216</v>
      </c>
      <c r="M51" s="35">
        <v>0.3423913043478261</v>
      </c>
      <c r="N51" s="36">
        <v>1</v>
      </c>
    </row>
    <row r="52" spans="1:14" ht="15">
      <c r="A52" s="12" t="s">
        <v>30</v>
      </c>
      <c r="B52" s="13">
        <v>31</v>
      </c>
      <c r="C52" s="13">
        <v>41</v>
      </c>
      <c r="D52" s="14">
        <v>79</v>
      </c>
      <c r="E52" s="160">
        <v>46</v>
      </c>
      <c r="F52" s="15">
        <v>93</v>
      </c>
      <c r="G52" s="13">
        <v>290</v>
      </c>
      <c r="H52" s="113"/>
      <c r="I52" s="141">
        <v>0.10689655172413794</v>
      </c>
      <c r="J52" s="35">
        <v>0.1413793103448276</v>
      </c>
      <c r="K52" s="35">
        <v>0.27241379310344827</v>
      </c>
      <c r="L52" s="35">
        <v>0.15862068965517243</v>
      </c>
      <c r="M52" s="35">
        <v>0.32068965517241377</v>
      </c>
      <c r="N52" s="36">
        <v>1</v>
      </c>
    </row>
    <row r="53" spans="1:14" ht="15">
      <c r="A53" s="12" t="s">
        <v>13</v>
      </c>
      <c r="B53" s="13">
        <v>8</v>
      </c>
      <c r="C53" s="13">
        <v>20</v>
      </c>
      <c r="D53" s="14">
        <v>39</v>
      </c>
      <c r="E53" s="160">
        <v>27</v>
      </c>
      <c r="F53" s="15">
        <v>39</v>
      </c>
      <c r="G53" s="13">
        <v>133</v>
      </c>
      <c r="H53" s="113"/>
      <c r="I53" s="141">
        <v>0.06015037593984962</v>
      </c>
      <c r="J53" s="35">
        <v>0.15037593984962405</v>
      </c>
      <c r="K53" s="35">
        <v>0.2932330827067669</v>
      </c>
      <c r="L53" s="35">
        <v>0.20300751879699247</v>
      </c>
      <c r="M53" s="35">
        <v>0.2932330827067669</v>
      </c>
      <c r="N53" s="36">
        <v>1</v>
      </c>
    </row>
    <row r="54" spans="1:14" ht="15.75" thickBot="1">
      <c r="A54" s="143" t="s">
        <v>31</v>
      </c>
      <c r="B54" s="144"/>
      <c r="C54" s="144">
        <v>1</v>
      </c>
      <c r="D54" s="145">
        <v>2</v>
      </c>
      <c r="E54" s="162">
        <v>1</v>
      </c>
      <c r="F54" s="146">
        <v>1</v>
      </c>
      <c r="G54" s="144">
        <v>5</v>
      </c>
      <c r="H54" s="113"/>
      <c r="I54" s="147">
        <v>0</v>
      </c>
      <c r="J54" s="148">
        <v>0.2</v>
      </c>
      <c r="K54" s="148">
        <v>0.4</v>
      </c>
      <c r="L54" s="148">
        <v>0.2</v>
      </c>
      <c r="M54" s="148">
        <v>0.2</v>
      </c>
      <c r="N54" s="149">
        <v>1</v>
      </c>
    </row>
    <row r="55" spans="1:14" ht="15.75" thickBot="1">
      <c r="A55" s="150" t="s">
        <v>140</v>
      </c>
      <c r="B55" s="64">
        <v>346</v>
      </c>
      <c r="C55" s="64">
        <v>377</v>
      </c>
      <c r="D55" s="103">
        <v>688</v>
      </c>
      <c r="E55" s="163">
        <v>475</v>
      </c>
      <c r="F55" s="65">
        <v>807</v>
      </c>
      <c r="G55" s="186">
        <v>2693</v>
      </c>
      <c r="H55" s="112"/>
      <c r="I55" s="187">
        <v>0.12848124767916821</v>
      </c>
      <c r="J55" s="188">
        <v>0.13999257333828444</v>
      </c>
      <c r="K55" s="188">
        <v>0.25547716301522466</v>
      </c>
      <c r="L55" s="188">
        <v>0.17638321574452284</v>
      </c>
      <c r="M55" s="188">
        <v>0.29966580022279987</v>
      </c>
      <c r="N55" s="153">
        <v>1</v>
      </c>
    </row>
    <row r="56" spans="9:14" ht="15">
      <c r="I56" s="154"/>
      <c r="J56" s="154"/>
      <c r="K56" s="154"/>
      <c r="L56" s="154"/>
      <c r="M56" s="154"/>
      <c r="N56" s="154"/>
    </row>
    <row r="57" spans="1:14" ht="45.75" thickBot="1">
      <c r="A57" s="3" t="s">
        <v>128</v>
      </c>
      <c r="B57" s="3" t="s">
        <v>121</v>
      </c>
      <c r="C57" s="3" t="s">
        <v>122</v>
      </c>
      <c r="D57" s="4" t="s">
        <v>123</v>
      </c>
      <c r="E57" s="158" t="s">
        <v>124</v>
      </c>
      <c r="F57" s="5" t="s">
        <v>125</v>
      </c>
      <c r="G57" s="3" t="s">
        <v>32</v>
      </c>
      <c r="H57" s="111"/>
      <c r="I57" s="155" t="s">
        <v>121</v>
      </c>
      <c r="J57" s="156" t="s">
        <v>122</v>
      </c>
      <c r="K57" s="156" t="s">
        <v>123</v>
      </c>
      <c r="L57" s="156" t="s">
        <v>124</v>
      </c>
      <c r="M57" s="156" t="s">
        <v>125</v>
      </c>
      <c r="N57" s="4" t="s">
        <v>33</v>
      </c>
    </row>
    <row r="58" spans="1:14" ht="15">
      <c r="A58" s="6" t="s">
        <v>141</v>
      </c>
      <c r="B58" s="7">
        <v>123</v>
      </c>
      <c r="C58" s="7">
        <v>133</v>
      </c>
      <c r="D58" s="8">
        <v>222</v>
      </c>
      <c r="E58" s="159">
        <v>265</v>
      </c>
      <c r="F58" s="9">
        <v>697</v>
      </c>
      <c r="G58" s="7">
        <v>1440</v>
      </c>
      <c r="H58" s="112"/>
      <c r="I58" s="140">
        <v>0.08541666666666667</v>
      </c>
      <c r="J58" s="33">
        <v>0.09236111111111112</v>
      </c>
      <c r="K58" s="33">
        <v>0.15416666666666667</v>
      </c>
      <c r="L58" s="33">
        <v>0.1840277777777778</v>
      </c>
      <c r="M58" s="33">
        <v>0.4840277777777778</v>
      </c>
      <c r="N58" s="34">
        <v>1</v>
      </c>
    </row>
    <row r="59" spans="1:14" ht="15">
      <c r="A59" s="12" t="s">
        <v>28</v>
      </c>
      <c r="B59" s="13">
        <v>55</v>
      </c>
      <c r="C59" s="13">
        <v>27</v>
      </c>
      <c r="D59" s="14">
        <v>51</v>
      </c>
      <c r="E59" s="160">
        <v>75</v>
      </c>
      <c r="F59" s="15">
        <v>227</v>
      </c>
      <c r="G59" s="13">
        <v>435</v>
      </c>
      <c r="H59" s="113"/>
      <c r="I59" s="141">
        <v>0.12643678160919541</v>
      </c>
      <c r="J59" s="35">
        <v>0.06206896551724138</v>
      </c>
      <c r="K59" s="35">
        <v>0.11724137931034483</v>
      </c>
      <c r="L59" s="35">
        <v>0.1724137931034483</v>
      </c>
      <c r="M59" s="35">
        <v>0.5218390804597701</v>
      </c>
      <c r="N59" s="36">
        <v>1</v>
      </c>
    </row>
    <row r="60" spans="1:14" ht="15">
      <c r="A60" s="12" t="s">
        <v>30</v>
      </c>
      <c r="B60" s="13">
        <v>54</v>
      </c>
      <c r="C60" s="13">
        <v>88</v>
      </c>
      <c r="D60" s="14">
        <v>130</v>
      </c>
      <c r="E60" s="160">
        <v>127</v>
      </c>
      <c r="F60" s="15">
        <v>326</v>
      </c>
      <c r="G60" s="13">
        <v>725</v>
      </c>
      <c r="H60" s="113"/>
      <c r="I60" s="141">
        <v>0.07448275862068965</v>
      </c>
      <c r="J60" s="35">
        <v>0.12137931034482759</v>
      </c>
      <c r="K60" s="35">
        <v>0.1793103448275862</v>
      </c>
      <c r="L60" s="35">
        <v>0.17517241379310344</v>
      </c>
      <c r="M60" s="35">
        <v>0.4496551724137931</v>
      </c>
      <c r="N60" s="36">
        <v>1</v>
      </c>
    </row>
    <row r="61" spans="1:14" ht="15">
      <c r="A61" s="12" t="s">
        <v>13</v>
      </c>
      <c r="B61" s="13">
        <v>14</v>
      </c>
      <c r="C61" s="13">
        <v>18</v>
      </c>
      <c r="D61" s="14">
        <v>37</v>
      </c>
      <c r="E61" s="160">
        <v>60</v>
      </c>
      <c r="F61" s="15">
        <v>135</v>
      </c>
      <c r="G61" s="13">
        <v>264</v>
      </c>
      <c r="H61" s="113"/>
      <c r="I61" s="141">
        <v>0.05303030303030303</v>
      </c>
      <c r="J61" s="35">
        <v>0.06818181818181818</v>
      </c>
      <c r="K61" s="35">
        <v>0.14015151515151514</v>
      </c>
      <c r="L61" s="35">
        <v>0.22727272727272727</v>
      </c>
      <c r="M61" s="35">
        <v>0.5113636363636364</v>
      </c>
      <c r="N61" s="36">
        <v>1</v>
      </c>
    </row>
    <row r="62" spans="1:14" ht="15.75" thickBot="1">
      <c r="A62" s="19" t="s">
        <v>31</v>
      </c>
      <c r="B62" s="20"/>
      <c r="C62" s="20"/>
      <c r="D62" s="21">
        <v>4</v>
      </c>
      <c r="E62" s="161">
        <v>3</v>
      </c>
      <c r="F62" s="22">
        <v>9</v>
      </c>
      <c r="G62" s="20">
        <v>16</v>
      </c>
      <c r="H62" s="113"/>
      <c r="I62" s="142">
        <v>0</v>
      </c>
      <c r="J62" s="37">
        <v>0</v>
      </c>
      <c r="K62" s="37">
        <v>0.25</v>
      </c>
      <c r="L62" s="37">
        <v>0.1875</v>
      </c>
      <c r="M62" s="37">
        <v>0.5625</v>
      </c>
      <c r="N62" s="38">
        <v>1</v>
      </c>
    </row>
    <row r="63" spans="1:14" ht="15">
      <c r="A63" s="6" t="s">
        <v>142</v>
      </c>
      <c r="B63" s="7">
        <v>52</v>
      </c>
      <c r="C63" s="7">
        <v>60</v>
      </c>
      <c r="D63" s="8">
        <v>137</v>
      </c>
      <c r="E63" s="159">
        <v>155</v>
      </c>
      <c r="F63" s="9">
        <v>399</v>
      </c>
      <c r="G63" s="7">
        <v>803</v>
      </c>
      <c r="H63" s="112"/>
      <c r="I63" s="140">
        <v>0.0647571606475716</v>
      </c>
      <c r="J63" s="33">
        <v>0.074719800747198</v>
      </c>
      <c r="K63" s="33">
        <v>0.1706102117061021</v>
      </c>
      <c r="L63" s="33">
        <v>0.1930261519302615</v>
      </c>
      <c r="M63" s="33">
        <v>0.49688667496886674</v>
      </c>
      <c r="N63" s="34">
        <v>1</v>
      </c>
    </row>
    <row r="64" spans="1:14" ht="15">
      <c r="A64" s="12" t="s">
        <v>28</v>
      </c>
      <c r="B64" s="13">
        <v>26</v>
      </c>
      <c r="C64" s="13">
        <v>21</v>
      </c>
      <c r="D64" s="14">
        <v>40</v>
      </c>
      <c r="E64" s="160">
        <v>41</v>
      </c>
      <c r="F64" s="15">
        <v>112</v>
      </c>
      <c r="G64" s="13">
        <v>240</v>
      </c>
      <c r="H64" s="113"/>
      <c r="I64" s="141">
        <v>0.10833333333333334</v>
      </c>
      <c r="J64" s="35">
        <v>0.0875</v>
      </c>
      <c r="K64" s="35">
        <v>0.16666666666666666</v>
      </c>
      <c r="L64" s="35">
        <v>0.17083333333333334</v>
      </c>
      <c r="M64" s="35">
        <v>0.4666666666666667</v>
      </c>
      <c r="N64" s="36">
        <v>1</v>
      </c>
    </row>
    <row r="65" spans="1:14" ht="15">
      <c r="A65" s="12" t="s">
        <v>30</v>
      </c>
      <c r="B65" s="13">
        <v>19</v>
      </c>
      <c r="C65" s="13">
        <v>26</v>
      </c>
      <c r="D65" s="14">
        <v>64</v>
      </c>
      <c r="E65" s="160">
        <v>71</v>
      </c>
      <c r="F65" s="15">
        <v>180</v>
      </c>
      <c r="G65" s="13">
        <v>360</v>
      </c>
      <c r="H65" s="113"/>
      <c r="I65" s="141">
        <v>0.05277777777777778</v>
      </c>
      <c r="J65" s="35">
        <v>0.07222222222222222</v>
      </c>
      <c r="K65" s="35">
        <v>0.17777777777777778</v>
      </c>
      <c r="L65" s="35">
        <v>0.19722222222222222</v>
      </c>
      <c r="M65" s="35">
        <v>0.5</v>
      </c>
      <c r="N65" s="36">
        <v>1</v>
      </c>
    </row>
    <row r="66" spans="1:14" ht="15">
      <c r="A66" s="12" t="s">
        <v>13</v>
      </c>
      <c r="B66" s="13">
        <v>6</v>
      </c>
      <c r="C66" s="13">
        <v>11</v>
      </c>
      <c r="D66" s="14">
        <v>28</v>
      </c>
      <c r="E66" s="160">
        <v>34</v>
      </c>
      <c r="F66" s="15">
        <v>93</v>
      </c>
      <c r="G66" s="13">
        <v>172</v>
      </c>
      <c r="H66" s="113"/>
      <c r="I66" s="141">
        <v>0.03488372093023256</v>
      </c>
      <c r="J66" s="35">
        <v>0.06395348837209303</v>
      </c>
      <c r="K66" s="35">
        <v>0.16279069767441862</v>
      </c>
      <c r="L66" s="35">
        <v>0.19767441860465115</v>
      </c>
      <c r="M66" s="35">
        <v>0.5406976744186046</v>
      </c>
      <c r="N66" s="36">
        <v>1</v>
      </c>
    </row>
    <row r="67" spans="1:14" ht="15.75" thickBot="1">
      <c r="A67" s="19" t="s">
        <v>31</v>
      </c>
      <c r="B67" s="20">
        <v>1</v>
      </c>
      <c r="C67" s="20">
        <v>2</v>
      </c>
      <c r="D67" s="21">
        <v>5</v>
      </c>
      <c r="E67" s="161">
        <v>9</v>
      </c>
      <c r="F67" s="22">
        <v>14</v>
      </c>
      <c r="G67" s="20">
        <v>31</v>
      </c>
      <c r="H67" s="113"/>
      <c r="I67" s="142">
        <v>0.03225806451612903</v>
      </c>
      <c r="J67" s="37">
        <v>0.06451612903225806</v>
      </c>
      <c r="K67" s="37">
        <v>0.16129032258064516</v>
      </c>
      <c r="L67" s="37">
        <v>0.2903225806451613</v>
      </c>
      <c r="M67" s="37">
        <v>0.45161290322580644</v>
      </c>
      <c r="N67" s="38">
        <v>1</v>
      </c>
    </row>
    <row r="68" spans="1:14" ht="15">
      <c r="A68" s="6" t="s">
        <v>143</v>
      </c>
      <c r="B68" s="7">
        <v>38</v>
      </c>
      <c r="C68" s="7">
        <v>48</v>
      </c>
      <c r="D68" s="8">
        <v>107</v>
      </c>
      <c r="E68" s="159">
        <v>117</v>
      </c>
      <c r="F68" s="9">
        <v>338</v>
      </c>
      <c r="G68" s="7">
        <v>648</v>
      </c>
      <c r="H68" s="112"/>
      <c r="I68" s="140">
        <v>0.05864197530864197</v>
      </c>
      <c r="J68" s="33">
        <v>0.07407407407407407</v>
      </c>
      <c r="K68" s="33">
        <v>0.16512345679012347</v>
      </c>
      <c r="L68" s="33">
        <v>0.18055555555555555</v>
      </c>
      <c r="M68" s="33">
        <v>0.5216049382716049</v>
      </c>
      <c r="N68" s="34">
        <v>1</v>
      </c>
    </row>
    <row r="69" spans="1:14" ht="15">
      <c r="A69" s="12" t="s">
        <v>28</v>
      </c>
      <c r="B69" s="13">
        <v>20</v>
      </c>
      <c r="C69" s="13">
        <v>13</v>
      </c>
      <c r="D69" s="14">
        <v>26</v>
      </c>
      <c r="E69" s="160">
        <v>26</v>
      </c>
      <c r="F69" s="15">
        <v>103</v>
      </c>
      <c r="G69" s="13">
        <v>188</v>
      </c>
      <c r="H69" s="113"/>
      <c r="I69" s="141">
        <v>0.10638297872340426</v>
      </c>
      <c r="J69" s="35">
        <v>0.06914893617021277</v>
      </c>
      <c r="K69" s="35">
        <v>0.13829787234042554</v>
      </c>
      <c r="L69" s="35">
        <v>0.13829787234042554</v>
      </c>
      <c r="M69" s="35">
        <v>0.5478723404255319</v>
      </c>
      <c r="N69" s="36">
        <v>1</v>
      </c>
    </row>
    <row r="70" spans="1:14" ht="15">
      <c r="A70" s="12" t="s">
        <v>30</v>
      </c>
      <c r="B70" s="13">
        <v>15</v>
      </c>
      <c r="C70" s="13">
        <v>24</v>
      </c>
      <c r="D70" s="14">
        <v>49</v>
      </c>
      <c r="E70" s="160">
        <v>65</v>
      </c>
      <c r="F70" s="15">
        <v>153</v>
      </c>
      <c r="G70" s="13">
        <v>306</v>
      </c>
      <c r="H70" s="113"/>
      <c r="I70" s="141">
        <v>0.049019607843137254</v>
      </c>
      <c r="J70" s="35">
        <v>0.0784313725490196</v>
      </c>
      <c r="K70" s="35">
        <v>0.16013071895424835</v>
      </c>
      <c r="L70" s="35">
        <v>0.21241830065359477</v>
      </c>
      <c r="M70" s="35">
        <v>0.5</v>
      </c>
      <c r="N70" s="36">
        <v>1</v>
      </c>
    </row>
    <row r="71" spans="1:14" ht="15">
      <c r="A71" s="12" t="s">
        <v>13</v>
      </c>
      <c r="B71" s="13">
        <v>3</v>
      </c>
      <c r="C71" s="13">
        <v>9</v>
      </c>
      <c r="D71" s="14">
        <v>32</v>
      </c>
      <c r="E71" s="160">
        <v>26</v>
      </c>
      <c r="F71" s="15">
        <v>78</v>
      </c>
      <c r="G71" s="13">
        <v>148</v>
      </c>
      <c r="H71" s="113"/>
      <c r="I71" s="141">
        <v>0.02027027027027027</v>
      </c>
      <c r="J71" s="35">
        <v>0.060810810810810814</v>
      </c>
      <c r="K71" s="35">
        <v>0.21621621621621623</v>
      </c>
      <c r="L71" s="35">
        <v>0.17567567567567569</v>
      </c>
      <c r="M71" s="35">
        <v>0.527027027027027</v>
      </c>
      <c r="N71" s="36">
        <v>1</v>
      </c>
    </row>
    <row r="72" spans="1:14" ht="15.75" thickBot="1">
      <c r="A72" s="143" t="s">
        <v>31</v>
      </c>
      <c r="B72" s="144"/>
      <c r="C72" s="144">
        <v>2</v>
      </c>
      <c r="D72" s="145"/>
      <c r="E72" s="162"/>
      <c r="F72" s="146">
        <v>4</v>
      </c>
      <c r="G72" s="144">
        <v>6</v>
      </c>
      <c r="H72" s="113"/>
      <c r="I72" s="147">
        <v>0</v>
      </c>
      <c r="J72" s="148">
        <v>0.3333333333333333</v>
      </c>
      <c r="K72" s="148">
        <v>0</v>
      </c>
      <c r="L72" s="148">
        <v>0</v>
      </c>
      <c r="M72" s="148">
        <v>0.6666666666666666</v>
      </c>
      <c r="N72" s="149">
        <v>1</v>
      </c>
    </row>
    <row r="73" spans="1:14" ht="15.75" thickBot="1">
      <c r="A73" s="150" t="s">
        <v>144</v>
      </c>
      <c r="B73" s="64">
        <v>213</v>
      </c>
      <c r="C73" s="64">
        <v>241</v>
      </c>
      <c r="D73" s="103">
        <v>466</v>
      </c>
      <c r="E73" s="163">
        <v>537</v>
      </c>
      <c r="F73" s="65">
        <v>1434</v>
      </c>
      <c r="G73" s="186">
        <v>2891</v>
      </c>
      <c r="H73" s="112"/>
      <c r="I73" s="187">
        <v>0.07367692839847803</v>
      </c>
      <c r="J73" s="188">
        <v>0.08336215842269111</v>
      </c>
      <c r="K73" s="188">
        <v>0.16118989968868905</v>
      </c>
      <c r="L73" s="188">
        <v>0.18574887582151506</v>
      </c>
      <c r="M73" s="188">
        <v>0.4960221376686268</v>
      </c>
      <c r="N73" s="153">
        <v>1</v>
      </c>
    </row>
    <row r="75" spans="1:14" ht="45.75" thickBot="1">
      <c r="A75" s="3" t="s">
        <v>129</v>
      </c>
      <c r="B75" s="3" t="s">
        <v>121</v>
      </c>
      <c r="C75" s="3" t="s">
        <v>122</v>
      </c>
      <c r="D75" s="4" t="s">
        <v>123</v>
      </c>
      <c r="E75" s="158" t="s">
        <v>124</v>
      </c>
      <c r="F75" s="5" t="s">
        <v>125</v>
      </c>
      <c r="G75" s="3" t="s">
        <v>32</v>
      </c>
      <c r="H75" s="111"/>
      <c r="I75" s="155" t="s">
        <v>121</v>
      </c>
      <c r="J75" s="156" t="s">
        <v>122</v>
      </c>
      <c r="K75" s="156" t="s">
        <v>123</v>
      </c>
      <c r="L75" s="156" t="s">
        <v>124</v>
      </c>
      <c r="M75" s="156" t="s">
        <v>125</v>
      </c>
      <c r="N75" s="4" t="s">
        <v>33</v>
      </c>
    </row>
    <row r="76" spans="1:14" ht="15">
      <c r="A76" s="6" t="s">
        <v>68</v>
      </c>
      <c r="B76" s="7">
        <v>288</v>
      </c>
      <c r="C76" s="7">
        <v>292</v>
      </c>
      <c r="D76" s="8">
        <v>307</v>
      </c>
      <c r="E76" s="159">
        <v>140</v>
      </c>
      <c r="F76" s="9">
        <v>331</v>
      </c>
      <c r="G76" s="7">
        <v>1358</v>
      </c>
      <c r="H76" s="112"/>
      <c r="I76" s="140">
        <v>0.21207658321060383</v>
      </c>
      <c r="J76" s="33">
        <v>0.21502209131075112</v>
      </c>
      <c r="K76" s="33">
        <v>0.2260677466863034</v>
      </c>
      <c r="L76" s="33">
        <v>0.10309278350515463</v>
      </c>
      <c r="M76" s="33">
        <v>0.24374079528718703</v>
      </c>
      <c r="N76" s="34">
        <v>1</v>
      </c>
    </row>
    <row r="77" spans="1:14" ht="15">
      <c r="A77" s="12" t="s">
        <v>28</v>
      </c>
      <c r="B77" s="13">
        <v>91</v>
      </c>
      <c r="C77" s="13">
        <v>80</v>
      </c>
      <c r="D77" s="14">
        <v>92</v>
      </c>
      <c r="E77" s="160">
        <v>41</v>
      </c>
      <c r="F77" s="15">
        <v>118</v>
      </c>
      <c r="G77" s="13">
        <v>422</v>
      </c>
      <c r="H77" s="113"/>
      <c r="I77" s="141">
        <v>0.2156398104265403</v>
      </c>
      <c r="J77" s="35">
        <v>0.1895734597156398</v>
      </c>
      <c r="K77" s="35">
        <v>0.21800947867298578</v>
      </c>
      <c r="L77" s="35">
        <v>0.0971563981042654</v>
      </c>
      <c r="M77" s="35">
        <v>0.2796208530805687</v>
      </c>
      <c r="N77" s="36">
        <v>1</v>
      </c>
    </row>
    <row r="78" spans="1:14" ht="15">
      <c r="A78" s="12" t="s">
        <v>30</v>
      </c>
      <c r="B78" s="13">
        <v>159</v>
      </c>
      <c r="C78" s="13">
        <v>167</v>
      </c>
      <c r="D78" s="14">
        <v>151</v>
      </c>
      <c r="E78" s="160">
        <v>64</v>
      </c>
      <c r="F78" s="15">
        <v>146</v>
      </c>
      <c r="G78" s="13">
        <v>687</v>
      </c>
      <c r="H78" s="113"/>
      <c r="I78" s="141">
        <v>0.2314410480349345</v>
      </c>
      <c r="J78" s="35">
        <v>0.2430858806404658</v>
      </c>
      <c r="K78" s="35">
        <v>0.2197962154294032</v>
      </c>
      <c r="L78" s="35">
        <v>0.09315866084425037</v>
      </c>
      <c r="M78" s="35">
        <v>0.21251819505094613</v>
      </c>
      <c r="N78" s="36">
        <v>1</v>
      </c>
    </row>
    <row r="79" spans="1:14" ht="15">
      <c r="A79" s="12" t="s">
        <v>13</v>
      </c>
      <c r="B79" s="13">
        <v>36</v>
      </c>
      <c r="C79" s="13">
        <v>43</v>
      </c>
      <c r="D79" s="14">
        <v>61</v>
      </c>
      <c r="E79" s="160">
        <v>31</v>
      </c>
      <c r="F79" s="15">
        <v>64</v>
      </c>
      <c r="G79" s="13">
        <v>235</v>
      </c>
      <c r="H79" s="113"/>
      <c r="I79" s="141">
        <v>0.15319148936170213</v>
      </c>
      <c r="J79" s="35">
        <v>0.1829787234042553</v>
      </c>
      <c r="K79" s="35">
        <v>0.25957446808510637</v>
      </c>
      <c r="L79" s="35">
        <v>0.13191489361702127</v>
      </c>
      <c r="M79" s="35">
        <v>0.2723404255319149</v>
      </c>
      <c r="N79" s="36">
        <v>1</v>
      </c>
    </row>
    <row r="80" spans="1:14" ht="15.75" thickBot="1">
      <c r="A80" s="19" t="s">
        <v>31</v>
      </c>
      <c r="B80" s="20">
        <v>2</v>
      </c>
      <c r="C80" s="20">
        <v>2</v>
      </c>
      <c r="D80" s="21">
        <v>3</v>
      </c>
      <c r="E80" s="161">
        <v>4</v>
      </c>
      <c r="F80" s="22">
        <v>3</v>
      </c>
      <c r="G80" s="20">
        <v>14</v>
      </c>
      <c r="H80" s="113"/>
      <c r="I80" s="142">
        <v>0.14285714285714285</v>
      </c>
      <c r="J80" s="37">
        <v>0.14285714285714285</v>
      </c>
      <c r="K80" s="37">
        <v>0.21428571428571427</v>
      </c>
      <c r="L80" s="37">
        <v>0.2857142857142857</v>
      </c>
      <c r="M80" s="37">
        <v>0.21428571428571427</v>
      </c>
      <c r="N80" s="38">
        <v>1</v>
      </c>
    </row>
    <row r="81" spans="1:14" ht="15">
      <c r="A81" s="6" t="s">
        <v>145</v>
      </c>
      <c r="B81" s="7">
        <v>151</v>
      </c>
      <c r="C81" s="7">
        <v>145</v>
      </c>
      <c r="D81" s="8">
        <v>161</v>
      </c>
      <c r="E81" s="159">
        <v>70</v>
      </c>
      <c r="F81" s="9">
        <v>190</v>
      </c>
      <c r="G81" s="7">
        <v>717</v>
      </c>
      <c r="H81" s="112"/>
      <c r="I81" s="140">
        <v>0.2105997210599721</v>
      </c>
      <c r="J81" s="33">
        <v>0.20223152022315202</v>
      </c>
      <c r="K81" s="33">
        <v>0.22454672245467225</v>
      </c>
      <c r="L81" s="33">
        <v>0.09762900976290098</v>
      </c>
      <c r="M81" s="33">
        <v>0.2649930264993027</v>
      </c>
      <c r="N81" s="34">
        <v>1</v>
      </c>
    </row>
    <row r="82" spans="1:14" ht="15">
      <c r="A82" s="12" t="s">
        <v>28</v>
      </c>
      <c r="B82" s="13">
        <v>58</v>
      </c>
      <c r="C82" s="13">
        <v>42</v>
      </c>
      <c r="D82" s="14">
        <v>43</v>
      </c>
      <c r="E82" s="160">
        <v>21</v>
      </c>
      <c r="F82" s="15">
        <v>61</v>
      </c>
      <c r="G82" s="13">
        <v>225</v>
      </c>
      <c r="H82" s="113"/>
      <c r="I82" s="141">
        <v>0.2577777777777778</v>
      </c>
      <c r="J82" s="35">
        <v>0.18666666666666668</v>
      </c>
      <c r="K82" s="35">
        <v>0.19111111111111112</v>
      </c>
      <c r="L82" s="35">
        <v>0.09333333333333334</v>
      </c>
      <c r="M82" s="35">
        <v>0.27111111111111114</v>
      </c>
      <c r="N82" s="36">
        <v>1</v>
      </c>
    </row>
    <row r="83" spans="1:14" ht="15">
      <c r="A83" s="12" t="s">
        <v>30</v>
      </c>
      <c r="B83" s="13">
        <v>58</v>
      </c>
      <c r="C83" s="13">
        <v>70</v>
      </c>
      <c r="D83" s="14">
        <v>82</v>
      </c>
      <c r="E83" s="160">
        <v>34</v>
      </c>
      <c r="F83" s="15">
        <v>84</v>
      </c>
      <c r="G83" s="13">
        <v>328</v>
      </c>
      <c r="H83" s="113"/>
      <c r="I83" s="141">
        <v>0.17682926829268292</v>
      </c>
      <c r="J83" s="35">
        <v>0.21341463414634146</v>
      </c>
      <c r="K83" s="35">
        <v>0.25</v>
      </c>
      <c r="L83" s="35">
        <v>0.10365853658536585</v>
      </c>
      <c r="M83" s="35">
        <v>0.25609756097560976</v>
      </c>
      <c r="N83" s="36">
        <v>1</v>
      </c>
    </row>
    <row r="84" spans="1:14" ht="15">
      <c r="A84" s="12" t="s">
        <v>13</v>
      </c>
      <c r="B84" s="13">
        <v>28</v>
      </c>
      <c r="C84" s="13">
        <v>30</v>
      </c>
      <c r="D84" s="14">
        <v>30</v>
      </c>
      <c r="E84" s="160">
        <v>12</v>
      </c>
      <c r="F84" s="15">
        <v>40</v>
      </c>
      <c r="G84" s="13">
        <v>140</v>
      </c>
      <c r="H84" s="113"/>
      <c r="I84" s="141">
        <v>0.2</v>
      </c>
      <c r="J84" s="35">
        <v>0.21428571428571427</v>
      </c>
      <c r="K84" s="35">
        <v>0.21428571428571427</v>
      </c>
      <c r="L84" s="35">
        <v>0.08571428571428572</v>
      </c>
      <c r="M84" s="35">
        <v>0.2857142857142857</v>
      </c>
      <c r="N84" s="36">
        <v>1</v>
      </c>
    </row>
    <row r="85" spans="1:14" ht="15.75" thickBot="1">
      <c r="A85" s="19" t="s">
        <v>31</v>
      </c>
      <c r="B85" s="20">
        <v>7</v>
      </c>
      <c r="C85" s="20">
        <v>3</v>
      </c>
      <c r="D85" s="21">
        <v>6</v>
      </c>
      <c r="E85" s="161">
        <v>3</v>
      </c>
      <c r="F85" s="22">
        <v>5</v>
      </c>
      <c r="G85" s="20">
        <v>24</v>
      </c>
      <c r="H85" s="113"/>
      <c r="I85" s="142">
        <v>0.2916666666666667</v>
      </c>
      <c r="J85" s="37">
        <v>0.125</v>
      </c>
      <c r="K85" s="37">
        <v>0.25</v>
      </c>
      <c r="L85" s="37">
        <v>0.125</v>
      </c>
      <c r="M85" s="37">
        <v>0.20833333333333334</v>
      </c>
      <c r="N85" s="38">
        <v>1</v>
      </c>
    </row>
    <row r="86" spans="1:14" ht="15">
      <c r="A86" s="6" t="s">
        <v>146</v>
      </c>
      <c r="B86" s="7">
        <v>109</v>
      </c>
      <c r="C86" s="7">
        <v>111</v>
      </c>
      <c r="D86" s="8">
        <v>143</v>
      </c>
      <c r="E86" s="159">
        <v>66</v>
      </c>
      <c r="F86" s="9">
        <v>184</v>
      </c>
      <c r="G86" s="7">
        <v>613</v>
      </c>
      <c r="H86" s="112"/>
      <c r="I86" s="140">
        <v>0.17781402936378465</v>
      </c>
      <c r="J86" s="33">
        <v>0.18107667210440456</v>
      </c>
      <c r="K86" s="33">
        <v>0.233278955954323</v>
      </c>
      <c r="L86" s="33">
        <v>0.10766721044045677</v>
      </c>
      <c r="M86" s="33">
        <v>0.300163132137031</v>
      </c>
      <c r="N86" s="34">
        <v>1</v>
      </c>
    </row>
    <row r="87" spans="1:14" ht="15">
      <c r="A87" s="12" t="s">
        <v>28</v>
      </c>
      <c r="B87" s="13">
        <v>39</v>
      </c>
      <c r="C87" s="13">
        <v>31</v>
      </c>
      <c r="D87" s="14">
        <v>29</v>
      </c>
      <c r="E87" s="160">
        <v>18</v>
      </c>
      <c r="F87" s="15">
        <v>62</v>
      </c>
      <c r="G87" s="13">
        <v>179</v>
      </c>
      <c r="H87" s="113"/>
      <c r="I87" s="141">
        <v>0.21787709497206703</v>
      </c>
      <c r="J87" s="35">
        <v>0.17318435754189945</v>
      </c>
      <c r="K87" s="35">
        <v>0.16201117318435754</v>
      </c>
      <c r="L87" s="35">
        <v>0.1005586592178771</v>
      </c>
      <c r="M87" s="35">
        <v>0.3463687150837989</v>
      </c>
      <c r="N87" s="36">
        <v>1</v>
      </c>
    </row>
    <row r="88" spans="1:14" ht="15">
      <c r="A88" s="12" t="s">
        <v>30</v>
      </c>
      <c r="B88" s="13">
        <v>47</v>
      </c>
      <c r="C88" s="13">
        <v>59</v>
      </c>
      <c r="D88" s="14">
        <v>76</v>
      </c>
      <c r="E88" s="160">
        <v>25</v>
      </c>
      <c r="F88" s="15">
        <v>90</v>
      </c>
      <c r="G88" s="13">
        <v>297</v>
      </c>
      <c r="H88" s="113"/>
      <c r="I88" s="141">
        <v>0.15824915824915825</v>
      </c>
      <c r="J88" s="35">
        <v>0.19865319865319866</v>
      </c>
      <c r="K88" s="35">
        <v>0.2558922558922559</v>
      </c>
      <c r="L88" s="35">
        <v>0.08417508417508418</v>
      </c>
      <c r="M88" s="35">
        <v>0.30303030303030304</v>
      </c>
      <c r="N88" s="36">
        <v>1</v>
      </c>
    </row>
    <row r="89" spans="1:14" ht="15">
      <c r="A89" s="12" t="s">
        <v>13</v>
      </c>
      <c r="B89" s="13">
        <v>22</v>
      </c>
      <c r="C89" s="13">
        <v>20</v>
      </c>
      <c r="D89" s="14">
        <v>36</v>
      </c>
      <c r="E89" s="160">
        <v>22</v>
      </c>
      <c r="F89" s="15">
        <v>31</v>
      </c>
      <c r="G89" s="13">
        <v>131</v>
      </c>
      <c r="H89" s="113"/>
      <c r="I89" s="141">
        <v>0.16793893129770993</v>
      </c>
      <c r="J89" s="35">
        <v>0.15267175572519084</v>
      </c>
      <c r="K89" s="35">
        <v>0.2748091603053435</v>
      </c>
      <c r="L89" s="35">
        <v>0.16793893129770993</v>
      </c>
      <c r="M89" s="35">
        <v>0.2366412213740458</v>
      </c>
      <c r="N89" s="36">
        <v>1</v>
      </c>
    </row>
    <row r="90" spans="1:14" ht="15.75" thickBot="1">
      <c r="A90" s="143" t="s">
        <v>31</v>
      </c>
      <c r="B90" s="144">
        <v>1</v>
      </c>
      <c r="C90" s="144">
        <v>1</v>
      </c>
      <c r="D90" s="145">
        <v>2</v>
      </c>
      <c r="E90" s="162">
        <v>1</v>
      </c>
      <c r="F90" s="146">
        <v>1</v>
      </c>
      <c r="G90" s="144">
        <v>6</v>
      </c>
      <c r="H90" s="113"/>
      <c r="I90" s="147">
        <v>0.16666666666666666</v>
      </c>
      <c r="J90" s="148">
        <v>0.16666666666666666</v>
      </c>
      <c r="K90" s="148">
        <v>0.3333333333333333</v>
      </c>
      <c r="L90" s="148">
        <v>0.16666666666666666</v>
      </c>
      <c r="M90" s="148">
        <v>0.16666666666666666</v>
      </c>
      <c r="N90" s="149">
        <v>1</v>
      </c>
    </row>
    <row r="91" spans="1:14" ht="15.75" thickBot="1">
      <c r="A91" s="150" t="s">
        <v>147</v>
      </c>
      <c r="B91" s="64">
        <v>548</v>
      </c>
      <c r="C91" s="64">
        <v>548</v>
      </c>
      <c r="D91" s="103">
        <v>611</v>
      </c>
      <c r="E91" s="163">
        <v>276</v>
      </c>
      <c r="F91" s="65">
        <v>705</v>
      </c>
      <c r="G91" s="186">
        <v>2688</v>
      </c>
      <c r="H91" s="112"/>
      <c r="I91" s="187">
        <v>0.20386904761904762</v>
      </c>
      <c r="J91" s="188">
        <v>0.20386904761904762</v>
      </c>
      <c r="K91" s="188">
        <v>0.22730654761904762</v>
      </c>
      <c r="L91" s="188">
        <v>0.10267857142857142</v>
      </c>
      <c r="M91" s="188">
        <v>0.2622767857142857</v>
      </c>
      <c r="N91" s="153">
        <v>1</v>
      </c>
    </row>
    <row r="92" ht="15">
      <c r="G92" s="154"/>
    </row>
    <row r="94" spans="1:6" ht="45.75" thickBot="1">
      <c r="A94" s="3" t="s">
        <v>171</v>
      </c>
      <c r="B94" s="155" t="s">
        <v>121</v>
      </c>
      <c r="C94" s="156" t="s">
        <v>122</v>
      </c>
      <c r="D94" s="156" t="s">
        <v>123</v>
      </c>
      <c r="E94" s="156" t="s">
        <v>124</v>
      </c>
      <c r="F94" s="156" t="s">
        <v>125</v>
      </c>
    </row>
    <row r="95" spans="1:6" ht="15.75" thickBot="1">
      <c r="A95" s="3" t="s">
        <v>120</v>
      </c>
      <c r="B95" s="152">
        <v>0.045743329097839895</v>
      </c>
      <c r="C95" s="152">
        <v>0.03727234222786955</v>
      </c>
      <c r="D95" s="152">
        <v>0.33375688267683185</v>
      </c>
      <c r="E95" s="152">
        <v>0.10461668784413385</v>
      </c>
      <c r="F95" s="151">
        <v>0.4786107581533249</v>
      </c>
    </row>
    <row r="96" spans="1:6" ht="15.75" thickBot="1">
      <c r="A96" s="3" t="s">
        <v>126</v>
      </c>
      <c r="B96" s="151">
        <v>0.11815453863465866</v>
      </c>
      <c r="C96" s="152">
        <v>0.13465866466616655</v>
      </c>
      <c r="D96" s="152">
        <v>0.22580645161290322</v>
      </c>
      <c r="E96" s="152">
        <v>0.3537134283570893</v>
      </c>
      <c r="F96" s="152">
        <v>0.1676669167291823</v>
      </c>
    </row>
    <row r="97" spans="1:6" ht="15.75" thickBot="1">
      <c r="A97" s="3" t="s">
        <v>127</v>
      </c>
      <c r="B97" s="151">
        <v>0.12848124767916821</v>
      </c>
      <c r="C97" s="152">
        <v>0.13999257333828444</v>
      </c>
      <c r="D97" s="152">
        <v>0.25547716301522466</v>
      </c>
      <c r="E97" s="152">
        <v>0.17638321574452284</v>
      </c>
      <c r="F97" s="152">
        <v>0.29966580022279987</v>
      </c>
    </row>
    <row r="98" spans="1:6" ht="15.75" thickBot="1">
      <c r="A98" s="3" t="s">
        <v>128</v>
      </c>
      <c r="B98" s="151">
        <v>0.07367692839847803</v>
      </c>
      <c r="C98" s="152">
        <v>0.08336215842269111</v>
      </c>
      <c r="D98" s="152">
        <v>0.16118989968868905</v>
      </c>
      <c r="E98" s="152">
        <v>0.18574887582151506</v>
      </c>
      <c r="F98" s="152">
        <v>0.4960221376686268</v>
      </c>
    </row>
    <row r="99" spans="1:6" ht="15.75" thickBot="1">
      <c r="A99" s="3" t="s">
        <v>129</v>
      </c>
      <c r="B99" s="151">
        <v>0.20386904761904762</v>
      </c>
      <c r="C99" s="152">
        <v>0.20386904761904762</v>
      </c>
      <c r="D99" s="152">
        <v>0.22730654761904762</v>
      </c>
      <c r="E99" s="152">
        <v>0.10267857142857142</v>
      </c>
      <c r="F99" s="152">
        <v>0.2622767857142857</v>
      </c>
    </row>
  </sheetData>
  <sheetProtection/>
  <mergeCells count="2">
    <mergeCell ref="B2:G2"/>
    <mergeCell ref="I2:N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49">
      <selection activeCell="H5" sqref="H5"/>
    </sheetView>
  </sheetViews>
  <sheetFormatPr defaultColWidth="9.140625" defaultRowHeight="15"/>
  <cols>
    <col min="1" max="1" width="32.8515625" style="0" customWidth="1"/>
    <col min="2" max="7" width="10.7109375" style="0" customWidth="1"/>
    <col min="8" max="8" width="5.421875" style="0" customWidth="1"/>
    <col min="9" max="14" width="10.7109375" style="0" customWidth="1"/>
  </cols>
  <sheetData>
    <row r="1" ht="15">
      <c r="A1" s="129" t="s">
        <v>153</v>
      </c>
    </row>
    <row r="3" spans="1:14" ht="75.75" thickBot="1">
      <c r="A3" s="3" t="s">
        <v>153</v>
      </c>
      <c r="B3" s="3" t="s">
        <v>148</v>
      </c>
      <c r="C3" s="3" t="s">
        <v>149</v>
      </c>
      <c r="D3" s="4" t="s">
        <v>150</v>
      </c>
      <c r="E3" s="158" t="s">
        <v>151</v>
      </c>
      <c r="F3" s="5" t="s">
        <v>152</v>
      </c>
      <c r="G3" s="3" t="s">
        <v>32</v>
      </c>
      <c r="H3" s="111"/>
      <c r="I3" s="155" t="s">
        <v>148</v>
      </c>
      <c r="J3" s="156" t="s">
        <v>149</v>
      </c>
      <c r="K3" s="156" t="s">
        <v>150</v>
      </c>
      <c r="L3" s="156" t="s">
        <v>151</v>
      </c>
      <c r="M3" s="156" t="s">
        <v>152</v>
      </c>
      <c r="N3" s="4" t="s">
        <v>33</v>
      </c>
    </row>
    <row r="4" spans="1:14" ht="15">
      <c r="A4" s="6" t="s">
        <v>154</v>
      </c>
      <c r="B4" s="7">
        <v>135</v>
      </c>
      <c r="C4" s="7">
        <v>253</v>
      </c>
      <c r="D4" s="8">
        <v>476</v>
      </c>
      <c r="E4" s="159">
        <v>149</v>
      </c>
      <c r="F4" s="9">
        <v>436</v>
      </c>
      <c r="G4" s="7">
        <v>1449</v>
      </c>
      <c r="H4" s="112"/>
      <c r="I4" s="140">
        <v>0.09316770186335403</v>
      </c>
      <c r="J4" s="33">
        <v>0.1746031746031746</v>
      </c>
      <c r="K4" s="33">
        <v>0.3285024154589372</v>
      </c>
      <c r="L4" s="33">
        <v>0.1028295376121463</v>
      </c>
      <c r="M4" s="33">
        <v>0.30089717046238784</v>
      </c>
      <c r="N4" s="34">
        <v>1</v>
      </c>
    </row>
    <row r="5" spans="1:14" ht="15">
      <c r="A5" s="12" t="s">
        <v>28</v>
      </c>
      <c r="B5" s="13">
        <v>59</v>
      </c>
      <c r="C5" s="13">
        <v>96</v>
      </c>
      <c r="D5" s="14">
        <v>134</v>
      </c>
      <c r="E5" s="160">
        <v>40</v>
      </c>
      <c r="F5" s="15">
        <v>117</v>
      </c>
      <c r="G5" s="13">
        <v>446</v>
      </c>
      <c r="H5" s="113"/>
      <c r="I5" s="141">
        <v>0.13228699551569506</v>
      </c>
      <c r="J5" s="35">
        <v>0.21524663677130046</v>
      </c>
      <c r="K5" s="35">
        <v>0.3004484304932735</v>
      </c>
      <c r="L5" s="35">
        <v>0.08968609865470852</v>
      </c>
      <c r="M5" s="35">
        <v>0.2623318385650224</v>
      </c>
      <c r="N5" s="36">
        <v>1</v>
      </c>
    </row>
    <row r="6" spans="1:14" ht="15">
      <c r="A6" s="12" t="s">
        <v>30</v>
      </c>
      <c r="B6" s="13">
        <v>65</v>
      </c>
      <c r="C6" s="13">
        <v>121</v>
      </c>
      <c r="D6" s="14">
        <v>219</v>
      </c>
      <c r="E6" s="160">
        <v>77</v>
      </c>
      <c r="F6" s="15">
        <v>241</v>
      </c>
      <c r="G6" s="13">
        <v>723</v>
      </c>
      <c r="H6" s="113"/>
      <c r="I6" s="141">
        <v>0.08990318118948824</v>
      </c>
      <c r="J6" s="35">
        <v>0.1673582295988935</v>
      </c>
      <c r="K6" s="35">
        <v>0.3029045643153527</v>
      </c>
      <c r="L6" s="35">
        <v>0.10650069156293222</v>
      </c>
      <c r="M6" s="35">
        <v>0.3333333333333333</v>
      </c>
      <c r="N6" s="36">
        <v>1</v>
      </c>
    </row>
    <row r="7" spans="1:14" ht="15">
      <c r="A7" s="12" t="s">
        <v>13</v>
      </c>
      <c r="B7" s="13">
        <v>11</v>
      </c>
      <c r="C7" s="13">
        <v>35</v>
      </c>
      <c r="D7" s="14">
        <v>113</v>
      </c>
      <c r="E7" s="160">
        <v>29</v>
      </c>
      <c r="F7" s="15">
        <v>75</v>
      </c>
      <c r="G7" s="13">
        <v>263</v>
      </c>
      <c r="H7" s="113"/>
      <c r="I7" s="141">
        <v>0.04182509505703422</v>
      </c>
      <c r="J7" s="35">
        <v>0.13307984790874525</v>
      </c>
      <c r="K7" s="35">
        <v>0.4296577946768061</v>
      </c>
      <c r="L7" s="35">
        <v>0.11026615969581749</v>
      </c>
      <c r="M7" s="35">
        <v>0.28517110266159695</v>
      </c>
      <c r="N7" s="36">
        <v>1</v>
      </c>
    </row>
    <row r="8" spans="1:14" ht="15.75" thickBot="1">
      <c r="A8" s="19" t="s">
        <v>31</v>
      </c>
      <c r="B8" s="20"/>
      <c r="C8" s="20">
        <v>1</v>
      </c>
      <c r="D8" s="21">
        <v>10</v>
      </c>
      <c r="E8" s="161">
        <v>3</v>
      </c>
      <c r="F8" s="22">
        <v>3</v>
      </c>
      <c r="G8" s="20">
        <v>17</v>
      </c>
      <c r="H8" s="113"/>
      <c r="I8" s="142">
        <v>0</v>
      </c>
      <c r="J8" s="37">
        <v>0.058823529411764705</v>
      </c>
      <c r="K8" s="37">
        <v>0.5882352941176471</v>
      </c>
      <c r="L8" s="37">
        <v>0.17647058823529413</v>
      </c>
      <c r="M8" s="37">
        <v>0.17647058823529413</v>
      </c>
      <c r="N8" s="38">
        <v>1</v>
      </c>
    </row>
    <row r="9" spans="1:14" ht="15">
      <c r="A9" s="6" t="s">
        <v>155</v>
      </c>
      <c r="B9" s="7">
        <v>46</v>
      </c>
      <c r="C9" s="7">
        <v>109</v>
      </c>
      <c r="D9" s="8">
        <v>334</v>
      </c>
      <c r="E9" s="159">
        <v>76</v>
      </c>
      <c r="F9" s="9">
        <v>248</v>
      </c>
      <c r="G9" s="7">
        <v>813</v>
      </c>
      <c r="H9" s="112"/>
      <c r="I9" s="140">
        <v>0.056580565805658053</v>
      </c>
      <c r="J9" s="33">
        <v>0.13407134071340712</v>
      </c>
      <c r="K9" s="33">
        <v>0.4108241082410824</v>
      </c>
      <c r="L9" s="33">
        <v>0.09348093480934809</v>
      </c>
      <c r="M9" s="33">
        <v>0.3050430504305043</v>
      </c>
      <c r="N9" s="34">
        <v>1</v>
      </c>
    </row>
    <row r="10" spans="1:14" ht="15">
      <c r="A10" s="12" t="s">
        <v>28</v>
      </c>
      <c r="B10" s="13">
        <v>20</v>
      </c>
      <c r="C10" s="13">
        <v>36</v>
      </c>
      <c r="D10" s="14">
        <v>98</v>
      </c>
      <c r="E10" s="160">
        <v>20</v>
      </c>
      <c r="F10" s="15">
        <v>69</v>
      </c>
      <c r="G10" s="13">
        <v>243</v>
      </c>
      <c r="H10" s="113"/>
      <c r="I10" s="141">
        <v>0.0823045267489712</v>
      </c>
      <c r="J10" s="35">
        <v>0.14814814814814814</v>
      </c>
      <c r="K10" s="35">
        <v>0.40329218106995884</v>
      </c>
      <c r="L10" s="35">
        <v>0.0823045267489712</v>
      </c>
      <c r="M10" s="35">
        <v>0.2839506172839506</v>
      </c>
      <c r="N10" s="36">
        <v>1</v>
      </c>
    </row>
    <row r="11" spans="1:14" ht="15">
      <c r="A11" s="12" t="s">
        <v>30</v>
      </c>
      <c r="B11" s="13">
        <v>16</v>
      </c>
      <c r="C11" s="13">
        <v>52</v>
      </c>
      <c r="D11" s="14">
        <v>138</v>
      </c>
      <c r="E11" s="160">
        <v>33</v>
      </c>
      <c r="F11" s="15">
        <v>127</v>
      </c>
      <c r="G11" s="13">
        <v>366</v>
      </c>
      <c r="H11" s="113"/>
      <c r="I11" s="141">
        <v>0.04371584699453552</v>
      </c>
      <c r="J11" s="35">
        <v>0.14207650273224043</v>
      </c>
      <c r="K11" s="35">
        <v>0.3770491803278688</v>
      </c>
      <c r="L11" s="35">
        <v>0.09016393442622951</v>
      </c>
      <c r="M11" s="35">
        <v>0.3469945355191257</v>
      </c>
      <c r="N11" s="36">
        <v>1</v>
      </c>
    </row>
    <row r="12" spans="1:14" ht="15">
      <c r="A12" s="12" t="s">
        <v>13</v>
      </c>
      <c r="B12" s="13">
        <v>9</v>
      </c>
      <c r="C12" s="13">
        <v>18</v>
      </c>
      <c r="D12" s="14">
        <v>82</v>
      </c>
      <c r="E12" s="160">
        <v>20</v>
      </c>
      <c r="F12" s="15">
        <v>43</v>
      </c>
      <c r="G12" s="13">
        <v>172</v>
      </c>
      <c r="H12" s="113"/>
      <c r="I12" s="141">
        <v>0.05232558139534884</v>
      </c>
      <c r="J12" s="35">
        <v>0.10465116279069768</v>
      </c>
      <c r="K12" s="35">
        <v>0.47674418604651164</v>
      </c>
      <c r="L12" s="35">
        <v>0.11627906976744186</v>
      </c>
      <c r="M12" s="35">
        <v>0.25</v>
      </c>
      <c r="N12" s="36">
        <v>1</v>
      </c>
    </row>
    <row r="13" spans="1:14" ht="15.75" thickBot="1">
      <c r="A13" s="19" t="s">
        <v>31</v>
      </c>
      <c r="B13" s="20">
        <v>1</v>
      </c>
      <c r="C13" s="20">
        <v>3</v>
      </c>
      <c r="D13" s="21">
        <v>16</v>
      </c>
      <c r="E13" s="161">
        <v>3</v>
      </c>
      <c r="F13" s="22">
        <v>9</v>
      </c>
      <c r="G13" s="20">
        <v>32</v>
      </c>
      <c r="H13" s="113"/>
      <c r="I13" s="142">
        <v>0.03125</v>
      </c>
      <c r="J13" s="37">
        <v>0.09375</v>
      </c>
      <c r="K13" s="37">
        <v>0.5</v>
      </c>
      <c r="L13" s="37">
        <v>0.09375</v>
      </c>
      <c r="M13" s="37">
        <v>0.28125</v>
      </c>
      <c r="N13" s="38">
        <v>1</v>
      </c>
    </row>
    <row r="14" spans="1:14" ht="15">
      <c r="A14" s="6" t="s">
        <v>156</v>
      </c>
      <c r="B14" s="7">
        <v>47</v>
      </c>
      <c r="C14" s="7">
        <v>94</v>
      </c>
      <c r="D14" s="8">
        <v>241</v>
      </c>
      <c r="E14" s="159">
        <v>76</v>
      </c>
      <c r="F14" s="9">
        <v>195</v>
      </c>
      <c r="G14" s="7">
        <v>653</v>
      </c>
      <c r="H14" s="112"/>
      <c r="I14" s="140">
        <v>0.07197549770290965</v>
      </c>
      <c r="J14" s="33">
        <v>0.1439509954058193</v>
      </c>
      <c r="K14" s="33">
        <v>0.36906584992343033</v>
      </c>
      <c r="L14" s="33">
        <v>0.11638591117917305</v>
      </c>
      <c r="M14" s="33">
        <v>0.2986217457886677</v>
      </c>
      <c r="N14" s="34">
        <v>1</v>
      </c>
    </row>
    <row r="15" spans="1:14" ht="15">
      <c r="A15" s="12" t="s">
        <v>28</v>
      </c>
      <c r="B15" s="13">
        <v>21</v>
      </c>
      <c r="C15" s="13">
        <v>34</v>
      </c>
      <c r="D15" s="14">
        <v>68</v>
      </c>
      <c r="E15" s="160">
        <v>18</v>
      </c>
      <c r="F15" s="15">
        <v>51</v>
      </c>
      <c r="G15" s="13">
        <v>192</v>
      </c>
      <c r="H15" s="113"/>
      <c r="I15" s="141">
        <v>0.109375</v>
      </c>
      <c r="J15" s="35">
        <v>0.17708333333333334</v>
      </c>
      <c r="K15" s="35">
        <v>0.3541666666666667</v>
      </c>
      <c r="L15" s="35">
        <v>0.09375</v>
      </c>
      <c r="M15" s="35">
        <v>0.265625</v>
      </c>
      <c r="N15" s="36">
        <v>1</v>
      </c>
    </row>
    <row r="16" spans="1:14" ht="15">
      <c r="A16" s="12" t="s">
        <v>30</v>
      </c>
      <c r="B16" s="13">
        <v>20</v>
      </c>
      <c r="C16" s="13">
        <v>49</v>
      </c>
      <c r="D16" s="14">
        <v>98</v>
      </c>
      <c r="E16" s="160">
        <v>32</v>
      </c>
      <c r="F16" s="15">
        <v>110</v>
      </c>
      <c r="G16" s="13">
        <v>309</v>
      </c>
      <c r="H16" s="113"/>
      <c r="I16" s="141">
        <v>0.06472491909385113</v>
      </c>
      <c r="J16" s="35">
        <v>0.15857605177993528</v>
      </c>
      <c r="K16" s="35">
        <v>0.31715210355987056</v>
      </c>
      <c r="L16" s="35">
        <v>0.10355987055016182</v>
      </c>
      <c r="M16" s="35">
        <v>0.3559870550161812</v>
      </c>
      <c r="N16" s="36">
        <v>1</v>
      </c>
    </row>
    <row r="17" spans="1:14" ht="15">
      <c r="A17" s="12" t="s">
        <v>13</v>
      </c>
      <c r="B17" s="13">
        <v>6</v>
      </c>
      <c r="C17" s="13">
        <v>11</v>
      </c>
      <c r="D17" s="14">
        <v>71</v>
      </c>
      <c r="E17" s="160">
        <v>24</v>
      </c>
      <c r="F17" s="15">
        <v>34</v>
      </c>
      <c r="G17" s="13">
        <v>146</v>
      </c>
      <c r="H17" s="113"/>
      <c r="I17" s="141">
        <v>0.0410958904109589</v>
      </c>
      <c r="J17" s="35">
        <v>0.07534246575342465</v>
      </c>
      <c r="K17" s="35">
        <v>0.4863013698630137</v>
      </c>
      <c r="L17" s="35">
        <v>0.1643835616438356</v>
      </c>
      <c r="M17" s="35">
        <v>0.2328767123287671</v>
      </c>
      <c r="N17" s="36">
        <v>1</v>
      </c>
    </row>
    <row r="18" spans="1:14" ht="15.75" thickBot="1">
      <c r="A18" s="143" t="s">
        <v>31</v>
      </c>
      <c r="B18" s="144"/>
      <c r="C18" s="144"/>
      <c r="D18" s="145">
        <v>4</v>
      </c>
      <c r="E18" s="162">
        <v>2</v>
      </c>
      <c r="F18" s="146"/>
      <c r="G18" s="144">
        <v>6</v>
      </c>
      <c r="H18" s="113"/>
      <c r="I18" s="147">
        <v>0</v>
      </c>
      <c r="J18" s="148">
        <v>0</v>
      </c>
      <c r="K18" s="148">
        <v>0.6666666666666666</v>
      </c>
      <c r="L18" s="148">
        <v>0.3333333333333333</v>
      </c>
      <c r="M18" s="148">
        <v>0</v>
      </c>
      <c r="N18" s="149">
        <v>1</v>
      </c>
    </row>
    <row r="19" spans="1:14" ht="15.75" thickBot="1">
      <c r="A19" s="150" t="s">
        <v>157</v>
      </c>
      <c r="B19" s="64">
        <v>228</v>
      </c>
      <c r="C19" s="64">
        <v>456</v>
      </c>
      <c r="D19" s="103">
        <v>1051</v>
      </c>
      <c r="E19" s="163">
        <v>301</v>
      </c>
      <c r="F19" s="65">
        <v>879</v>
      </c>
      <c r="G19" s="182">
        <v>2915</v>
      </c>
      <c r="H19" s="112"/>
      <c r="I19" s="179">
        <v>0.07821612349914236</v>
      </c>
      <c r="J19" s="177">
        <v>0.15643224699828473</v>
      </c>
      <c r="K19" s="177">
        <v>0.36054888507718696</v>
      </c>
      <c r="L19" s="177">
        <v>0.1032590051457976</v>
      </c>
      <c r="M19" s="177">
        <v>0.30154373927958833</v>
      </c>
      <c r="N19" s="15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55">
      <selection activeCell="H5" sqref="H5"/>
    </sheetView>
  </sheetViews>
  <sheetFormatPr defaultColWidth="9.140625" defaultRowHeight="15"/>
  <cols>
    <col min="1" max="1" width="32.8515625" style="0" customWidth="1"/>
    <col min="2" max="7" width="10.7109375" style="0" customWidth="1"/>
    <col min="8" max="8" width="5.421875" style="0" customWidth="1"/>
    <col min="9" max="14" width="10.7109375" style="0" customWidth="1"/>
  </cols>
  <sheetData>
    <row r="1" ht="15">
      <c r="A1" s="129" t="s">
        <v>166</v>
      </c>
    </row>
    <row r="3" spans="1:14" ht="90.75" thickBot="1">
      <c r="A3" s="3" t="s">
        <v>166</v>
      </c>
      <c r="B3" s="3" t="s">
        <v>158</v>
      </c>
      <c r="C3" s="3" t="s">
        <v>159</v>
      </c>
      <c r="D3" s="4" t="s">
        <v>160</v>
      </c>
      <c r="E3" s="158" t="s">
        <v>161</v>
      </c>
      <c r="F3" s="5" t="s">
        <v>162</v>
      </c>
      <c r="G3" s="3" t="s">
        <v>32</v>
      </c>
      <c r="H3" s="111"/>
      <c r="I3" s="155" t="s">
        <v>158</v>
      </c>
      <c r="J3" s="156" t="s">
        <v>159</v>
      </c>
      <c r="K3" s="156" t="s">
        <v>160</v>
      </c>
      <c r="L3" s="156" t="s">
        <v>161</v>
      </c>
      <c r="M3" s="156" t="s">
        <v>162</v>
      </c>
      <c r="N3" s="4" t="s">
        <v>33</v>
      </c>
    </row>
    <row r="4" spans="1:14" ht="15">
      <c r="A4" s="6" t="s">
        <v>165</v>
      </c>
      <c r="B4" s="7">
        <v>83</v>
      </c>
      <c r="C4" s="7">
        <v>129</v>
      </c>
      <c r="D4" s="8">
        <v>157</v>
      </c>
      <c r="E4" s="159">
        <v>312</v>
      </c>
      <c r="F4" s="9">
        <v>580</v>
      </c>
      <c r="G4" s="7">
        <v>1261</v>
      </c>
      <c r="H4" s="112"/>
      <c r="I4" s="140">
        <v>0.06582077716098335</v>
      </c>
      <c r="J4" s="33">
        <v>0.10229976209357652</v>
      </c>
      <c r="K4" s="33">
        <v>0.12450436161776368</v>
      </c>
      <c r="L4" s="33">
        <v>0.24742268041237114</v>
      </c>
      <c r="M4" s="33">
        <v>0.4599524187153053</v>
      </c>
      <c r="N4" s="34">
        <v>1</v>
      </c>
    </row>
    <row r="5" spans="1:14" ht="15">
      <c r="A5" s="12" t="s">
        <v>28</v>
      </c>
      <c r="B5" s="13">
        <v>28</v>
      </c>
      <c r="C5" s="13">
        <v>34</v>
      </c>
      <c r="D5" s="14">
        <v>55</v>
      </c>
      <c r="E5" s="160">
        <v>104</v>
      </c>
      <c r="F5" s="15">
        <v>167</v>
      </c>
      <c r="G5" s="13">
        <v>388</v>
      </c>
      <c r="H5" s="113"/>
      <c r="I5" s="141">
        <v>0.07216494845360824</v>
      </c>
      <c r="J5" s="35">
        <v>0.08762886597938144</v>
      </c>
      <c r="K5" s="35">
        <v>0.14175257731958762</v>
      </c>
      <c r="L5" s="35">
        <v>0.26804123711340205</v>
      </c>
      <c r="M5" s="35">
        <v>0.43041237113402064</v>
      </c>
      <c r="N5" s="36">
        <v>1</v>
      </c>
    </row>
    <row r="6" spans="1:14" ht="15">
      <c r="A6" s="12" t="s">
        <v>30</v>
      </c>
      <c r="B6" s="13">
        <v>42</v>
      </c>
      <c r="C6" s="13">
        <v>70</v>
      </c>
      <c r="D6" s="14">
        <v>83</v>
      </c>
      <c r="E6" s="160">
        <v>144</v>
      </c>
      <c r="F6" s="15">
        <v>293</v>
      </c>
      <c r="G6" s="13">
        <v>632</v>
      </c>
      <c r="H6" s="113"/>
      <c r="I6" s="141">
        <v>0.06645569620253164</v>
      </c>
      <c r="J6" s="35">
        <v>0.11075949367088607</v>
      </c>
      <c r="K6" s="35">
        <v>0.13132911392405064</v>
      </c>
      <c r="L6" s="35">
        <v>0.22784810126582278</v>
      </c>
      <c r="M6" s="35">
        <v>0.46360759493670883</v>
      </c>
      <c r="N6" s="36">
        <v>1</v>
      </c>
    </row>
    <row r="7" spans="1:14" ht="15">
      <c r="A7" s="12" t="s">
        <v>13</v>
      </c>
      <c r="B7" s="13">
        <v>13</v>
      </c>
      <c r="C7" s="13">
        <v>23</v>
      </c>
      <c r="D7" s="14">
        <v>17</v>
      </c>
      <c r="E7" s="160">
        <v>61</v>
      </c>
      <c r="F7" s="15">
        <v>114</v>
      </c>
      <c r="G7" s="13">
        <v>228</v>
      </c>
      <c r="H7" s="113"/>
      <c r="I7" s="141">
        <v>0.05701754385964912</v>
      </c>
      <c r="J7" s="35">
        <v>0.10087719298245613</v>
      </c>
      <c r="K7" s="35">
        <v>0.07456140350877193</v>
      </c>
      <c r="L7" s="35">
        <v>0.2675438596491228</v>
      </c>
      <c r="M7" s="35">
        <v>0.5</v>
      </c>
      <c r="N7" s="36">
        <v>1</v>
      </c>
    </row>
    <row r="8" spans="1:14" ht="15.75" thickBot="1">
      <c r="A8" s="19" t="s">
        <v>31</v>
      </c>
      <c r="B8" s="20"/>
      <c r="C8" s="20">
        <v>2</v>
      </c>
      <c r="D8" s="21">
        <v>2</v>
      </c>
      <c r="E8" s="161">
        <v>3</v>
      </c>
      <c r="F8" s="22">
        <v>6</v>
      </c>
      <c r="G8" s="20">
        <v>13</v>
      </c>
      <c r="H8" s="113"/>
      <c r="I8" s="142">
        <v>0</v>
      </c>
      <c r="J8" s="37">
        <v>0.15384615384615385</v>
      </c>
      <c r="K8" s="37">
        <v>0.15384615384615385</v>
      </c>
      <c r="L8" s="37">
        <v>0.23076923076923078</v>
      </c>
      <c r="M8" s="37">
        <v>0.46153846153846156</v>
      </c>
      <c r="N8" s="38">
        <v>1</v>
      </c>
    </row>
    <row r="9" spans="1:14" ht="15">
      <c r="A9" s="6" t="s">
        <v>131</v>
      </c>
      <c r="B9" s="7">
        <v>34</v>
      </c>
      <c r="C9" s="7">
        <v>53</v>
      </c>
      <c r="D9" s="8">
        <v>66</v>
      </c>
      <c r="E9" s="159">
        <v>170</v>
      </c>
      <c r="F9" s="9">
        <v>304</v>
      </c>
      <c r="G9" s="7">
        <v>627</v>
      </c>
      <c r="H9" s="112"/>
      <c r="I9" s="140">
        <v>0.05422647527910686</v>
      </c>
      <c r="J9" s="33">
        <v>0.08452950558213716</v>
      </c>
      <c r="K9" s="33">
        <v>0.10526315789473684</v>
      </c>
      <c r="L9" s="33">
        <v>0.2711323763955343</v>
      </c>
      <c r="M9" s="33">
        <v>0.48484848484848486</v>
      </c>
      <c r="N9" s="34">
        <v>1</v>
      </c>
    </row>
    <row r="10" spans="1:14" ht="15">
      <c r="A10" s="12" t="s">
        <v>28</v>
      </c>
      <c r="B10" s="13">
        <v>12</v>
      </c>
      <c r="C10" s="13">
        <v>19</v>
      </c>
      <c r="D10" s="14">
        <v>28</v>
      </c>
      <c r="E10" s="160">
        <v>60</v>
      </c>
      <c r="F10" s="15">
        <v>71</v>
      </c>
      <c r="G10" s="13">
        <v>190</v>
      </c>
      <c r="H10" s="113"/>
      <c r="I10" s="141">
        <v>0.06315789473684211</v>
      </c>
      <c r="J10" s="35">
        <v>0.1</v>
      </c>
      <c r="K10" s="35">
        <v>0.14736842105263157</v>
      </c>
      <c r="L10" s="35">
        <v>0.3157894736842105</v>
      </c>
      <c r="M10" s="35">
        <v>0.3736842105263158</v>
      </c>
      <c r="N10" s="36">
        <v>1</v>
      </c>
    </row>
    <row r="11" spans="1:14" ht="15">
      <c r="A11" s="12" t="s">
        <v>30</v>
      </c>
      <c r="B11" s="13">
        <v>12</v>
      </c>
      <c r="C11" s="13">
        <v>20</v>
      </c>
      <c r="D11" s="14">
        <v>27</v>
      </c>
      <c r="E11" s="160">
        <v>75</v>
      </c>
      <c r="F11" s="15">
        <v>154</v>
      </c>
      <c r="G11" s="13">
        <v>288</v>
      </c>
      <c r="H11" s="113"/>
      <c r="I11" s="141">
        <v>0.041666666666666664</v>
      </c>
      <c r="J11" s="35">
        <v>0.06944444444444445</v>
      </c>
      <c r="K11" s="35">
        <v>0.09375</v>
      </c>
      <c r="L11" s="35">
        <v>0.2604166666666667</v>
      </c>
      <c r="M11" s="35">
        <v>0.5347222222222222</v>
      </c>
      <c r="N11" s="36">
        <v>1</v>
      </c>
    </row>
    <row r="12" spans="1:14" ht="15">
      <c r="A12" s="12" t="s">
        <v>13</v>
      </c>
      <c r="B12" s="13">
        <v>8</v>
      </c>
      <c r="C12" s="13">
        <v>12</v>
      </c>
      <c r="D12" s="14">
        <v>10</v>
      </c>
      <c r="E12" s="160">
        <v>32</v>
      </c>
      <c r="F12" s="15">
        <v>64</v>
      </c>
      <c r="G12" s="13">
        <v>126</v>
      </c>
      <c r="H12" s="113"/>
      <c r="I12" s="141">
        <v>0.06349206349206349</v>
      </c>
      <c r="J12" s="35">
        <v>0.09523809523809523</v>
      </c>
      <c r="K12" s="35">
        <v>0.07936507936507936</v>
      </c>
      <c r="L12" s="35">
        <v>0.25396825396825395</v>
      </c>
      <c r="M12" s="35">
        <v>0.5079365079365079</v>
      </c>
      <c r="N12" s="36">
        <v>1</v>
      </c>
    </row>
    <row r="13" spans="1:14" ht="15.75" thickBot="1">
      <c r="A13" s="19" t="s">
        <v>31</v>
      </c>
      <c r="B13" s="20">
        <v>2</v>
      </c>
      <c r="C13" s="20">
        <v>2</v>
      </c>
      <c r="D13" s="21">
        <v>1</v>
      </c>
      <c r="E13" s="161">
        <v>3</v>
      </c>
      <c r="F13" s="22">
        <v>15</v>
      </c>
      <c r="G13" s="20">
        <v>23</v>
      </c>
      <c r="H13" s="113"/>
      <c r="I13" s="142">
        <v>0.08695652173913043</v>
      </c>
      <c r="J13" s="37">
        <v>0.08695652173913043</v>
      </c>
      <c r="K13" s="37">
        <v>0.043478260869565216</v>
      </c>
      <c r="L13" s="37">
        <v>0.13043478260869565</v>
      </c>
      <c r="M13" s="37">
        <v>0.6521739130434783</v>
      </c>
      <c r="N13" s="38">
        <v>1</v>
      </c>
    </row>
    <row r="14" spans="1:14" ht="15">
      <c r="A14" s="6" t="s">
        <v>164</v>
      </c>
      <c r="B14" s="7">
        <v>26</v>
      </c>
      <c r="C14" s="7">
        <v>41</v>
      </c>
      <c r="D14" s="8">
        <v>50</v>
      </c>
      <c r="E14" s="159">
        <v>118</v>
      </c>
      <c r="F14" s="9">
        <v>262</v>
      </c>
      <c r="G14" s="7">
        <v>497</v>
      </c>
      <c r="H14" s="112"/>
      <c r="I14" s="140">
        <v>0.052313883299798795</v>
      </c>
      <c r="J14" s="33">
        <v>0.08249496981891348</v>
      </c>
      <c r="K14" s="33">
        <v>0.1006036217303823</v>
      </c>
      <c r="L14" s="33">
        <v>0.23742454728370221</v>
      </c>
      <c r="M14" s="33">
        <v>0.5271629778672032</v>
      </c>
      <c r="N14" s="34">
        <v>1</v>
      </c>
    </row>
    <row r="15" spans="1:14" ht="15">
      <c r="A15" s="12" t="s">
        <v>28</v>
      </c>
      <c r="B15" s="13">
        <v>14</v>
      </c>
      <c r="C15" s="13">
        <v>12</v>
      </c>
      <c r="D15" s="14">
        <v>19</v>
      </c>
      <c r="E15" s="160">
        <v>39</v>
      </c>
      <c r="F15" s="15">
        <v>61</v>
      </c>
      <c r="G15" s="13">
        <v>145</v>
      </c>
      <c r="H15" s="113"/>
      <c r="I15" s="141">
        <v>0.09655172413793103</v>
      </c>
      <c r="J15" s="35">
        <v>0.08275862068965517</v>
      </c>
      <c r="K15" s="35">
        <v>0.1310344827586207</v>
      </c>
      <c r="L15" s="35">
        <v>0.2689655172413793</v>
      </c>
      <c r="M15" s="35">
        <v>0.4206896551724138</v>
      </c>
      <c r="N15" s="36">
        <v>1</v>
      </c>
    </row>
    <row r="16" spans="1:14" ht="15">
      <c r="A16" s="12" t="s">
        <v>30</v>
      </c>
      <c r="B16" s="13">
        <v>10</v>
      </c>
      <c r="C16" s="13">
        <v>19</v>
      </c>
      <c r="D16" s="14">
        <v>22</v>
      </c>
      <c r="E16" s="160">
        <v>52</v>
      </c>
      <c r="F16" s="15">
        <v>127</v>
      </c>
      <c r="G16" s="13">
        <v>230</v>
      </c>
      <c r="H16" s="113"/>
      <c r="I16" s="141">
        <v>0.043478260869565216</v>
      </c>
      <c r="J16" s="35">
        <v>0.08260869565217391</v>
      </c>
      <c r="K16" s="35">
        <v>0.09565217391304348</v>
      </c>
      <c r="L16" s="35">
        <v>0.22608695652173913</v>
      </c>
      <c r="M16" s="35">
        <v>0.5521739130434783</v>
      </c>
      <c r="N16" s="36">
        <v>1</v>
      </c>
    </row>
    <row r="17" spans="1:14" ht="15">
      <c r="A17" s="12" t="s">
        <v>13</v>
      </c>
      <c r="B17" s="13">
        <v>2</v>
      </c>
      <c r="C17" s="13">
        <v>9</v>
      </c>
      <c r="D17" s="14">
        <v>9</v>
      </c>
      <c r="E17" s="160">
        <v>25</v>
      </c>
      <c r="F17" s="15">
        <v>72</v>
      </c>
      <c r="G17" s="13">
        <v>117</v>
      </c>
      <c r="H17" s="113"/>
      <c r="I17" s="141">
        <v>0.017094017094017096</v>
      </c>
      <c r="J17" s="35">
        <v>0.07692307692307693</v>
      </c>
      <c r="K17" s="35">
        <v>0.07692307692307693</v>
      </c>
      <c r="L17" s="35">
        <v>0.21367521367521367</v>
      </c>
      <c r="M17" s="35">
        <v>0.6153846153846154</v>
      </c>
      <c r="N17" s="36">
        <v>1</v>
      </c>
    </row>
    <row r="18" spans="1:14" ht="15.75" thickBot="1">
      <c r="A18" s="143" t="s">
        <v>31</v>
      </c>
      <c r="B18" s="144"/>
      <c r="C18" s="144">
        <v>1</v>
      </c>
      <c r="D18" s="145"/>
      <c r="E18" s="162">
        <v>2</v>
      </c>
      <c r="F18" s="146">
        <v>2</v>
      </c>
      <c r="G18" s="144">
        <v>5</v>
      </c>
      <c r="H18" s="113"/>
      <c r="I18" s="147">
        <v>0</v>
      </c>
      <c r="J18" s="148">
        <v>0.2</v>
      </c>
      <c r="K18" s="148">
        <v>0</v>
      </c>
      <c r="L18" s="148">
        <v>0.4</v>
      </c>
      <c r="M18" s="148">
        <v>0.4</v>
      </c>
      <c r="N18" s="149">
        <v>1</v>
      </c>
    </row>
    <row r="19" spans="1:14" ht="15.75" thickBot="1">
      <c r="A19" s="150" t="s">
        <v>163</v>
      </c>
      <c r="B19" s="64">
        <v>143</v>
      </c>
      <c r="C19" s="64">
        <v>223</v>
      </c>
      <c r="D19" s="103">
        <v>273</v>
      </c>
      <c r="E19" s="163">
        <v>600</v>
      </c>
      <c r="F19" s="65">
        <v>1146</v>
      </c>
      <c r="G19" s="182">
        <v>2385</v>
      </c>
      <c r="H19" s="112"/>
      <c r="I19" s="179">
        <v>0.059958071278826</v>
      </c>
      <c r="J19" s="177">
        <v>0.09350104821802935</v>
      </c>
      <c r="K19" s="177">
        <v>0.11446540880503145</v>
      </c>
      <c r="L19" s="177">
        <v>0.25157232704402516</v>
      </c>
      <c r="M19" s="177">
        <v>0.48050314465408805</v>
      </c>
      <c r="N19" s="15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L19" sqref="L19:M19"/>
    </sheetView>
  </sheetViews>
  <sheetFormatPr defaultColWidth="9.140625" defaultRowHeight="15"/>
  <cols>
    <col min="1" max="1" width="31.57421875" style="0" bestFit="1" customWidth="1"/>
    <col min="14" max="14" width="10.8515625" style="0" customWidth="1"/>
  </cols>
  <sheetData>
    <row r="1" ht="15">
      <c r="A1" s="129" t="s">
        <v>37</v>
      </c>
    </row>
    <row r="2" spans="1:14" ht="15">
      <c r="A2" s="1"/>
      <c r="B2" s="195" t="s">
        <v>38</v>
      </c>
      <c r="C2" s="195"/>
      <c r="D2" s="195"/>
      <c r="E2" s="195"/>
      <c r="F2" s="195"/>
      <c r="G2" s="196"/>
      <c r="H2" s="43"/>
      <c r="I2" s="195" t="s">
        <v>39</v>
      </c>
      <c r="J2" s="196"/>
      <c r="K2" s="196"/>
      <c r="L2" s="196"/>
      <c r="M2" s="196"/>
      <c r="N2" s="196"/>
    </row>
    <row r="3" spans="1:14" ht="75.75" thickBot="1">
      <c r="A3" s="3" t="s">
        <v>37</v>
      </c>
      <c r="B3" s="3" t="s">
        <v>12</v>
      </c>
      <c r="C3" s="3" t="s">
        <v>7</v>
      </c>
      <c r="D3" s="4" t="s">
        <v>8</v>
      </c>
      <c r="E3" s="5" t="s">
        <v>6</v>
      </c>
      <c r="F3" s="3" t="s">
        <v>14</v>
      </c>
      <c r="G3" s="5" t="s">
        <v>32</v>
      </c>
      <c r="H3" s="32"/>
      <c r="I3" s="3" t="s">
        <v>12</v>
      </c>
      <c r="J3" s="3" t="s">
        <v>7</v>
      </c>
      <c r="K3" s="3" t="s">
        <v>8</v>
      </c>
      <c r="L3" s="4" t="s">
        <v>6</v>
      </c>
      <c r="M3" s="3" t="s">
        <v>14</v>
      </c>
      <c r="N3" s="3" t="s">
        <v>33</v>
      </c>
    </row>
    <row r="4" spans="1:14" ht="15">
      <c r="A4" s="6" t="s">
        <v>34</v>
      </c>
      <c r="B4" s="7">
        <v>236</v>
      </c>
      <c r="C4" s="7">
        <v>220</v>
      </c>
      <c r="D4" s="8">
        <v>404</v>
      </c>
      <c r="E4" s="9">
        <v>337</v>
      </c>
      <c r="F4" s="7">
        <v>237</v>
      </c>
      <c r="G4" s="9">
        <v>1434</v>
      </c>
      <c r="H4" s="32"/>
      <c r="I4" s="10">
        <v>0.16457461645746166</v>
      </c>
      <c r="J4" s="33">
        <v>0.15341701534170155</v>
      </c>
      <c r="K4" s="33">
        <v>0.28172942817294283</v>
      </c>
      <c r="L4" s="34">
        <v>0.23500697350069735</v>
      </c>
      <c r="M4" s="39">
        <v>0.16527196652719664</v>
      </c>
      <c r="N4" s="11">
        <v>1</v>
      </c>
    </row>
    <row r="5" spans="1:14" ht="15">
      <c r="A5" s="12" t="s">
        <v>28</v>
      </c>
      <c r="B5" s="13">
        <v>103</v>
      </c>
      <c r="C5" s="13">
        <v>83</v>
      </c>
      <c r="D5" s="14">
        <v>105</v>
      </c>
      <c r="E5" s="15">
        <v>98</v>
      </c>
      <c r="F5" s="13">
        <v>49</v>
      </c>
      <c r="G5" s="15">
        <v>438</v>
      </c>
      <c r="H5" s="32"/>
      <c r="I5" s="16">
        <v>0.23515981735159816</v>
      </c>
      <c r="J5" s="35">
        <v>0.18949771689497716</v>
      </c>
      <c r="K5" s="35">
        <v>0.23972602739726026</v>
      </c>
      <c r="L5" s="36">
        <v>0.2237442922374429</v>
      </c>
      <c r="M5" s="40">
        <v>0.11187214611872145</v>
      </c>
      <c r="N5" s="17">
        <v>1</v>
      </c>
    </row>
    <row r="6" spans="1:14" ht="15">
      <c r="A6" s="12" t="s">
        <v>30</v>
      </c>
      <c r="B6" s="13">
        <v>98</v>
      </c>
      <c r="C6" s="13">
        <v>99</v>
      </c>
      <c r="D6" s="14">
        <v>210</v>
      </c>
      <c r="E6" s="15">
        <v>169</v>
      </c>
      <c r="F6" s="13">
        <v>145</v>
      </c>
      <c r="G6" s="15">
        <v>721</v>
      </c>
      <c r="H6" s="32"/>
      <c r="I6" s="35">
        <v>0.13592233009708737</v>
      </c>
      <c r="J6" s="35">
        <v>0.13730929264909847</v>
      </c>
      <c r="K6" s="35">
        <v>0.2912621359223301</v>
      </c>
      <c r="L6" s="36">
        <v>0.23439667128987518</v>
      </c>
      <c r="M6" s="46">
        <v>0.20110957004160887</v>
      </c>
      <c r="N6" s="17">
        <v>1</v>
      </c>
    </row>
    <row r="7" spans="1:14" ht="15">
      <c r="A7" s="12" t="s">
        <v>13</v>
      </c>
      <c r="B7" s="13">
        <v>34</v>
      </c>
      <c r="C7" s="13">
        <v>35</v>
      </c>
      <c r="D7" s="14">
        <v>84</v>
      </c>
      <c r="E7" s="15">
        <v>65</v>
      </c>
      <c r="F7" s="13">
        <v>41</v>
      </c>
      <c r="G7" s="15">
        <v>259</v>
      </c>
      <c r="H7" s="32"/>
      <c r="I7" s="35">
        <v>0.13127413127413126</v>
      </c>
      <c r="J7" s="35">
        <v>0.13513513513513514</v>
      </c>
      <c r="K7" s="35">
        <v>0.32432432432432434</v>
      </c>
      <c r="L7" s="36">
        <v>0.25096525096525096</v>
      </c>
      <c r="M7" s="40">
        <v>0.1583011583011583</v>
      </c>
      <c r="N7" s="17">
        <v>1</v>
      </c>
    </row>
    <row r="8" spans="1:14" ht="15.75" thickBot="1">
      <c r="A8" s="19" t="s">
        <v>31</v>
      </c>
      <c r="B8" s="20">
        <v>1</v>
      </c>
      <c r="C8" s="20">
        <v>3</v>
      </c>
      <c r="D8" s="21">
        <v>5</v>
      </c>
      <c r="E8" s="22">
        <v>5</v>
      </c>
      <c r="F8" s="20">
        <v>2</v>
      </c>
      <c r="G8" s="22">
        <v>16</v>
      </c>
      <c r="H8" s="32"/>
      <c r="I8" s="37">
        <v>0.0625</v>
      </c>
      <c r="J8" s="37">
        <v>0.1875</v>
      </c>
      <c r="K8" s="37">
        <v>0.3125</v>
      </c>
      <c r="L8" s="38">
        <v>0.3125</v>
      </c>
      <c r="M8" s="41">
        <v>0.125</v>
      </c>
      <c r="N8" s="24">
        <v>1</v>
      </c>
    </row>
    <row r="9" spans="1:14" ht="15">
      <c r="A9" s="6" t="s">
        <v>35</v>
      </c>
      <c r="B9" s="7">
        <v>61</v>
      </c>
      <c r="C9" s="7">
        <v>88</v>
      </c>
      <c r="D9" s="8">
        <v>241</v>
      </c>
      <c r="E9" s="9">
        <v>283</v>
      </c>
      <c r="F9" s="7">
        <v>128</v>
      </c>
      <c r="G9" s="9">
        <v>801</v>
      </c>
      <c r="H9" s="32"/>
      <c r="I9" s="33">
        <v>0.07615480649188515</v>
      </c>
      <c r="J9" s="33">
        <v>0.10986267166042447</v>
      </c>
      <c r="K9" s="33">
        <v>0.30087390761548066</v>
      </c>
      <c r="L9" s="34">
        <v>0.3533083645443196</v>
      </c>
      <c r="M9" s="39">
        <v>0.15980024968789014</v>
      </c>
      <c r="N9" s="11">
        <v>1</v>
      </c>
    </row>
    <row r="10" spans="1:14" ht="15">
      <c r="A10" s="12" t="s">
        <v>28</v>
      </c>
      <c r="B10" s="13">
        <v>25</v>
      </c>
      <c r="C10" s="13">
        <v>26</v>
      </c>
      <c r="D10" s="14">
        <v>77</v>
      </c>
      <c r="E10" s="15">
        <v>80</v>
      </c>
      <c r="F10" s="13">
        <v>25</v>
      </c>
      <c r="G10" s="15">
        <v>233</v>
      </c>
      <c r="H10" s="32"/>
      <c r="I10" s="35">
        <v>0.1072961373390558</v>
      </c>
      <c r="J10" s="35">
        <v>0.11158798283261803</v>
      </c>
      <c r="K10" s="35">
        <v>0.33047210300429186</v>
      </c>
      <c r="L10" s="36">
        <v>0.34334763948497854</v>
      </c>
      <c r="M10" s="40">
        <v>0.1072961373390558</v>
      </c>
      <c r="N10" s="17">
        <v>1</v>
      </c>
    </row>
    <row r="11" spans="1:14" ht="15">
      <c r="A11" s="12" t="s">
        <v>30</v>
      </c>
      <c r="B11" s="13">
        <v>21</v>
      </c>
      <c r="C11" s="13">
        <v>37</v>
      </c>
      <c r="D11" s="14">
        <v>107</v>
      </c>
      <c r="E11" s="15">
        <v>128</v>
      </c>
      <c r="F11" s="13">
        <v>70</v>
      </c>
      <c r="G11" s="15">
        <v>363</v>
      </c>
      <c r="H11" s="32"/>
      <c r="I11" s="35">
        <v>0.05785123966942149</v>
      </c>
      <c r="J11" s="35">
        <v>0.10192837465564739</v>
      </c>
      <c r="K11" s="35">
        <v>0.29476584022038566</v>
      </c>
      <c r="L11" s="36">
        <v>0.3526170798898072</v>
      </c>
      <c r="M11" s="40">
        <v>0.1928374655647383</v>
      </c>
      <c r="N11" s="17">
        <v>1</v>
      </c>
    </row>
    <row r="12" spans="1:14" ht="15">
      <c r="A12" s="12" t="s">
        <v>13</v>
      </c>
      <c r="B12" s="13">
        <v>13</v>
      </c>
      <c r="C12" s="13">
        <v>21</v>
      </c>
      <c r="D12" s="14">
        <v>48</v>
      </c>
      <c r="E12" s="15">
        <v>67</v>
      </c>
      <c r="F12" s="13">
        <v>25</v>
      </c>
      <c r="G12" s="15">
        <v>174</v>
      </c>
      <c r="H12" s="32"/>
      <c r="I12" s="35">
        <v>0.07471264367816093</v>
      </c>
      <c r="J12" s="35">
        <v>0.1206896551724138</v>
      </c>
      <c r="K12" s="35">
        <v>0.27586206896551724</v>
      </c>
      <c r="L12" s="36">
        <v>0.3850574712643678</v>
      </c>
      <c r="M12" s="40">
        <v>0.14367816091954022</v>
      </c>
      <c r="N12" s="17">
        <v>1</v>
      </c>
    </row>
    <row r="13" spans="1:14" ht="15.75" thickBot="1">
      <c r="A13" s="19" t="s">
        <v>31</v>
      </c>
      <c r="B13" s="20">
        <v>2</v>
      </c>
      <c r="C13" s="20">
        <v>4</v>
      </c>
      <c r="D13" s="21">
        <v>9</v>
      </c>
      <c r="E13" s="22">
        <v>8</v>
      </c>
      <c r="F13" s="20">
        <v>8</v>
      </c>
      <c r="G13" s="22">
        <v>31</v>
      </c>
      <c r="H13" s="32"/>
      <c r="I13" s="37">
        <v>0.06451612903225806</v>
      </c>
      <c r="J13" s="37">
        <v>0.12903225806451613</v>
      </c>
      <c r="K13" s="37">
        <v>0.2903225806451613</v>
      </c>
      <c r="L13" s="38">
        <v>0.25806451612903225</v>
      </c>
      <c r="M13" s="45">
        <v>0.25806451612903225</v>
      </c>
      <c r="N13" s="24">
        <v>1</v>
      </c>
    </row>
    <row r="14" spans="1:14" ht="15">
      <c r="A14" s="6" t="s">
        <v>36</v>
      </c>
      <c r="B14" s="7">
        <v>81</v>
      </c>
      <c r="C14" s="7">
        <v>77</v>
      </c>
      <c r="D14" s="8">
        <v>164</v>
      </c>
      <c r="E14" s="9">
        <v>200</v>
      </c>
      <c r="F14" s="7">
        <v>128</v>
      </c>
      <c r="G14" s="9">
        <v>650</v>
      </c>
      <c r="H14" s="32"/>
      <c r="I14" s="33">
        <v>0.12461538461538461</v>
      </c>
      <c r="J14" s="33">
        <v>0.11846153846153847</v>
      </c>
      <c r="K14" s="33">
        <v>0.2523076923076923</v>
      </c>
      <c r="L14" s="34">
        <v>0.3076923076923077</v>
      </c>
      <c r="M14" s="39">
        <v>0.19692307692307692</v>
      </c>
      <c r="N14" s="11">
        <v>1</v>
      </c>
    </row>
    <row r="15" spans="1:14" ht="15">
      <c r="A15" s="12" t="s">
        <v>28</v>
      </c>
      <c r="B15" s="13">
        <v>34</v>
      </c>
      <c r="C15" s="13">
        <v>23</v>
      </c>
      <c r="D15" s="14">
        <v>49</v>
      </c>
      <c r="E15" s="15">
        <v>49</v>
      </c>
      <c r="F15" s="13">
        <v>39</v>
      </c>
      <c r="G15" s="15">
        <v>194</v>
      </c>
      <c r="H15" s="32"/>
      <c r="I15" s="16">
        <v>0.17525773195876287</v>
      </c>
      <c r="J15" s="35">
        <v>0.11855670103092783</v>
      </c>
      <c r="K15" s="35">
        <v>0.25257731958762886</v>
      </c>
      <c r="L15" s="36">
        <v>0.25257731958762886</v>
      </c>
      <c r="M15" s="40">
        <v>0.20103092783505155</v>
      </c>
      <c r="N15" s="17">
        <v>1</v>
      </c>
    </row>
    <row r="16" spans="1:14" ht="15">
      <c r="A16" s="12" t="s">
        <v>30</v>
      </c>
      <c r="B16" s="13">
        <v>35</v>
      </c>
      <c r="C16" s="13">
        <v>37</v>
      </c>
      <c r="D16" s="14">
        <v>73</v>
      </c>
      <c r="E16" s="15">
        <v>108</v>
      </c>
      <c r="F16" s="13">
        <v>56</v>
      </c>
      <c r="G16" s="15">
        <v>309</v>
      </c>
      <c r="H16" s="32"/>
      <c r="I16" s="35">
        <v>0.11326860841423948</v>
      </c>
      <c r="J16" s="35">
        <v>0.11974110032362459</v>
      </c>
      <c r="K16" s="35">
        <v>0.23624595469255663</v>
      </c>
      <c r="L16" s="36">
        <v>0.34951456310679613</v>
      </c>
      <c r="M16" s="40">
        <v>0.18122977346278318</v>
      </c>
      <c r="N16" s="17">
        <v>1</v>
      </c>
    </row>
    <row r="17" spans="1:14" ht="15">
      <c r="A17" s="12" t="s">
        <v>13</v>
      </c>
      <c r="B17" s="13">
        <v>12</v>
      </c>
      <c r="C17" s="13">
        <v>16</v>
      </c>
      <c r="D17" s="14">
        <v>42</v>
      </c>
      <c r="E17" s="15">
        <v>41</v>
      </c>
      <c r="F17" s="13">
        <v>30</v>
      </c>
      <c r="G17" s="15">
        <v>141</v>
      </c>
      <c r="H17" s="32"/>
      <c r="I17" s="35">
        <v>0.0851063829787234</v>
      </c>
      <c r="J17" s="35">
        <v>0.11347517730496454</v>
      </c>
      <c r="K17" s="35">
        <v>0.2978723404255319</v>
      </c>
      <c r="L17" s="36">
        <v>0.2907801418439716</v>
      </c>
      <c r="M17" s="46">
        <v>0.2127659574468085</v>
      </c>
      <c r="N17" s="17">
        <v>1</v>
      </c>
    </row>
    <row r="18" spans="1:14" ht="15.75" thickBot="1">
      <c r="A18" s="19" t="s">
        <v>31</v>
      </c>
      <c r="B18" s="20"/>
      <c r="C18" s="20">
        <v>1</v>
      </c>
      <c r="D18" s="21"/>
      <c r="E18" s="22">
        <v>2</v>
      </c>
      <c r="F18" s="20">
        <v>3</v>
      </c>
      <c r="G18" s="22">
        <v>6</v>
      </c>
      <c r="H18" s="32"/>
      <c r="I18" s="37">
        <v>0</v>
      </c>
      <c r="J18" s="37">
        <v>0.16666666666666666</v>
      </c>
      <c r="K18" s="37">
        <v>0</v>
      </c>
      <c r="L18" s="38">
        <v>0.3333333333333333</v>
      </c>
      <c r="M18" s="45">
        <v>0.5</v>
      </c>
      <c r="N18" s="24">
        <v>1</v>
      </c>
    </row>
    <row r="19" spans="1:14" ht="15">
      <c r="A19" s="26" t="s">
        <v>172</v>
      </c>
      <c r="B19" s="27">
        <v>378</v>
      </c>
      <c r="C19" s="27">
        <v>385</v>
      </c>
      <c r="D19" s="28">
        <v>809</v>
      </c>
      <c r="E19" s="29">
        <v>820</v>
      </c>
      <c r="F19" s="31">
        <v>493</v>
      </c>
      <c r="G19" s="171">
        <v>2885</v>
      </c>
      <c r="H19" s="32"/>
      <c r="I19" s="170">
        <v>0.13102253032928943</v>
      </c>
      <c r="J19" s="170">
        <v>0.13344887348353554</v>
      </c>
      <c r="K19" s="170">
        <v>0.2804159445407279</v>
      </c>
      <c r="L19" s="170">
        <v>0.28422876949740034</v>
      </c>
      <c r="M19" s="170">
        <v>0.1708838821490468</v>
      </c>
      <c r="N19" s="30">
        <v>1</v>
      </c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&amp;C&amp;F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31">
      <selection activeCell="C16" sqref="C16"/>
    </sheetView>
  </sheetViews>
  <sheetFormatPr defaultColWidth="9.140625" defaultRowHeight="15"/>
  <cols>
    <col min="1" max="1" width="31.57421875" style="0" bestFit="1" customWidth="1"/>
    <col min="14" max="14" width="10.8515625" style="0" customWidth="1"/>
  </cols>
  <sheetData>
    <row r="1" ht="15">
      <c r="A1" s="129" t="s">
        <v>40</v>
      </c>
    </row>
    <row r="2" spans="1:14" ht="15">
      <c r="A2" s="1"/>
      <c r="B2" s="195" t="s">
        <v>38</v>
      </c>
      <c r="C2" s="195"/>
      <c r="D2" s="195"/>
      <c r="E2" s="195"/>
      <c r="F2" s="195"/>
      <c r="G2" s="196"/>
      <c r="H2" s="43"/>
      <c r="I2" s="195" t="s">
        <v>39</v>
      </c>
      <c r="J2" s="196"/>
      <c r="K2" s="196"/>
      <c r="L2" s="196"/>
      <c r="M2" s="196"/>
      <c r="N2" s="196"/>
    </row>
    <row r="3" spans="1:14" ht="105.75" thickBot="1">
      <c r="A3" s="3" t="s">
        <v>40</v>
      </c>
      <c r="B3" s="3" t="s">
        <v>12</v>
      </c>
      <c r="C3" s="3" t="s">
        <v>7</v>
      </c>
      <c r="D3" s="4" t="s">
        <v>8</v>
      </c>
      <c r="E3" s="5" t="s">
        <v>6</v>
      </c>
      <c r="F3" s="3" t="s">
        <v>14</v>
      </c>
      <c r="G3" s="5" t="s">
        <v>32</v>
      </c>
      <c r="H3" s="32"/>
      <c r="I3" s="3" t="s">
        <v>12</v>
      </c>
      <c r="J3" s="3" t="s">
        <v>7</v>
      </c>
      <c r="K3" s="3" t="s">
        <v>8</v>
      </c>
      <c r="L3" s="4" t="s">
        <v>6</v>
      </c>
      <c r="M3" s="3" t="s">
        <v>14</v>
      </c>
      <c r="N3" s="3" t="s">
        <v>33</v>
      </c>
    </row>
    <row r="4" spans="1:14" ht="15">
      <c r="A4" s="6" t="s">
        <v>41</v>
      </c>
      <c r="B4" s="7">
        <v>38</v>
      </c>
      <c r="C4" s="7">
        <v>77</v>
      </c>
      <c r="D4" s="8">
        <v>334</v>
      </c>
      <c r="E4" s="9">
        <v>623</v>
      </c>
      <c r="F4" s="7">
        <v>371</v>
      </c>
      <c r="G4" s="9">
        <v>1443</v>
      </c>
      <c r="H4" s="32"/>
      <c r="I4" s="47">
        <v>0.026334026334026334</v>
      </c>
      <c r="J4" s="47">
        <v>0.05336105336105336</v>
      </c>
      <c r="K4" s="47">
        <v>0.23146223146223147</v>
      </c>
      <c r="L4" s="48">
        <v>0.43173943173943174</v>
      </c>
      <c r="M4" s="49">
        <v>0.2571032571032571</v>
      </c>
      <c r="N4" s="11">
        <v>1</v>
      </c>
    </row>
    <row r="5" spans="1:14" ht="15">
      <c r="A5" s="12" t="s">
        <v>28</v>
      </c>
      <c r="B5" s="13">
        <v>20</v>
      </c>
      <c r="C5" s="13">
        <v>19</v>
      </c>
      <c r="D5" s="14">
        <v>95</v>
      </c>
      <c r="E5" s="15">
        <v>197</v>
      </c>
      <c r="F5" s="13">
        <v>110</v>
      </c>
      <c r="G5" s="15">
        <v>441</v>
      </c>
      <c r="H5" s="32"/>
      <c r="I5" s="16">
        <v>0.045351473922902494</v>
      </c>
      <c r="J5" s="44">
        <v>0.04308390022675737</v>
      </c>
      <c r="K5" s="44">
        <v>0.21541950113378686</v>
      </c>
      <c r="L5" s="50">
        <v>0.4467120181405896</v>
      </c>
      <c r="M5" s="51">
        <v>0.2494331065759637</v>
      </c>
      <c r="N5" s="17">
        <v>1</v>
      </c>
    </row>
    <row r="6" spans="1:14" ht="15">
      <c r="A6" s="12" t="s">
        <v>30</v>
      </c>
      <c r="B6" s="13">
        <v>15</v>
      </c>
      <c r="C6" s="13">
        <v>48</v>
      </c>
      <c r="D6" s="14">
        <v>171</v>
      </c>
      <c r="E6" s="15">
        <v>293</v>
      </c>
      <c r="F6" s="13">
        <v>194</v>
      </c>
      <c r="G6" s="15">
        <v>721</v>
      </c>
      <c r="H6" s="32"/>
      <c r="I6" s="44">
        <v>0.020804438280166437</v>
      </c>
      <c r="J6" s="44">
        <v>0.06657420249653259</v>
      </c>
      <c r="K6" s="44">
        <v>0.23717059639389737</v>
      </c>
      <c r="L6" s="50">
        <v>0.406380027739251</v>
      </c>
      <c r="M6" s="51">
        <v>0.26907073509015256</v>
      </c>
      <c r="N6" s="17">
        <v>1</v>
      </c>
    </row>
    <row r="7" spans="1:14" ht="15">
      <c r="A7" s="12" t="s">
        <v>13</v>
      </c>
      <c r="B7" s="13">
        <v>2</v>
      </c>
      <c r="C7" s="13">
        <v>10</v>
      </c>
      <c r="D7" s="14">
        <v>66</v>
      </c>
      <c r="E7" s="15">
        <v>125</v>
      </c>
      <c r="F7" s="13">
        <v>61</v>
      </c>
      <c r="G7" s="15">
        <v>264</v>
      </c>
      <c r="H7" s="32"/>
      <c r="I7" s="44">
        <v>0.007575757575757576</v>
      </c>
      <c r="J7" s="44">
        <v>0.03787878787878788</v>
      </c>
      <c r="K7" s="44">
        <v>0.25</v>
      </c>
      <c r="L7" s="50">
        <v>0.4734848484848485</v>
      </c>
      <c r="M7" s="51">
        <v>0.23106060606060605</v>
      </c>
      <c r="N7" s="17">
        <v>1</v>
      </c>
    </row>
    <row r="8" spans="1:14" ht="15.75" thickBot="1">
      <c r="A8" s="19" t="s">
        <v>31</v>
      </c>
      <c r="B8" s="57">
        <v>1</v>
      </c>
      <c r="C8" s="20"/>
      <c r="D8" s="21">
        <v>2</v>
      </c>
      <c r="E8" s="22">
        <v>8</v>
      </c>
      <c r="F8" s="20">
        <v>6</v>
      </c>
      <c r="G8" s="22">
        <v>17</v>
      </c>
      <c r="H8" s="32"/>
      <c r="I8" s="56">
        <v>0.058823529411764705</v>
      </c>
      <c r="J8" s="52">
        <v>0</v>
      </c>
      <c r="K8" s="52">
        <v>0.11764705882352941</v>
      </c>
      <c r="L8" s="53">
        <v>0.47058823529411764</v>
      </c>
      <c r="M8" s="45">
        <v>0.35294117647058826</v>
      </c>
      <c r="N8" s="24">
        <v>1</v>
      </c>
    </row>
    <row r="9" spans="1:14" ht="15">
      <c r="A9" s="6" t="s">
        <v>42</v>
      </c>
      <c r="B9" s="7">
        <v>16</v>
      </c>
      <c r="C9" s="7">
        <v>47</v>
      </c>
      <c r="D9" s="8">
        <v>140</v>
      </c>
      <c r="E9" s="9">
        <v>377</v>
      </c>
      <c r="F9" s="7">
        <v>225</v>
      </c>
      <c r="G9" s="9">
        <v>805</v>
      </c>
      <c r="H9" s="32"/>
      <c r="I9" s="47">
        <v>0.01987577639751553</v>
      </c>
      <c r="J9" s="47">
        <v>0.058385093167701865</v>
      </c>
      <c r="K9" s="47">
        <v>0.17391304347826086</v>
      </c>
      <c r="L9" s="48">
        <v>0.4683229813664596</v>
      </c>
      <c r="M9" s="49">
        <v>0.2795031055900621</v>
      </c>
      <c r="N9" s="11">
        <v>1</v>
      </c>
    </row>
    <row r="10" spans="1:14" ht="15">
      <c r="A10" s="12" t="s">
        <v>28</v>
      </c>
      <c r="B10" s="13">
        <v>7</v>
      </c>
      <c r="C10" s="13">
        <v>20</v>
      </c>
      <c r="D10" s="14">
        <v>51</v>
      </c>
      <c r="E10" s="15">
        <v>101</v>
      </c>
      <c r="F10" s="13">
        <v>61</v>
      </c>
      <c r="G10" s="15">
        <v>240</v>
      </c>
      <c r="H10" s="32"/>
      <c r="I10" s="44">
        <v>0.029166666666666667</v>
      </c>
      <c r="J10" s="16">
        <v>0.08333333333333333</v>
      </c>
      <c r="K10" s="44">
        <v>0.2125</v>
      </c>
      <c r="L10" s="50">
        <v>0.42083333333333334</v>
      </c>
      <c r="M10" s="51">
        <v>0.25416666666666665</v>
      </c>
      <c r="N10" s="17">
        <v>1</v>
      </c>
    </row>
    <row r="11" spans="1:14" ht="15">
      <c r="A11" s="12" t="s">
        <v>30</v>
      </c>
      <c r="B11" s="13">
        <v>6</v>
      </c>
      <c r="C11" s="13">
        <v>16</v>
      </c>
      <c r="D11" s="14">
        <v>53</v>
      </c>
      <c r="E11" s="15">
        <v>178</v>
      </c>
      <c r="F11" s="13">
        <v>108</v>
      </c>
      <c r="G11" s="15">
        <v>361</v>
      </c>
      <c r="H11" s="32"/>
      <c r="I11" s="44">
        <v>0.01662049861495845</v>
      </c>
      <c r="J11" s="44">
        <v>0.0443213296398892</v>
      </c>
      <c r="K11" s="44">
        <v>0.14681440443213298</v>
      </c>
      <c r="L11" s="55">
        <v>0.4930747922437673</v>
      </c>
      <c r="M11" s="51">
        <v>0.29916897506925205</v>
      </c>
      <c r="N11" s="17">
        <v>1</v>
      </c>
    </row>
    <row r="12" spans="1:14" ht="15">
      <c r="A12" s="12" t="s">
        <v>13</v>
      </c>
      <c r="B12" s="13">
        <v>3</v>
      </c>
      <c r="C12" s="13">
        <v>11</v>
      </c>
      <c r="D12" s="14">
        <v>29</v>
      </c>
      <c r="E12" s="15">
        <v>82</v>
      </c>
      <c r="F12" s="13">
        <v>50</v>
      </c>
      <c r="G12" s="15">
        <v>175</v>
      </c>
      <c r="H12" s="32"/>
      <c r="I12" s="44">
        <v>0.017142857142857144</v>
      </c>
      <c r="J12" s="44">
        <v>0.06285714285714286</v>
      </c>
      <c r="K12" s="44">
        <v>0.1657142857142857</v>
      </c>
      <c r="L12" s="50">
        <v>0.4685714285714286</v>
      </c>
      <c r="M12" s="51">
        <v>0.2857142857142857</v>
      </c>
      <c r="N12" s="17">
        <v>1</v>
      </c>
    </row>
    <row r="13" spans="1:14" ht="15.75" thickBot="1">
      <c r="A13" s="19" t="s">
        <v>31</v>
      </c>
      <c r="B13" s="20"/>
      <c r="C13" s="20"/>
      <c r="D13" s="21">
        <v>7</v>
      </c>
      <c r="E13" s="22">
        <v>16</v>
      </c>
      <c r="F13" s="20">
        <v>6</v>
      </c>
      <c r="G13" s="22">
        <v>29</v>
      </c>
      <c r="H13" s="32"/>
      <c r="I13" s="52">
        <v>0</v>
      </c>
      <c r="J13" s="52">
        <v>0</v>
      </c>
      <c r="K13" s="52">
        <v>0.2413793103448276</v>
      </c>
      <c r="L13" s="53">
        <v>0.5517241379310345</v>
      </c>
      <c r="M13" s="54">
        <v>0.20689655172413793</v>
      </c>
      <c r="N13" s="24">
        <v>1</v>
      </c>
    </row>
    <row r="14" spans="1:14" ht="15">
      <c r="A14" s="6" t="s">
        <v>43</v>
      </c>
      <c r="B14" s="7">
        <v>11</v>
      </c>
      <c r="C14" s="7">
        <v>25</v>
      </c>
      <c r="D14" s="8">
        <v>155</v>
      </c>
      <c r="E14" s="9">
        <v>289</v>
      </c>
      <c r="F14" s="7">
        <v>180</v>
      </c>
      <c r="G14" s="9">
        <v>660</v>
      </c>
      <c r="H14" s="32"/>
      <c r="I14" s="47">
        <v>0.016666666666666666</v>
      </c>
      <c r="J14" s="47">
        <v>0.03787878787878788</v>
      </c>
      <c r="K14" s="47">
        <v>0.23484848484848486</v>
      </c>
      <c r="L14" s="48">
        <v>0.43787878787878787</v>
      </c>
      <c r="M14" s="49">
        <v>0.2727272727272727</v>
      </c>
      <c r="N14" s="11">
        <v>1</v>
      </c>
    </row>
    <row r="15" spans="1:14" ht="15">
      <c r="A15" s="12" t="s">
        <v>28</v>
      </c>
      <c r="B15" s="13">
        <v>6</v>
      </c>
      <c r="C15" s="13">
        <v>10</v>
      </c>
      <c r="D15" s="14">
        <v>47</v>
      </c>
      <c r="E15" s="15">
        <v>68</v>
      </c>
      <c r="F15" s="13">
        <v>62</v>
      </c>
      <c r="G15" s="15">
        <v>193</v>
      </c>
      <c r="H15" s="32"/>
      <c r="I15" s="16">
        <v>0.031088082901554404</v>
      </c>
      <c r="J15" s="44">
        <v>0.05181347150259067</v>
      </c>
      <c r="K15" s="44">
        <v>0.24352331606217617</v>
      </c>
      <c r="L15" s="50">
        <v>0.35233160621761656</v>
      </c>
      <c r="M15" s="46">
        <v>0.32124352331606215</v>
      </c>
      <c r="N15" s="17">
        <v>1</v>
      </c>
    </row>
    <row r="16" spans="1:14" ht="15">
      <c r="A16" s="12" t="s">
        <v>30</v>
      </c>
      <c r="B16" s="13">
        <v>5</v>
      </c>
      <c r="C16" s="13">
        <v>12</v>
      </c>
      <c r="D16" s="14">
        <v>76</v>
      </c>
      <c r="E16" s="15">
        <v>139</v>
      </c>
      <c r="F16" s="13">
        <v>79</v>
      </c>
      <c r="G16" s="15">
        <v>311</v>
      </c>
      <c r="H16" s="32"/>
      <c r="I16" s="44">
        <v>0.01607717041800643</v>
      </c>
      <c r="J16" s="44">
        <v>0.03858520900321544</v>
      </c>
      <c r="K16" s="44">
        <v>0.24437299035369775</v>
      </c>
      <c r="L16" s="50">
        <v>0.44694533762057875</v>
      </c>
      <c r="M16" s="51">
        <v>0.2540192926045016</v>
      </c>
      <c r="N16" s="17">
        <v>1</v>
      </c>
    </row>
    <row r="17" spans="1:14" ht="15">
      <c r="A17" s="12" t="s">
        <v>13</v>
      </c>
      <c r="B17" s="13"/>
      <c r="C17" s="13">
        <v>3</v>
      </c>
      <c r="D17" s="14">
        <v>32</v>
      </c>
      <c r="E17" s="15">
        <v>79</v>
      </c>
      <c r="F17" s="13">
        <v>36</v>
      </c>
      <c r="G17" s="15">
        <v>150</v>
      </c>
      <c r="H17" s="32"/>
      <c r="I17" s="44">
        <v>0</v>
      </c>
      <c r="J17" s="44">
        <v>0.02</v>
      </c>
      <c r="K17" s="44">
        <v>0.21333333333333335</v>
      </c>
      <c r="L17" s="55">
        <v>0.5266666666666666</v>
      </c>
      <c r="M17" s="51">
        <v>0.24</v>
      </c>
      <c r="N17" s="17">
        <v>1</v>
      </c>
    </row>
    <row r="18" spans="1:14" ht="15.75" thickBot="1">
      <c r="A18" s="19" t="s">
        <v>31</v>
      </c>
      <c r="B18" s="20"/>
      <c r="C18" s="20"/>
      <c r="D18" s="21"/>
      <c r="E18" s="22">
        <v>3</v>
      </c>
      <c r="F18" s="20">
        <v>3</v>
      </c>
      <c r="G18" s="22">
        <v>6</v>
      </c>
      <c r="H18" s="32"/>
      <c r="I18" s="37">
        <v>0</v>
      </c>
      <c r="J18" s="37">
        <v>0</v>
      </c>
      <c r="K18" s="37">
        <v>0</v>
      </c>
      <c r="L18" s="38">
        <v>0.5</v>
      </c>
      <c r="M18" s="45">
        <v>0.5</v>
      </c>
      <c r="N18" s="24">
        <v>1</v>
      </c>
    </row>
    <row r="19" spans="1:14" ht="15">
      <c r="A19" s="26" t="s">
        <v>173</v>
      </c>
      <c r="B19" s="27">
        <v>65</v>
      </c>
      <c r="C19" s="27">
        <v>149</v>
      </c>
      <c r="D19" s="28">
        <v>629</v>
      </c>
      <c r="E19" s="29">
        <v>1289</v>
      </c>
      <c r="F19" s="31">
        <v>776</v>
      </c>
      <c r="G19" s="171">
        <v>2908</v>
      </c>
      <c r="H19" s="32"/>
      <c r="I19" s="170">
        <v>0.02235213204951857</v>
      </c>
      <c r="J19" s="170">
        <v>0.05123796423658872</v>
      </c>
      <c r="K19" s="170">
        <v>0.21629986244841815</v>
      </c>
      <c r="L19" s="170">
        <v>0.44325997248968363</v>
      </c>
      <c r="M19" s="170">
        <v>0.2668500687757909</v>
      </c>
      <c r="N19" s="30">
        <v>1</v>
      </c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headerFooter alignWithMargins="0">
    <oddHeader>&amp;C&amp;F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31">
      <selection activeCell="J29" sqref="J29"/>
    </sheetView>
  </sheetViews>
  <sheetFormatPr defaultColWidth="9.140625" defaultRowHeight="15"/>
  <cols>
    <col min="1" max="1" width="35.00390625" style="0" customWidth="1"/>
    <col min="3" max="3" width="9.421875" style="0" customWidth="1"/>
    <col min="8" max="8" width="11.00390625" style="0" bestFit="1" customWidth="1"/>
  </cols>
  <sheetData>
    <row r="1" ht="15">
      <c r="A1" s="175" t="s">
        <v>62</v>
      </c>
    </row>
    <row r="2" spans="2:8" ht="15.75" thickBot="1">
      <c r="B2" s="197" t="s">
        <v>60</v>
      </c>
      <c r="C2" s="198"/>
      <c r="D2" s="198"/>
      <c r="E2" s="2"/>
      <c r="F2" s="197" t="s">
        <v>61</v>
      </c>
      <c r="G2" s="198"/>
      <c r="H2" s="198"/>
    </row>
    <row r="3" spans="1:8" ht="45.75" thickBot="1">
      <c r="A3" s="75" t="s">
        <v>62</v>
      </c>
      <c r="B3" s="84" t="s">
        <v>5</v>
      </c>
      <c r="C3" s="85" t="s">
        <v>3</v>
      </c>
      <c r="D3" s="86" t="s">
        <v>32</v>
      </c>
      <c r="F3" s="87" t="s">
        <v>5</v>
      </c>
      <c r="G3" s="88" t="s">
        <v>3</v>
      </c>
      <c r="H3" s="89" t="s">
        <v>33</v>
      </c>
    </row>
    <row r="4" spans="1:8" ht="15">
      <c r="A4" s="58" t="s">
        <v>63</v>
      </c>
      <c r="B4" s="8">
        <v>477</v>
      </c>
      <c r="C4" s="90">
        <v>431</v>
      </c>
      <c r="D4" s="91">
        <v>908</v>
      </c>
      <c r="F4" s="106">
        <v>0.525330396475771</v>
      </c>
      <c r="G4" s="107">
        <v>0.4746696035242291</v>
      </c>
      <c r="H4" s="92">
        <v>1</v>
      </c>
    </row>
    <row r="5" spans="1:8" ht="15">
      <c r="A5" s="12" t="s">
        <v>28</v>
      </c>
      <c r="B5" s="14">
        <v>130</v>
      </c>
      <c r="C5" s="93">
        <v>130</v>
      </c>
      <c r="D5" s="94">
        <v>260</v>
      </c>
      <c r="F5" s="108">
        <v>0.5</v>
      </c>
      <c r="G5" s="95">
        <v>0.5</v>
      </c>
      <c r="H5" s="96">
        <v>1</v>
      </c>
    </row>
    <row r="6" spans="1:8" ht="15">
      <c r="A6" s="12" t="s">
        <v>30</v>
      </c>
      <c r="B6" s="14">
        <v>257</v>
      </c>
      <c r="C6" s="93">
        <v>226</v>
      </c>
      <c r="D6" s="94">
        <v>483</v>
      </c>
      <c r="F6" s="108">
        <v>0.5320910973084886</v>
      </c>
      <c r="G6" s="95">
        <v>0.46790890269151136</v>
      </c>
      <c r="H6" s="96">
        <v>1</v>
      </c>
    </row>
    <row r="7" spans="1:8" ht="15">
      <c r="A7" s="12" t="s">
        <v>13</v>
      </c>
      <c r="B7" s="14">
        <v>85</v>
      </c>
      <c r="C7" s="93">
        <v>69</v>
      </c>
      <c r="D7" s="94">
        <v>154</v>
      </c>
      <c r="F7" s="108">
        <v>0.551948051948052</v>
      </c>
      <c r="G7" s="95">
        <v>0.44805194805194803</v>
      </c>
      <c r="H7" s="96">
        <v>1</v>
      </c>
    </row>
    <row r="8" spans="1:8" ht="15.75" thickBot="1">
      <c r="A8" s="19" t="s">
        <v>31</v>
      </c>
      <c r="B8" s="21">
        <v>5</v>
      </c>
      <c r="C8" s="97">
        <v>6</v>
      </c>
      <c r="D8" s="98">
        <v>11</v>
      </c>
      <c r="F8" s="109">
        <v>0.45454545454545453</v>
      </c>
      <c r="G8" s="99">
        <v>0.5454545454545454</v>
      </c>
      <c r="H8" s="100">
        <v>1</v>
      </c>
    </row>
    <row r="9" spans="1:8" ht="15">
      <c r="A9" s="58" t="s">
        <v>64</v>
      </c>
      <c r="B9" s="8">
        <v>247</v>
      </c>
      <c r="C9" s="90">
        <v>187</v>
      </c>
      <c r="D9" s="91">
        <v>434</v>
      </c>
      <c r="F9" s="110">
        <v>0.5691244239631337</v>
      </c>
      <c r="G9" s="101">
        <v>0.4308755760368664</v>
      </c>
      <c r="H9" s="102">
        <v>1</v>
      </c>
    </row>
    <row r="10" spans="1:8" ht="15">
      <c r="A10" s="12" t="s">
        <v>28</v>
      </c>
      <c r="B10" s="14">
        <v>78</v>
      </c>
      <c r="C10" s="93">
        <v>58</v>
      </c>
      <c r="D10" s="94">
        <v>136</v>
      </c>
      <c r="F10" s="108">
        <v>0.5735294117647058</v>
      </c>
      <c r="G10" s="95">
        <v>0.4264705882352941</v>
      </c>
      <c r="H10" s="96">
        <v>1</v>
      </c>
    </row>
    <row r="11" spans="1:8" ht="15">
      <c r="A11" s="12" t="s">
        <v>30</v>
      </c>
      <c r="B11" s="14">
        <v>107</v>
      </c>
      <c r="C11" s="93">
        <v>80</v>
      </c>
      <c r="D11" s="94">
        <v>187</v>
      </c>
      <c r="F11" s="108">
        <v>0.5721925133689839</v>
      </c>
      <c r="G11" s="95">
        <v>0.42780748663101603</v>
      </c>
      <c r="H11" s="96">
        <v>1</v>
      </c>
    </row>
    <row r="12" spans="1:8" ht="15">
      <c r="A12" s="12" t="s">
        <v>13</v>
      </c>
      <c r="B12" s="14">
        <v>49</v>
      </c>
      <c r="C12" s="93">
        <v>43</v>
      </c>
      <c r="D12" s="94">
        <v>92</v>
      </c>
      <c r="F12" s="108">
        <v>0.532608695652174</v>
      </c>
      <c r="G12" s="95">
        <v>0.4673913043478261</v>
      </c>
      <c r="H12" s="96">
        <v>1</v>
      </c>
    </row>
    <row r="13" spans="1:8" ht="15.75" thickBot="1">
      <c r="A13" s="19" t="s">
        <v>31</v>
      </c>
      <c r="B13" s="21">
        <v>13</v>
      </c>
      <c r="C13" s="97">
        <v>6</v>
      </c>
      <c r="D13" s="98">
        <v>19</v>
      </c>
      <c r="F13" s="109">
        <v>0.6842105263157895</v>
      </c>
      <c r="G13" s="99">
        <v>0.3157894736842105</v>
      </c>
      <c r="H13" s="100">
        <v>1</v>
      </c>
    </row>
    <row r="14" spans="1:8" ht="15">
      <c r="A14" s="58" t="s">
        <v>65</v>
      </c>
      <c r="B14" s="8">
        <v>208</v>
      </c>
      <c r="C14" s="90">
        <v>193</v>
      </c>
      <c r="D14" s="91">
        <v>401</v>
      </c>
      <c r="F14" s="110">
        <v>0.5187032418952618</v>
      </c>
      <c r="G14" s="101">
        <v>0.48129675810473815</v>
      </c>
      <c r="H14" s="102">
        <v>1</v>
      </c>
    </row>
    <row r="15" spans="1:8" ht="15">
      <c r="A15" s="12" t="s">
        <v>28</v>
      </c>
      <c r="B15" s="14">
        <v>51</v>
      </c>
      <c r="C15" s="93">
        <v>57</v>
      </c>
      <c r="D15" s="94">
        <v>108</v>
      </c>
      <c r="F15" s="108">
        <v>0.4722222222222222</v>
      </c>
      <c r="G15" s="95">
        <v>0.5277777777777778</v>
      </c>
      <c r="H15" s="96">
        <v>1</v>
      </c>
    </row>
    <row r="16" spans="1:8" ht="15">
      <c r="A16" s="12" t="s">
        <v>30</v>
      </c>
      <c r="B16" s="14">
        <v>114</v>
      </c>
      <c r="C16" s="93">
        <v>96</v>
      </c>
      <c r="D16" s="94">
        <v>210</v>
      </c>
      <c r="F16" s="108">
        <v>0.5428571428571428</v>
      </c>
      <c r="G16" s="95">
        <v>0.45714285714285713</v>
      </c>
      <c r="H16" s="96">
        <v>1</v>
      </c>
    </row>
    <row r="17" spans="1:8" ht="15">
      <c r="A17" s="12" t="s">
        <v>13</v>
      </c>
      <c r="B17" s="14">
        <v>43</v>
      </c>
      <c r="C17" s="93">
        <v>38</v>
      </c>
      <c r="D17" s="94">
        <v>81</v>
      </c>
      <c r="F17" s="108">
        <v>0.5308641975308642</v>
      </c>
      <c r="G17" s="95">
        <v>0.4691358024691358</v>
      </c>
      <c r="H17" s="96">
        <v>1</v>
      </c>
    </row>
    <row r="18" spans="1:8" ht="15.75" thickBot="1">
      <c r="A18" s="19" t="s">
        <v>31</v>
      </c>
      <c r="B18" s="21"/>
      <c r="C18" s="97">
        <v>2</v>
      </c>
      <c r="D18" s="98">
        <v>2</v>
      </c>
      <c r="F18" s="109">
        <v>0</v>
      </c>
      <c r="G18" s="99">
        <v>1</v>
      </c>
      <c r="H18" s="100">
        <v>1</v>
      </c>
    </row>
    <row r="19" spans="1:8" ht="15.75" thickBot="1">
      <c r="A19" s="59" t="s">
        <v>29</v>
      </c>
      <c r="B19" s="103">
        <v>932</v>
      </c>
      <c r="C19" s="104">
        <v>811</v>
      </c>
      <c r="D19" s="174">
        <v>1743</v>
      </c>
      <c r="F19" s="172">
        <v>0.5347102696500287</v>
      </c>
      <c r="G19" s="173">
        <v>0.4652897303499713</v>
      </c>
      <c r="H19" s="105">
        <v>1</v>
      </c>
    </row>
  </sheetData>
  <sheetProtection/>
  <mergeCells count="2">
    <mergeCell ref="B2:D2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2"/>
  <headerFooter alignWithMargins="0">
    <oddHeader>&amp;C&amp;F</oddHead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34">
      <selection activeCell="M7" sqref="M7"/>
    </sheetView>
  </sheetViews>
  <sheetFormatPr defaultColWidth="9.140625" defaultRowHeight="15"/>
  <cols>
    <col min="1" max="1" width="21.57421875" style="0" bestFit="1" customWidth="1"/>
    <col min="2" max="2" width="7.8515625" style="0" bestFit="1" customWidth="1"/>
    <col min="10" max="10" width="13.7109375" style="0" customWidth="1"/>
    <col min="13" max="13" width="12.421875" style="0" bestFit="1" customWidth="1"/>
    <col min="20" max="20" width="11.28125" style="0" bestFit="1" customWidth="1"/>
    <col min="21" max="21" width="14.57421875" style="0" customWidth="1"/>
    <col min="22" max="22" width="10.8515625" style="0" customWidth="1"/>
  </cols>
  <sheetData>
    <row r="1" spans="1:3" ht="15">
      <c r="A1" s="178" t="s">
        <v>69</v>
      </c>
      <c r="C1" s="178"/>
    </row>
    <row r="2" spans="1:22" ht="15.75" thickBot="1">
      <c r="A2" s="1"/>
      <c r="B2" s="197" t="s">
        <v>38</v>
      </c>
      <c r="C2" s="197"/>
      <c r="D2" s="197"/>
      <c r="E2" s="197"/>
      <c r="F2" s="197"/>
      <c r="G2" s="198"/>
      <c r="H2" s="199"/>
      <c r="I2" s="199"/>
      <c r="J2" s="199"/>
      <c r="K2" s="199"/>
      <c r="L2" s="42"/>
      <c r="M2" s="197" t="s">
        <v>39</v>
      </c>
      <c r="N2" s="199"/>
      <c r="O2" s="199"/>
      <c r="P2" s="199"/>
      <c r="Q2" s="199"/>
      <c r="R2" s="199"/>
      <c r="S2" s="199"/>
      <c r="T2" s="199"/>
      <c r="U2" s="199"/>
      <c r="V2" s="199"/>
    </row>
    <row r="3" spans="1:22" ht="90.75" thickBot="1">
      <c r="A3" s="75" t="s">
        <v>69</v>
      </c>
      <c r="B3" s="75" t="s">
        <v>18</v>
      </c>
      <c r="C3" s="75" t="s">
        <v>2</v>
      </c>
      <c r="D3" s="75" t="s">
        <v>19</v>
      </c>
      <c r="E3" s="75" t="s">
        <v>25</v>
      </c>
      <c r="F3" s="75" t="s">
        <v>24</v>
      </c>
      <c r="G3" s="75" t="s">
        <v>22</v>
      </c>
      <c r="H3" s="75" t="s">
        <v>16</v>
      </c>
      <c r="I3" s="75" t="s">
        <v>9</v>
      </c>
      <c r="J3" s="75" t="s">
        <v>11</v>
      </c>
      <c r="K3" s="80" t="s">
        <v>32</v>
      </c>
      <c r="L3" s="111"/>
      <c r="M3" s="114" t="s">
        <v>18</v>
      </c>
      <c r="N3" s="115" t="s">
        <v>2</v>
      </c>
      <c r="O3" s="75" t="s">
        <v>19</v>
      </c>
      <c r="P3" s="84" t="s">
        <v>25</v>
      </c>
      <c r="Q3" s="84" t="s">
        <v>24</v>
      </c>
      <c r="R3" s="84" t="s">
        <v>22</v>
      </c>
      <c r="S3" s="84" t="s">
        <v>16</v>
      </c>
      <c r="T3" s="84" t="s">
        <v>9</v>
      </c>
      <c r="U3" s="84" t="s">
        <v>11</v>
      </c>
      <c r="V3" s="84" t="s">
        <v>33</v>
      </c>
    </row>
    <row r="4" spans="1:22" ht="15">
      <c r="A4" s="58" t="s">
        <v>68</v>
      </c>
      <c r="B4" s="60">
        <v>77</v>
      </c>
      <c r="C4" s="7">
        <v>94</v>
      </c>
      <c r="D4" s="7">
        <v>48</v>
      </c>
      <c r="E4" s="7">
        <v>29</v>
      </c>
      <c r="F4" s="7">
        <v>51</v>
      </c>
      <c r="G4" s="7">
        <v>106</v>
      </c>
      <c r="H4" s="7">
        <v>82</v>
      </c>
      <c r="I4" s="7">
        <v>241</v>
      </c>
      <c r="J4" s="7">
        <v>630</v>
      </c>
      <c r="K4" s="9">
        <v>1358</v>
      </c>
      <c r="L4" s="112"/>
      <c r="M4" s="70">
        <v>0.05670103092783505</v>
      </c>
      <c r="N4" s="101">
        <v>0.06921944035346098</v>
      </c>
      <c r="O4" s="101">
        <v>0.035346097201767304</v>
      </c>
      <c r="P4" s="101">
        <v>0.021354933726067747</v>
      </c>
      <c r="Q4" s="101">
        <v>0.03755522827687776</v>
      </c>
      <c r="R4" s="101">
        <v>0.0780559646539028</v>
      </c>
      <c r="S4" s="101">
        <v>0.060382916053019146</v>
      </c>
      <c r="T4" s="101">
        <v>0.17746686303387335</v>
      </c>
      <c r="U4" s="33">
        <v>0.4639175257731959</v>
      </c>
      <c r="V4" s="11">
        <v>1</v>
      </c>
    </row>
    <row r="5" spans="1:22" ht="15">
      <c r="A5" s="12" t="s">
        <v>28</v>
      </c>
      <c r="B5" s="61">
        <v>21</v>
      </c>
      <c r="C5" s="13">
        <v>28</v>
      </c>
      <c r="D5" s="13">
        <v>12</v>
      </c>
      <c r="E5" s="13">
        <v>14</v>
      </c>
      <c r="F5" s="13">
        <v>22</v>
      </c>
      <c r="G5" s="13">
        <v>43</v>
      </c>
      <c r="H5" s="13">
        <v>29</v>
      </c>
      <c r="I5" s="13">
        <v>94</v>
      </c>
      <c r="J5" s="13">
        <v>162</v>
      </c>
      <c r="K5" s="15">
        <v>425</v>
      </c>
      <c r="L5" s="113"/>
      <c r="M5" s="71">
        <v>0.04941176470588235</v>
      </c>
      <c r="N5" s="95">
        <v>0.06588235294117648</v>
      </c>
      <c r="O5" s="95">
        <v>0.02823529411764706</v>
      </c>
      <c r="P5" s="95">
        <v>0.03294117647058824</v>
      </c>
      <c r="Q5" s="95">
        <v>0.05176470588235294</v>
      </c>
      <c r="R5" s="95">
        <v>0.1011764705882353</v>
      </c>
      <c r="S5" s="95">
        <v>0.06823529411764706</v>
      </c>
      <c r="T5" s="95">
        <v>0.2211764705882353</v>
      </c>
      <c r="U5" s="35">
        <v>0.3811764705882353</v>
      </c>
      <c r="V5" s="17">
        <v>1</v>
      </c>
    </row>
    <row r="6" spans="1:22" ht="15">
      <c r="A6" s="12" t="s">
        <v>30</v>
      </c>
      <c r="B6" s="61">
        <v>33</v>
      </c>
      <c r="C6" s="13">
        <v>49</v>
      </c>
      <c r="D6" s="13">
        <v>24</v>
      </c>
      <c r="E6" s="13">
        <v>10</v>
      </c>
      <c r="F6" s="13">
        <v>24</v>
      </c>
      <c r="G6" s="13">
        <v>45</v>
      </c>
      <c r="H6" s="13">
        <v>37</v>
      </c>
      <c r="I6" s="13">
        <v>111</v>
      </c>
      <c r="J6" s="13">
        <v>352</v>
      </c>
      <c r="K6" s="15">
        <v>685</v>
      </c>
      <c r="L6" s="113"/>
      <c r="M6" s="71">
        <v>0.04817518248175182</v>
      </c>
      <c r="N6" s="95">
        <v>0.07153284671532846</v>
      </c>
      <c r="O6" s="95">
        <v>0.035036496350364967</v>
      </c>
      <c r="P6" s="95">
        <v>0.014598540145985401</v>
      </c>
      <c r="Q6" s="95">
        <v>0.035036496350364967</v>
      </c>
      <c r="R6" s="95">
        <v>0.06569343065693431</v>
      </c>
      <c r="S6" s="95">
        <v>0.05401459854014599</v>
      </c>
      <c r="T6" s="95">
        <v>0.16204379562043797</v>
      </c>
      <c r="U6" s="119">
        <v>0.5138686131386861</v>
      </c>
      <c r="V6" s="17">
        <v>1</v>
      </c>
    </row>
    <row r="7" spans="1:22" ht="15">
      <c r="A7" s="12" t="s">
        <v>13</v>
      </c>
      <c r="B7" s="61">
        <v>22</v>
      </c>
      <c r="C7" s="13">
        <v>16</v>
      </c>
      <c r="D7" s="13">
        <v>10</v>
      </c>
      <c r="E7" s="13">
        <v>5</v>
      </c>
      <c r="F7" s="13">
        <v>5</v>
      </c>
      <c r="G7" s="13">
        <v>18</v>
      </c>
      <c r="H7" s="13">
        <v>15</v>
      </c>
      <c r="I7" s="13">
        <v>36</v>
      </c>
      <c r="J7" s="13">
        <v>107</v>
      </c>
      <c r="K7" s="15">
        <v>234</v>
      </c>
      <c r="L7" s="113"/>
      <c r="M7" s="116">
        <v>0.09401709401709402</v>
      </c>
      <c r="N7" s="95">
        <v>0.06837606837606838</v>
      </c>
      <c r="O7" s="95">
        <v>0.042735042735042736</v>
      </c>
      <c r="P7" s="95">
        <v>0.021367521367521368</v>
      </c>
      <c r="Q7" s="95">
        <v>0.021367521367521368</v>
      </c>
      <c r="R7" s="95">
        <v>0.07692307692307693</v>
      </c>
      <c r="S7" s="95">
        <v>0.0641025641025641</v>
      </c>
      <c r="T7" s="95">
        <v>0.15384615384615385</v>
      </c>
      <c r="U7" s="35">
        <v>0.45726495726495725</v>
      </c>
      <c r="V7" s="17">
        <v>1</v>
      </c>
    </row>
    <row r="8" spans="1:22" ht="15.75" thickBot="1">
      <c r="A8" s="19" t="s">
        <v>31</v>
      </c>
      <c r="B8" s="62">
        <v>1</v>
      </c>
      <c r="C8" s="20">
        <v>1</v>
      </c>
      <c r="D8" s="20">
        <v>2</v>
      </c>
      <c r="E8" s="20"/>
      <c r="F8" s="20"/>
      <c r="G8" s="20"/>
      <c r="H8" s="20">
        <v>1</v>
      </c>
      <c r="I8" s="20"/>
      <c r="J8" s="20">
        <v>9</v>
      </c>
      <c r="K8" s="22">
        <v>14</v>
      </c>
      <c r="L8" s="113"/>
      <c r="M8" s="72">
        <v>0.07142857142857142</v>
      </c>
      <c r="N8" s="99">
        <v>0.07142857142857142</v>
      </c>
      <c r="O8" s="99">
        <v>0.14285714285714285</v>
      </c>
      <c r="P8" s="99">
        <v>0</v>
      </c>
      <c r="Q8" s="99">
        <v>0</v>
      </c>
      <c r="R8" s="99">
        <v>0</v>
      </c>
      <c r="S8" s="99">
        <v>0.07142857142857142</v>
      </c>
      <c r="T8" s="99">
        <v>0</v>
      </c>
      <c r="U8" s="120">
        <v>0.6428571428571429</v>
      </c>
      <c r="V8" s="24">
        <v>1</v>
      </c>
    </row>
    <row r="9" spans="1:22" ht="15">
      <c r="A9" s="58" t="s">
        <v>67</v>
      </c>
      <c r="B9" s="60">
        <v>52</v>
      </c>
      <c r="C9" s="7">
        <v>48</v>
      </c>
      <c r="D9" s="7">
        <v>25</v>
      </c>
      <c r="E9" s="7">
        <v>26</v>
      </c>
      <c r="F9" s="7">
        <v>28</v>
      </c>
      <c r="G9" s="7">
        <v>45</v>
      </c>
      <c r="H9" s="7">
        <v>49</v>
      </c>
      <c r="I9" s="7">
        <v>102</v>
      </c>
      <c r="J9" s="7">
        <v>352</v>
      </c>
      <c r="K9" s="9">
        <v>727</v>
      </c>
      <c r="L9" s="112"/>
      <c r="M9" s="70">
        <v>0.07152682255845942</v>
      </c>
      <c r="N9" s="101">
        <v>0.06602475928473177</v>
      </c>
      <c r="O9" s="101">
        <v>0.0343878954607978</v>
      </c>
      <c r="P9" s="101">
        <v>0.03576341127922971</v>
      </c>
      <c r="Q9" s="101">
        <v>0.03851444291609354</v>
      </c>
      <c r="R9" s="101">
        <v>0.061898211829436035</v>
      </c>
      <c r="S9" s="101">
        <v>0.06740027510316368</v>
      </c>
      <c r="T9" s="101">
        <v>0.14030261348005502</v>
      </c>
      <c r="U9" s="33">
        <v>0.48418156808803303</v>
      </c>
      <c r="V9" s="11">
        <v>1</v>
      </c>
    </row>
    <row r="10" spans="1:22" ht="15">
      <c r="A10" s="12" t="s">
        <v>28</v>
      </c>
      <c r="B10" s="61">
        <v>14</v>
      </c>
      <c r="C10" s="13">
        <v>17</v>
      </c>
      <c r="D10" s="13">
        <v>9</v>
      </c>
      <c r="E10" s="13">
        <v>10</v>
      </c>
      <c r="F10" s="13">
        <v>6</v>
      </c>
      <c r="G10" s="13">
        <v>14</v>
      </c>
      <c r="H10" s="13">
        <v>17</v>
      </c>
      <c r="I10" s="13">
        <v>35</v>
      </c>
      <c r="J10" s="13">
        <v>107</v>
      </c>
      <c r="K10" s="15">
        <v>229</v>
      </c>
      <c r="L10" s="113"/>
      <c r="M10" s="71">
        <v>0.0611353711790393</v>
      </c>
      <c r="N10" s="95">
        <v>0.07423580786026202</v>
      </c>
      <c r="O10" s="95">
        <v>0.039301310043668124</v>
      </c>
      <c r="P10" s="95">
        <v>0.043668122270742356</v>
      </c>
      <c r="Q10" s="95">
        <v>0.026200873362445413</v>
      </c>
      <c r="R10" s="95">
        <v>0.0611353711790393</v>
      </c>
      <c r="S10" s="95">
        <v>0.07423580786026202</v>
      </c>
      <c r="T10" s="95">
        <v>0.15283842794759825</v>
      </c>
      <c r="U10" s="35">
        <v>0.4672489082969432</v>
      </c>
      <c r="V10" s="17">
        <v>1</v>
      </c>
    </row>
    <row r="11" spans="1:22" ht="15">
      <c r="A11" s="12" t="s">
        <v>30</v>
      </c>
      <c r="B11" s="61">
        <v>18</v>
      </c>
      <c r="C11" s="13">
        <v>20</v>
      </c>
      <c r="D11" s="13">
        <v>9</v>
      </c>
      <c r="E11" s="13">
        <v>9</v>
      </c>
      <c r="F11" s="13">
        <v>16</v>
      </c>
      <c r="G11" s="13">
        <v>20</v>
      </c>
      <c r="H11" s="13">
        <v>22</v>
      </c>
      <c r="I11" s="13">
        <v>45</v>
      </c>
      <c r="J11" s="13">
        <v>169</v>
      </c>
      <c r="K11" s="15">
        <v>328</v>
      </c>
      <c r="L11" s="113"/>
      <c r="M11" s="71">
        <v>0.054878048780487805</v>
      </c>
      <c r="N11" s="95">
        <v>0.06097560975609756</v>
      </c>
      <c r="O11" s="95">
        <v>0.027439024390243903</v>
      </c>
      <c r="P11" s="95">
        <v>0.027439024390243903</v>
      </c>
      <c r="Q11" s="95">
        <v>0.04878048780487805</v>
      </c>
      <c r="R11" s="95">
        <v>0.06097560975609756</v>
      </c>
      <c r="S11" s="95">
        <v>0.06707317073170732</v>
      </c>
      <c r="T11" s="95">
        <v>0.13719512195121952</v>
      </c>
      <c r="U11" s="119">
        <v>0.5152439024390244</v>
      </c>
      <c r="V11" s="17">
        <v>1</v>
      </c>
    </row>
    <row r="12" spans="1:22" ht="15">
      <c r="A12" s="12" t="s">
        <v>13</v>
      </c>
      <c r="B12" s="61">
        <v>15</v>
      </c>
      <c r="C12" s="13">
        <v>9</v>
      </c>
      <c r="D12" s="13">
        <v>5</v>
      </c>
      <c r="E12" s="13">
        <v>5</v>
      </c>
      <c r="F12" s="13">
        <v>5</v>
      </c>
      <c r="G12" s="13">
        <v>9</v>
      </c>
      <c r="H12" s="13">
        <v>9</v>
      </c>
      <c r="I12" s="13">
        <v>20</v>
      </c>
      <c r="J12" s="13">
        <v>67</v>
      </c>
      <c r="K12" s="15">
        <v>144</v>
      </c>
      <c r="L12" s="113"/>
      <c r="M12" s="116">
        <v>0.10416666666666667</v>
      </c>
      <c r="N12" s="95">
        <v>0.0625</v>
      </c>
      <c r="O12" s="95">
        <v>0.034722222222222224</v>
      </c>
      <c r="P12" s="95">
        <v>0.034722222222222224</v>
      </c>
      <c r="Q12" s="95">
        <v>0.034722222222222224</v>
      </c>
      <c r="R12" s="95">
        <v>0.0625</v>
      </c>
      <c r="S12" s="95">
        <v>0.0625</v>
      </c>
      <c r="T12" s="95">
        <v>0.1388888888888889</v>
      </c>
      <c r="U12" s="35">
        <v>0.4652777777777778</v>
      </c>
      <c r="V12" s="17">
        <v>1</v>
      </c>
    </row>
    <row r="13" spans="1:22" ht="15.75" thickBot="1">
      <c r="A13" s="19" t="s">
        <v>31</v>
      </c>
      <c r="B13" s="62">
        <v>5</v>
      </c>
      <c r="C13" s="20">
        <v>2</v>
      </c>
      <c r="D13" s="20">
        <v>2</v>
      </c>
      <c r="E13" s="20">
        <v>2</v>
      </c>
      <c r="F13" s="20">
        <v>1</v>
      </c>
      <c r="G13" s="20">
        <v>2</v>
      </c>
      <c r="H13" s="20">
        <v>1</v>
      </c>
      <c r="I13" s="20">
        <v>2</v>
      </c>
      <c r="J13" s="20">
        <v>9</v>
      </c>
      <c r="K13" s="22">
        <v>26</v>
      </c>
      <c r="L13" s="113"/>
      <c r="M13" s="72">
        <v>0.19230769230769232</v>
      </c>
      <c r="N13" s="99">
        <v>0.07692307692307693</v>
      </c>
      <c r="O13" s="99">
        <v>0.07692307692307693</v>
      </c>
      <c r="P13" s="99">
        <v>0.07692307692307693</v>
      </c>
      <c r="Q13" s="99">
        <v>0.038461538461538464</v>
      </c>
      <c r="R13" s="99">
        <v>0.07692307692307693</v>
      </c>
      <c r="S13" s="99">
        <v>0.038461538461538464</v>
      </c>
      <c r="T13" s="99">
        <v>0.07692307692307693</v>
      </c>
      <c r="U13" s="37">
        <v>0.34615384615384615</v>
      </c>
      <c r="V13" s="24">
        <v>1</v>
      </c>
    </row>
    <row r="14" spans="1:22" ht="15">
      <c r="A14" s="58" t="s">
        <v>66</v>
      </c>
      <c r="B14" s="60">
        <v>19</v>
      </c>
      <c r="C14" s="7">
        <v>46</v>
      </c>
      <c r="D14" s="7">
        <v>23</v>
      </c>
      <c r="E14" s="7">
        <v>9</v>
      </c>
      <c r="F14" s="7">
        <v>11</v>
      </c>
      <c r="G14" s="7">
        <v>37</v>
      </c>
      <c r="H14" s="7">
        <v>52</v>
      </c>
      <c r="I14" s="7">
        <v>87</v>
      </c>
      <c r="J14" s="7">
        <v>325</v>
      </c>
      <c r="K14" s="9">
        <v>609</v>
      </c>
      <c r="L14" s="112"/>
      <c r="M14" s="70">
        <v>0.031198686371100164</v>
      </c>
      <c r="N14" s="101">
        <v>0.0755336617405583</v>
      </c>
      <c r="O14" s="101">
        <v>0.03776683087027915</v>
      </c>
      <c r="P14" s="101">
        <v>0.014778325123152709</v>
      </c>
      <c r="Q14" s="101">
        <v>0.0180623973727422</v>
      </c>
      <c r="R14" s="101">
        <v>0.060755336617405585</v>
      </c>
      <c r="S14" s="101">
        <v>0.08538587848932677</v>
      </c>
      <c r="T14" s="101">
        <v>0.14285714285714285</v>
      </c>
      <c r="U14" s="118">
        <v>0.5336617405582923</v>
      </c>
      <c r="V14" s="11">
        <v>1</v>
      </c>
    </row>
    <row r="15" spans="1:22" ht="15">
      <c r="A15" s="12" t="s">
        <v>28</v>
      </c>
      <c r="B15" s="61">
        <v>5</v>
      </c>
      <c r="C15" s="13">
        <v>12</v>
      </c>
      <c r="D15" s="13">
        <v>6</v>
      </c>
      <c r="E15" s="13">
        <v>3</v>
      </c>
      <c r="F15" s="13">
        <v>5</v>
      </c>
      <c r="G15" s="13">
        <v>9</v>
      </c>
      <c r="H15" s="13">
        <v>23</v>
      </c>
      <c r="I15" s="13">
        <v>37</v>
      </c>
      <c r="J15" s="13">
        <v>83</v>
      </c>
      <c r="K15" s="15">
        <v>183</v>
      </c>
      <c r="L15" s="113"/>
      <c r="M15" s="71">
        <v>0.0273224043715847</v>
      </c>
      <c r="N15" s="95">
        <v>0.06557377049180328</v>
      </c>
      <c r="O15" s="95">
        <v>0.03278688524590164</v>
      </c>
      <c r="P15" s="95">
        <v>0.01639344262295082</v>
      </c>
      <c r="Q15" s="95">
        <v>0.0273224043715847</v>
      </c>
      <c r="R15" s="95">
        <v>0.04918032786885246</v>
      </c>
      <c r="S15" s="95">
        <v>0.12568306010928962</v>
      </c>
      <c r="T15" s="117">
        <v>0.20218579234972678</v>
      </c>
      <c r="U15" s="35">
        <v>0.453551912568306</v>
      </c>
      <c r="V15" s="17">
        <v>1</v>
      </c>
    </row>
    <row r="16" spans="1:22" ht="15">
      <c r="A16" s="12" t="s">
        <v>30</v>
      </c>
      <c r="B16" s="61">
        <v>8</v>
      </c>
      <c r="C16" s="13">
        <v>22</v>
      </c>
      <c r="D16" s="13">
        <v>10</v>
      </c>
      <c r="E16" s="13">
        <v>6</v>
      </c>
      <c r="F16" s="13">
        <v>4</v>
      </c>
      <c r="G16" s="13">
        <v>21</v>
      </c>
      <c r="H16" s="13">
        <v>19</v>
      </c>
      <c r="I16" s="13">
        <v>36</v>
      </c>
      <c r="J16" s="13">
        <v>167</v>
      </c>
      <c r="K16" s="15">
        <v>293</v>
      </c>
      <c r="L16" s="113"/>
      <c r="M16" s="71">
        <v>0.027303754266211604</v>
      </c>
      <c r="N16" s="95">
        <v>0.07508532423208192</v>
      </c>
      <c r="O16" s="95">
        <v>0.034129692832764506</v>
      </c>
      <c r="P16" s="95">
        <v>0.020477815699658702</v>
      </c>
      <c r="Q16" s="95">
        <v>0.013651877133105802</v>
      </c>
      <c r="R16" s="95">
        <v>0.07167235494880546</v>
      </c>
      <c r="S16" s="95">
        <v>0.06484641638225255</v>
      </c>
      <c r="T16" s="95">
        <v>0.12286689419795221</v>
      </c>
      <c r="U16" s="35">
        <v>0.5699658703071673</v>
      </c>
      <c r="V16" s="17">
        <v>1</v>
      </c>
    </row>
    <row r="17" spans="1:22" ht="15">
      <c r="A17" s="12" t="s">
        <v>13</v>
      </c>
      <c r="B17" s="61">
        <v>6</v>
      </c>
      <c r="C17" s="13">
        <v>12</v>
      </c>
      <c r="D17" s="13">
        <v>6</v>
      </c>
      <c r="E17" s="13"/>
      <c r="F17" s="13">
        <v>1</v>
      </c>
      <c r="G17" s="13">
        <v>7</v>
      </c>
      <c r="H17" s="13">
        <v>10</v>
      </c>
      <c r="I17" s="13">
        <v>13</v>
      </c>
      <c r="J17" s="13">
        <v>73</v>
      </c>
      <c r="K17" s="15">
        <v>128</v>
      </c>
      <c r="L17" s="113"/>
      <c r="M17" s="71">
        <v>0.046875</v>
      </c>
      <c r="N17" s="116">
        <v>0.09375</v>
      </c>
      <c r="O17" s="95">
        <v>0.046875</v>
      </c>
      <c r="P17" s="95">
        <v>0</v>
      </c>
      <c r="Q17" s="95">
        <v>0.0078125</v>
      </c>
      <c r="R17" s="95">
        <v>0.0546875</v>
      </c>
      <c r="S17" s="95">
        <v>0.078125</v>
      </c>
      <c r="T17" s="95">
        <v>0.1015625</v>
      </c>
      <c r="U17" s="35">
        <v>0.5703125</v>
      </c>
      <c r="V17" s="17">
        <v>1</v>
      </c>
    </row>
    <row r="18" spans="1:22" ht="15.75" thickBot="1">
      <c r="A18" s="19" t="s">
        <v>31</v>
      </c>
      <c r="B18" s="62"/>
      <c r="C18" s="20"/>
      <c r="D18" s="20">
        <v>1</v>
      </c>
      <c r="E18" s="20"/>
      <c r="F18" s="20">
        <v>1</v>
      </c>
      <c r="G18" s="20"/>
      <c r="H18" s="20"/>
      <c r="I18" s="20">
        <v>1</v>
      </c>
      <c r="J18" s="20">
        <v>2</v>
      </c>
      <c r="K18" s="22">
        <v>5</v>
      </c>
      <c r="L18" s="113"/>
      <c r="M18" s="72">
        <v>0</v>
      </c>
      <c r="N18" s="99">
        <v>0</v>
      </c>
      <c r="O18" s="99">
        <v>0.2</v>
      </c>
      <c r="P18" s="99">
        <v>0</v>
      </c>
      <c r="Q18" s="99">
        <v>0.2</v>
      </c>
      <c r="R18" s="99">
        <v>0</v>
      </c>
      <c r="S18" s="99">
        <v>0</v>
      </c>
      <c r="T18" s="99">
        <v>0.2</v>
      </c>
      <c r="U18" s="37">
        <v>0.4</v>
      </c>
      <c r="V18" s="24">
        <v>1</v>
      </c>
    </row>
    <row r="19" spans="1:22" ht="15.75" thickBot="1">
      <c r="A19" s="59" t="s">
        <v>174</v>
      </c>
      <c r="B19" s="63">
        <v>148</v>
      </c>
      <c r="C19" s="64">
        <v>188</v>
      </c>
      <c r="D19" s="64">
        <v>96</v>
      </c>
      <c r="E19" s="64">
        <v>64</v>
      </c>
      <c r="F19" s="64">
        <v>90</v>
      </c>
      <c r="G19" s="64">
        <v>188</v>
      </c>
      <c r="H19" s="64">
        <v>183</v>
      </c>
      <c r="I19" s="64">
        <v>430</v>
      </c>
      <c r="J19" s="64">
        <v>1307</v>
      </c>
      <c r="K19" s="176">
        <v>2694</v>
      </c>
      <c r="L19" s="112"/>
      <c r="M19" s="173">
        <v>0.05493689680772086</v>
      </c>
      <c r="N19" s="173">
        <v>0.06978470675575353</v>
      </c>
      <c r="O19" s="173">
        <v>0.035634743875278395</v>
      </c>
      <c r="P19" s="173">
        <v>0.023756495916852263</v>
      </c>
      <c r="Q19" s="173">
        <v>0.0334075723830735</v>
      </c>
      <c r="R19" s="173">
        <v>0.06978470675575353</v>
      </c>
      <c r="S19" s="173">
        <v>0.06792873051224944</v>
      </c>
      <c r="T19" s="173">
        <v>0.15961395694135114</v>
      </c>
      <c r="U19" s="177">
        <v>0.48515219005196736</v>
      </c>
      <c r="V19" s="67">
        <v>1</v>
      </c>
    </row>
  </sheetData>
  <sheetProtection/>
  <mergeCells count="2">
    <mergeCell ref="B2:K2"/>
    <mergeCell ref="M2:V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55" r:id="rId2"/>
  <headerFooter alignWithMargins="0">
    <oddHeader>&amp;C&amp;F</oddHeader>
    <oddFooter>&amp;CPage &amp;P of &amp;N</oddFooter>
  </headerFooter>
  <rowBreaks count="1" manualBreakCount="1">
    <brk id="20" max="2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31">
      <selection activeCell="H3" sqref="H3"/>
    </sheetView>
  </sheetViews>
  <sheetFormatPr defaultColWidth="9.140625" defaultRowHeight="15"/>
  <cols>
    <col min="1" max="1" width="24.00390625" style="0" customWidth="1"/>
  </cols>
  <sheetData>
    <row r="1" ht="15">
      <c r="A1" s="129" t="s">
        <v>70</v>
      </c>
    </row>
    <row r="2" spans="1:14" ht="15">
      <c r="A2" s="1"/>
      <c r="B2" s="195" t="s">
        <v>38</v>
      </c>
      <c r="C2" s="195"/>
      <c r="D2" s="195"/>
      <c r="E2" s="195"/>
      <c r="F2" s="195"/>
      <c r="G2" s="196"/>
      <c r="H2" s="43"/>
      <c r="I2" s="195" t="s">
        <v>39</v>
      </c>
      <c r="J2" s="196"/>
      <c r="K2" s="196"/>
      <c r="L2" s="196"/>
      <c r="M2" s="196"/>
      <c r="N2" s="196"/>
    </row>
    <row r="3" spans="1:14" ht="75.75" thickBot="1">
      <c r="A3" s="3" t="s">
        <v>71</v>
      </c>
      <c r="B3" s="3">
        <v>1</v>
      </c>
      <c r="C3" s="3">
        <v>2</v>
      </c>
      <c r="D3" s="4">
        <v>3</v>
      </c>
      <c r="E3" s="5">
        <v>4</v>
      </c>
      <c r="F3" s="3" t="s">
        <v>20</v>
      </c>
      <c r="G3" s="5" t="s">
        <v>32</v>
      </c>
      <c r="H3" s="32"/>
      <c r="I3" s="3">
        <v>1</v>
      </c>
      <c r="J3" s="3">
        <v>2</v>
      </c>
      <c r="K3" s="3">
        <v>3</v>
      </c>
      <c r="L3" s="4">
        <v>4</v>
      </c>
      <c r="M3" s="3" t="s">
        <v>20</v>
      </c>
      <c r="N3" s="3" t="s">
        <v>33</v>
      </c>
    </row>
    <row r="4" spans="1:14" ht="15">
      <c r="A4" s="6" t="s">
        <v>72</v>
      </c>
      <c r="B4" s="7">
        <v>760</v>
      </c>
      <c r="C4" s="7">
        <v>401</v>
      </c>
      <c r="D4" s="8">
        <v>104</v>
      </c>
      <c r="E4" s="9">
        <v>23</v>
      </c>
      <c r="F4" s="7">
        <v>19</v>
      </c>
      <c r="G4" s="9">
        <v>1307</v>
      </c>
      <c r="H4" s="32"/>
      <c r="I4" s="47">
        <v>0.5814843152257078</v>
      </c>
      <c r="J4" s="47">
        <v>0.3068094873756695</v>
      </c>
      <c r="K4" s="47">
        <v>0.07957153787299158</v>
      </c>
      <c r="L4" s="48">
        <v>0.017597551644988524</v>
      </c>
      <c r="M4" s="49">
        <v>0.014537107880642693</v>
      </c>
      <c r="N4" s="11">
        <v>1</v>
      </c>
    </row>
    <row r="5" spans="1:14" ht="15">
      <c r="A5" s="12" t="s">
        <v>28</v>
      </c>
      <c r="B5" s="13">
        <v>197</v>
      </c>
      <c r="C5" s="13">
        <v>143</v>
      </c>
      <c r="D5" s="14">
        <v>43</v>
      </c>
      <c r="E5" s="15">
        <v>13</v>
      </c>
      <c r="F5" s="13">
        <v>13</v>
      </c>
      <c r="G5" s="15">
        <v>409</v>
      </c>
      <c r="H5" s="32"/>
      <c r="I5" s="44">
        <v>0.48166259168704156</v>
      </c>
      <c r="J5" s="44">
        <v>0.34963325183374083</v>
      </c>
      <c r="K5" s="16">
        <v>0.10513447432762836</v>
      </c>
      <c r="L5" s="121">
        <v>0.03178484107579462</v>
      </c>
      <c r="M5" s="51">
        <v>0.03178484107579462</v>
      </c>
      <c r="N5" s="17">
        <v>1</v>
      </c>
    </row>
    <row r="6" spans="1:14" ht="15">
      <c r="A6" s="12" t="s">
        <v>30</v>
      </c>
      <c r="B6" s="13">
        <v>403</v>
      </c>
      <c r="C6" s="13">
        <v>202</v>
      </c>
      <c r="D6" s="14">
        <v>49</v>
      </c>
      <c r="E6" s="15">
        <v>10</v>
      </c>
      <c r="F6" s="13">
        <v>5</v>
      </c>
      <c r="G6" s="15">
        <v>669</v>
      </c>
      <c r="H6" s="32"/>
      <c r="I6" s="44">
        <v>0.6023916292974589</v>
      </c>
      <c r="J6" s="44">
        <v>0.30194319880418535</v>
      </c>
      <c r="K6" s="44">
        <v>0.07324364723467862</v>
      </c>
      <c r="L6" s="50">
        <v>0.014947683109118086</v>
      </c>
      <c r="M6" s="51">
        <v>0.007473841554559043</v>
      </c>
      <c r="N6" s="17">
        <v>1</v>
      </c>
    </row>
    <row r="7" spans="1:14" ht="15">
      <c r="A7" s="12" t="s">
        <v>13</v>
      </c>
      <c r="B7" s="13">
        <v>152</v>
      </c>
      <c r="C7" s="13">
        <v>52</v>
      </c>
      <c r="D7" s="14">
        <v>11</v>
      </c>
      <c r="E7" s="15"/>
      <c r="F7" s="13">
        <v>1</v>
      </c>
      <c r="G7" s="15">
        <v>216</v>
      </c>
      <c r="H7" s="32"/>
      <c r="I7" s="119">
        <v>0.7037037037037037</v>
      </c>
      <c r="J7" s="44">
        <v>0.24074074074074073</v>
      </c>
      <c r="K7" s="44">
        <v>0.05092592592592592</v>
      </c>
      <c r="L7" s="50">
        <v>0</v>
      </c>
      <c r="M7" s="51">
        <v>0.004629629629629629</v>
      </c>
      <c r="N7" s="17">
        <v>1</v>
      </c>
    </row>
    <row r="8" spans="1:14" ht="15.75" thickBot="1">
      <c r="A8" s="19" t="s">
        <v>31</v>
      </c>
      <c r="B8" s="20">
        <v>8</v>
      </c>
      <c r="C8" s="20">
        <v>4</v>
      </c>
      <c r="D8" s="21">
        <v>1</v>
      </c>
      <c r="E8" s="22"/>
      <c r="F8" s="20"/>
      <c r="G8" s="22">
        <v>13</v>
      </c>
      <c r="H8" s="32"/>
      <c r="I8" s="52">
        <v>0.6153846153846154</v>
      </c>
      <c r="J8" s="52">
        <v>0.3076923076923077</v>
      </c>
      <c r="K8" s="52">
        <v>0.07692307692307693</v>
      </c>
      <c r="L8" s="53">
        <v>0</v>
      </c>
      <c r="M8" s="54">
        <v>0</v>
      </c>
      <c r="N8" s="24">
        <v>1</v>
      </c>
    </row>
    <row r="9" spans="1:14" ht="15">
      <c r="A9" s="6" t="s">
        <v>73</v>
      </c>
      <c r="B9" s="7">
        <v>474</v>
      </c>
      <c r="C9" s="7">
        <v>165</v>
      </c>
      <c r="D9" s="8">
        <v>40</v>
      </c>
      <c r="E9" s="9">
        <v>8</v>
      </c>
      <c r="F9" s="7">
        <v>7</v>
      </c>
      <c r="G9" s="9">
        <v>694</v>
      </c>
      <c r="H9" s="32"/>
      <c r="I9" s="47">
        <v>0.6829971181556196</v>
      </c>
      <c r="J9" s="47">
        <v>0.2377521613832853</v>
      </c>
      <c r="K9" s="47">
        <v>0.05763688760806916</v>
      </c>
      <c r="L9" s="48">
        <v>0.011527377521613832</v>
      </c>
      <c r="M9" s="49">
        <v>0.010086455331412104</v>
      </c>
      <c r="N9" s="11">
        <v>1</v>
      </c>
    </row>
    <row r="10" spans="1:14" ht="15">
      <c r="A10" s="12" t="s">
        <v>28</v>
      </c>
      <c r="B10" s="13">
        <v>134</v>
      </c>
      <c r="C10" s="13">
        <v>63</v>
      </c>
      <c r="D10" s="14">
        <v>19</v>
      </c>
      <c r="E10" s="15">
        <v>4</v>
      </c>
      <c r="F10" s="13">
        <v>4</v>
      </c>
      <c r="G10" s="15">
        <v>224</v>
      </c>
      <c r="H10" s="32"/>
      <c r="I10" s="44">
        <v>0.5982142857142857</v>
      </c>
      <c r="J10" s="44">
        <v>0.28125</v>
      </c>
      <c r="K10" s="16">
        <v>0.08482142857142858</v>
      </c>
      <c r="L10" s="50">
        <v>0.017857142857142856</v>
      </c>
      <c r="M10" s="51">
        <v>0.017857142857142856</v>
      </c>
      <c r="N10" s="17">
        <v>1</v>
      </c>
    </row>
    <row r="11" spans="1:14" ht="15">
      <c r="A11" s="12" t="s">
        <v>30</v>
      </c>
      <c r="B11" s="13">
        <v>218</v>
      </c>
      <c r="C11" s="13">
        <v>69</v>
      </c>
      <c r="D11" s="14">
        <v>18</v>
      </c>
      <c r="E11" s="15">
        <v>4</v>
      </c>
      <c r="F11" s="13">
        <v>2</v>
      </c>
      <c r="G11" s="15">
        <v>311</v>
      </c>
      <c r="H11" s="32"/>
      <c r="I11" s="119">
        <v>0.7009646302250804</v>
      </c>
      <c r="J11" s="44">
        <v>0.22186495176848875</v>
      </c>
      <c r="K11" s="44">
        <v>0.05787781350482315</v>
      </c>
      <c r="L11" s="50">
        <v>0.012861736334405145</v>
      </c>
      <c r="M11" s="51">
        <v>0.006430868167202572</v>
      </c>
      <c r="N11" s="17">
        <v>1</v>
      </c>
    </row>
    <row r="12" spans="1:14" ht="15">
      <c r="A12" s="12" t="s">
        <v>13</v>
      </c>
      <c r="B12" s="13">
        <v>103</v>
      </c>
      <c r="C12" s="13">
        <v>28</v>
      </c>
      <c r="D12" s="14">
        <v>3</v>
      </c>
      <c r="E12" s="15"/>
      <c r="F12" s="13">
        <v>1</v>
      </c>
      <c r="G12" s="15">
        <v>135</v>
      </c>
      <c r="H12" s="32"/>
      <c r="I12" s="119">
        <v>0.762962962962963</v>
      </c>
      <c r="J12" s="44">
        <v>0.2074074074074074</v>
      </c>
      <c r="K12" s="44">
        <v>0.022222222222222223</v>
      </c>
      <c r="L12" s="50">
        <v>0</v>
      </c>
      <c r="M12" s="51">
        <v>0.007407407407407408</v>
      </c>
      <c r="N12" s="17">
        <v>1</v>
      </c>
    </row>
    <row r="13" spans="1:14" ht="15.75" thickBot="1">
      <c r="A13" s="19" t="s">
        <v>31</v>
      </c>
      <c r="B13" s="20">
        <v>19</v>
      </c>
      <c r="C13" s="20">
        <v>5</v>
      </c>
      <c r="D13" s="21"/>
      <c r="E13" s="22"/>
      <c r="F13" s="20"/>
      <c r="G13" s="22">
        <v>24</v>
      </c>
      <c r="H13" s="32"/>
      <c r="I13" s="120">
        <v>0.7916666666666666</v>
      </c>
      <c r="J13" s="52">
        <v>0.20833333333333334</v>
      </c>
      <c r="K13" s="52">
        <v>0</v>
      </c>
      <c r="L13" s="53">
        <v>0</v>
      </c>
      <c r="M13" s="54">
        <v>0</v>
      </c>
      <c r="N13" s="24">
        <v>1</v>
      </c>
    </row>
    <row r="14" spans="1:14" ht="15">
      <c r="A14" s="6" t="s">
        <v>74</v>
      </c>
      <c r="B14" s="7">
        <v>389</v>
      </c>
      <c r="C14" s="7">
        <v>159</v>
      </c>
      <c r="D14" s="8">
        <v>32</v>
      </c>
      <c r="E14" s="9">
        <v>6</v>
      </c>
      <c r="F14" s="7">
        <v>6</v>
      </c>
      <c r="G14" s="9">
        <v>592</v>
      </c>
      <c r="H14" s="32"/>
      <c r="I14" s="47">
        <v>0.6570945945945946</v>
      </c>
      <c r="J14" s="47">
        <v>0.2685810810810811</v>
      </c>
      <c r="K14" s="47">
        <v>0.05405405405405406</v>
      </c>
      <c r="L14" s="48">
        <v>0.010135135135135136</v>
      </c>
      <c r="M14" s="49">
        <v>0.010135135135135136</v>
      </c>
      <c r="N14" s="11">
        <v>1</v>
      </c>
    </row>
    <row r="15" spans="1:14" ht="15">
      <c r="A15" s="12" t="s">
        <v>28</v>
      </c>
      <c r="B15" s="13">
        <v>95</v>
      </c>
      <c r="C15" s="13">
        <v>61</v>
      </c>
      <c r="D15" s="14">
        <v>12</v>
      </c>
      <c r="E15" s="15">
        <v>4</v>
      </c>
      <c r="F15" s="13">
        <v>5</v>
      </c>
      <c r="G15" s="15">
        <v>177</v>
      </c>
      <c r="H15" s="32"/>
      <c r="I15" s="44">
        <v>0.536723163841808</v>
      </c>
      <c r="J15" s="44">
        <v>0.3446327683615819</v>
      </c>
      <c r="K15" s="44">
        <v>0.06779661016949153</v>
      </c>
      <c r="L15" s="121">
        <v>0.022598870056497175</v>
      </c>
      <c r="M15" s="51">
        <v>0.02824858757062147</v>
      </c>
      <c r="N15" s="17">
        <v>1</v>
      </c>
    </row>
    <row r="16" spans="1:14" ht="15">
      <c r="A16" s="12" t="s">
        <v>30</v>
      </c>
      <c r="B16" s="13">
        <v>203</v>
      </c>
      <c r="C16" s="13">
        <v>63</v>
      </c>
      <c r="D16" s="14">
        <v>16</v>
      </c>
      <c r="E16" s="15">
        <v>2</v>
      </c>
      <c r="F16" s="13">
        <v>1</v>
      </c>
      <c r="G16" s="15">
        <v>285</v>
      </c>
      <c r="H16" s="32"/>
      <c r="I16" s="119">
        <v>0.712280701754386</v>
      </c>
      <c r="J16" s="44">
        <v>0.22105263157894736</v>
      </c>
      <c r="K16" s="44">
        <v>0.056140350877192984</v>
      </c>
      <c r="L16" s="50">
        <v>0.007017543859649123</v>
      </c>
      <c r="M16" s="51">
        <v>0.0035087719298245615</v>
      </c>
      <c r="N16" s="17">
        <v>1</v>
      </c>
    </row>
    <row r="17" spans="1:14" ht="15">
      <c r="A17" s="12" t="s">
        <v>13</v>
      </c>
      <c r="B17" s="13">
        <v>86</v>
      </c>
      <c r="C17" s="13">
        <v>34</v>
      </c>
      <c r="D17" s="14">
        <v>4</v>
      </c>
      <c r="E17" s="15"/>
      <c r="F17" s="13"/>
      <c r="G17" s="15">
        <v>124</v>
      </c>
      <c r="H17" s="32"/>
      <c r="I17" s="44">
        <v>0.6935483870967742</v>
      </c>
      <c r="J17" s="44">
        <v>0.27419354838709675</v>
      </c>
      <c r="K17" s="44">
        <v>0.03225806451612903</v>
      </c>
      <c r="L17" s="50">
        <v>0</v>
      </c>
      <c r="M17" s="51">
        <v>0</v>
      </c>
      <c r="N17" s="17">
        <v>1</v>
      </c>
    </row>
    <row r="18" spans="1:14" ht="15.75" thickBot="1">
      <c r="A18" s="19" t="s">
        <v>31</v>
      </c>
      <c r="B18" s="20">
        <v>5</v>
      </c>
      <c r="C18" s="20">
        <v>1</v>
      </c>
      <c r="D18" s="21"/>
      <c r="E18" s="22"/>
      <c r="F18" s="20"/>
      <c r="G18" s="22">
        <v>6</v>
      </c>
      <c r="H18" s="32"/>
      <c r="I18" s="120">
        <v>0.8333333333333334</v>
      </c>
      <c r="J18" s="52">
        <v>0.16666666666666666</v>
      </c>
      <c r="K18" s="52">
        <v>0</v>
      </c>
      <c r="L18" s="53">
        <v>0</v>
      </c>
      <c r="M18" s="54">
        <v>0</v>
      </c>
      <c r="N18" s="24">
        <v>1</v>
      </c>
    </row>
    <row r="19" spans="1:14" ht="15">
      <c r="A19" s="26" t="s">
        <v>175</v>
      </c>
      <c r="B19" s="27">
        <v>1623</v>
      </c>
      <c r="C19" s="27">
        <v>725</v>
      </c>
      <c r="D19" s="28">
        <v>176</v>
      </c>
      <c r="E19" s="29">
        <v>37</v>
      </c>
      <c r="F19" s="31">
        <v>32</v>
      </c>
      <c r="G19" s="171">
        <v>2593</v>
      </c>
      <c r="H19" s="32"/>
      <c r="I19" s="170">
        <v>0.6259159274971076</v>
      </c>
      <c r="J19" s="170">
        <v>0.2795989201696876</v>
      </c>
      <c r="K19" s="170">
        <v>0.06787504820671038</v>
      </c>
      <c r="L19" s="170">
        <v>0.014269186270728885</v>
      </c>
      <c r="M19" s="170">
        <v>0.012340917855765523</v>
      </c>
      <c r="N19" s="30">
        <v>1</v>
      </c>
    </row>
  </sheetData>
  <sheetProtection/>
  <mergeCells count="2">
    <mergeCell ref="B2:G2"/>
    <mergeCell ref="I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headerFooter alignWithMargins="0">
    <oddHeader>&amp;C&amp;F</oddHead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421875" style="0" customWidth="1"/>
    <col min="2" max="8" width="20.7109375" style="0" customWidth="1"/>
    <col min="9" max="9" width="15.8515625" style="0" customWidth="1"/>
    <col min="10" max="21" width="20.7109375" style="0" customWidth="1"/>
  </cols>
  <sheetData>
    <row r="1" spans="1:9" ht="15">
      <c r="A1" s="200" t="s">
        <v>178</v>
      </c>
      <c r="B1" s="201"/>
      <c r="C1" s="201"/>
      <c r="D1" s="201"/>
      <c r="E1" s="201"/>
      <c r="F1" s="201"/>
      <c r="G1" s="201"/>
      <c r="H1" s="201"/>
      <c r="I1" s="201"/>
    </row>
    <row r="2" spans="1:9" ht="15.75" thickBot="1">
      <c r="A2" s="190"/>
      <c r="B2" s="189"/>
      <c r="C2" s="189"/>
      <c r="D2" s="189"/>
      <c r="E2" s="189"/>
      <c r="F2" s="189"/>
      <c r="G2" s="189"/>
      <c r="H2" s="189"/>
      <c r="I2" s="189"/>
    </row>
    <row r="3" spans="1:10" s="83" customFormat="1" ht="75.75" thickBot="1">
      <c r="A3" s="75" t="s">
        <v>178</v>
      </c>
      <c r="B3" s="75" t="s">
        <v>26</v>
      </c>
      <c r="C3" s="75" t="s">
        <v>27</v>
      </c>
      <c r="D3" s="75" t="s">
        <v>23</v>
      </c>
      <c r="E3" s="75" t="s">
        <v>0</v>
      </c>
      <c r="F3" s="75" t="s">
        <v>4</v>
      </c>
      <c r="G3" s="75" t="s">
        <v>21</v>
      </c>
      <c r="H3" s="75" t="s">
        <v>10</v>
      </c>
      <c r="I3" s="75" t="s">
        <v>32</v>
      </c>
      <c r="J3" s="82"/>
    </row>
    <row r="4" spans="1:10" ht="15">
      <c r="A4" s="58" t="s">
        <v>1</v>
      </c>
      <c r="B4" s="60">
        <v>17</v>
      </c>
      <c r="C4" s="7">
        <v>26</v>
      </c>
      <c r="D4" s="7">
        <v>54</v>
      </c>
      <c r="E4" s="7">
        <v>69</v>
      </c>
      <c r="F4" s="7">
        <v>82</v>
      </c>
      <c r="G4" s="7">
        <v>109</v>
      </c>
      <c r="H4" s="7">
        <v>203</v>
      </c>
      <c r="I4" s="7">
        <v>560</v>
      </c>
      <c r="J4" s="69"/>
    </row>
    <row r="5" spans="1:10" ht="15">
      <c r="A5" s="12" t="s">
        <v>28</v>
      </c>
      <c r="B5" s="61">
        <v>8</v>
      </c>
      <c r="C5" s="13">
        <v>8</v>
      </c>
      <c r="D5" s="13">
        <v>19</v>
      </c>
      <c r="E5" s="13">
        <v>29</v>
      </c>
      <c r="F5" s="13">
        <v>29</v>
      </c>
      <c r="G5" s="13">
        <v>43</v>
      </c>
      <c r="H5" s="13">
        <v>83</v>
      </c>
      <c r="I5" s="13">
        <v>219</v>
      </c>
      <c r="J5" s="69"/>
    </row>
    <row r="6" spans="1:10" ht="15">
      <c r="A6" s="12" t="s">
        <v>30</v>
      </c>
      <c r="B6" s="61">
        <v>8</v>
      </c>
      <c r="C6" s="13">
        <v>17</v>
      </c>
      <c r="D6" s="13">
        <v>25</v>
      </c>
      <c r="E6" s="13">
        <v>28</v>
      </c>
      <c r="F6" s="13">
        <v>41</v>
      </c>
      <c r="G6" s="13">
        <v>58</v>
      </c>
      <c r="H6" s="13">
        <v>97</v>
      </c>
      <c r="I6" s="13">
        <v>274</v>
      </c>
      <c r="J6" s="69"/>
    </row>
    <row r="7" spans="1:10" ht="15">
      <c r="A7" s="12" t="s">
        <v>13</v>
      </c>
      <c r="B7" s="61">
        <v>1</v>
      </c>
      <c r="C7" s="13">
        <v>1</v>
      </c>
      <c r="D7" s="13">
        <v>10</v>
      </c>
      <c r="E7" s="13">
        <v>11</v>
      </c>
      <c r="F7" s="13">
        <v>11</v>
      </c>
      <c r="G7" s="13">
        <v>6</v>
      </c>
      <c r="H7" s="13">
        <v>22</v>
      </c>
      <c r="I7" s="13">
        <v>62</v>
      </c>
      <c r="J7" s="69"/>
    </row>
    <row r="8" spans="1:10" ht="15.75" thickBot="1">
      <c r="A8" s="19" t="s">
        <v>31</v>
      </c>
      <c r="B8" s="62"/>
      <c r="C8" s="20"/>
      <c r="D8" s="20"/>
      <c r="E8" s="20">
        <v>1</v>
      </c>
      <c r="F8" s="20">
        <v>1</v>
      </c>
      <c r="G8" s="57">
        <v>2</v>
      </c>
      <c r="H8" s="57">
        <v>1</v>
      </c>
      <c r="I8" s="20">
        <v>5</v>
      </c>
      <c r="J8" s="69"/>
    </row>
    <row r="9" spans="1:10" ht="15">
      <c r="A9" s="58" t="s">
        <v>17</v>
      </c>
      <c r="B9" s="60">
        <v>10</v>
      </c>
      <c r="C9" s="7">
        <v>10</v>
      </c>
      <c r="D9" s="7">
        <v>23</v>
      </c>
      <c r="E9" s="7">
        <v>29</v>
      </c>
      <c r="F9" s="7">
        <v>39</v>
      </c>
      <c r="G9" s="7">
        <v>34</v>
      </c>
      <c r="H9" s="7">
        <v>81</v>
      </c>
      <c r="I9" s="7">
        <v>226</v>
      </c>
      <c r="J9" s="69"/>
    </row>
    <row r="10" spans="1:10" ht="15">
      <c r="A10" s="12" t="s">
        <v>28</v>
      </c>
      <c r="B10" s="61">
        <v>5</v>
      </c>
      <c r="C10" s="13">
        <v>2</v>
      </c>
      <c r="D10" s="13">
        <v>6</v>
      </c>
      <c r="E10" s="13">
        <v>12</v>
      </c>
      <c r="F10" s="13">
        <v>17</v>
      </c>
      <c r="G10" s="13">
        <v>13</v>
      </c>
      <c r="H10" s="13">
        <v>38</v>
      </c>
      <c r="I10" s="13">
        <v>93</v>
      </c>
      <c r="J10" s="69"/>
    </row>
    <row r="11" spans="1:10" ht="15">
      <c r="A11" s="12" t="s">
        <v>30</v>
      </c>
      <c r="B11" s="61">
        <v>4</v>
      </c>
      <c r="C11" s="13">
        <v>5</v>
      </c>
      <c r="D11" s="13">
        <v>9</v>
      </c>
      <c r="E11" s="13">
        <v>11</v>
      </c>
      <c r="F11" s="13">
        <v>14</v>
      </c>
      <c r="G11" s="13">
        <v>16</v>
      </c>
      <c r="H11" s="13">
        <v>36</v>
      </c>
      <c r="I11" s="13">
        <v>95</v>
      </c>
      <c r="J11" s="69"/>
    </row>
    <row r="12" spans="1:10" ht="15">
      <c r="A12" s="12" t="s">
        <v>13</v>
      </c>
      <c r="B12" s="61">
        <v>1</v>
      </c>
      <c r="C12" s="124">
        <v>3</v>
      </c>
      <c r="D12" s="124">
        <v>6</v>
      </c>
      <c r="E12" s="13">
        <v>5</v>
      </c>
      <c r="F12" s="13">
        <v>8</v>
      </c>
      <c r="G12" s="13">
        <v>4</v>
      </c>
      <c r="H12" s="13">
        <v>6</v>
      </c>
      <c r="I12" s="13">
        <v>33</v>
      </c>
      <c r="J12" s="69"/>
    </row>
    <row r="13" spans="1:10" ht="15.75" thickBot="1">
      <c r="A13" s="19" t="s">
        <v>31</v>
      </c>
      <c r="B13" s="62"/>
      <c r="C13" s="20"/>
      <c r="D13" s="57">
        <v>2</v>
      </c>
      <c r="E13" s="20">
        <v>1</v>
      </c>
      <c r="F13" s="20"/>
      <c r="G13" s="20">
        <v>1</v>
      </c>
      <c r="H13" s="20">
        <v>1</v>
      </c>
      <c r="I13" s="20">
        <v>5</v>
      </c>
      <c r="J13" s="69"/>
    </row>
    <row r="14" spans="1:10" ht="15">
      <c r="A14" s="58" t="s">
        <v>15</v>
      </c>
      <c r="B14" s="60">
        <v>9</v>
      </c>
      <c r="C14" s="7">
        <v>4</v>
      </c>
      <c r="D14" s="7">
        <v>14</v>
      </c>
      <c r="E14" s="7">
        <v>16</v>
      </c>
      <c r="F14" s="7">
        <v>43</v>
      </c>
      <c r="G14" s="7">
        <v>30</v>
      </c>
      <c r="H14" s="7">
        <v>88</v>
      </c>
      <c r="I14" s="7">
        <v>204</v>
      </c>
      <c r="J14" s="69"/>
    </row>
    <row r="15" spans="1:10" ht="15">
      <c r="A15" s="12" t="s">
        <v>28</v>
      </c>
      <c r="B15" s="61">
        <v>4</v>
      </c>
      <c r="C15" s="13">
        <v>2</v>
      </c>
      <c r="D15" s="13">
        <v>6</v>
      </c>
      <c r="E15" s="13">
        <v>10</v>
      </c>
      <c r="F15" s="13">
        <v>13</v>
      </c>
      <c r="G15" s="13">
        <v>13</v>
      </c>
      <c r="H15" s="13">
        <v>34</v>
      </c>
      <c r="I15" s="13">
        <v>82</v>
      </c>
      <c r="J15" s="69"/>
    </row>
    <row r="16" spans="1:10" ht="15">
      <c r="A16" s="12" t="s">
        <v>30</v>
      </c>
      <c r="B16" s="61">
        <v>3</v>
      </c>
      <c r="C16" s="13">
        <v>2</v>
      </c>
      <c r="D16" s="13">
        <v>4</v>
      </c>
      <c r="E16" s="13">
        <v>3</v>
      </c>
      <c r="F16" s="13">
        <v>18</v>
      </c>
      <c r="G16" s="13">
        <v>14</v>
      </c>
      <c r="H16" s="13">
        <v>39</v>
      </c>
      <c r="I16" s="13">
        <v>83</v>
      </c>
      <c r="J16" s="69"/>
    </row>
    <row r="17" spans="1:10" ht="15">
      <c r="A17" s="12" t="s">
        <v>13</v>
      </c>
      <c r="B17" s="61">
        <v>2</v>
      </c>
      <c r="C17" s="13"/>
      <c r="D17" s="13">
        <v>4</v>
      </c>
      <c r="E17" s="13">
        <v>3</v>
      </c>
      <c r="F17" s="13">
        <v>11</v>
      </c>
      <c r="G17" s="13">
        <v>3</v>
      </c>
      <c r="H17" s="13">
        <v>15</v>
      </c>
      <c r="I17" s="13">
        <v>38</v>
      </c>
      <c r="J17" s="69"/>
    </row>
    <row r="18" spans="1:10" ht="15.75" thickBot="1">
      <c r="A18" s="19" t="s">
        <v>31</v>
      </c>
      <c r="B18" s="62"/>
      <c r="C18" s="20"/>
      <c r="D18" s="20"/>
      <c r="E18" s="20"/>
      <c r="F18" s="20">
        <v>1</v>
      </c>
      <c r="G18" s="20"/>
      <c r="H18" s="20"/>
      <c r="I18" s="20">
        <v>1</v>
      </c>
      <c r="J18" s="69"/>
    </row>
    <row r="19" spans="1:10" ht="15.75" thickBot="1">
      <c r="A19" s="59" t="s">
        <v>176</v>
      </c>
      <c r="B19" s="63">
        <v>36</v>
      </c>
      <c r="C19" s="64">
        <v>40</v>
      </c>
      <c r="D19" s="64">
        <v>91</v>
      </c>
      <c r="E19" s="64">
        <v>114</v>
      </c>
      <c r="F19" s="64">
        <v>164</v>
      </c>
      <c r="G19" s="64">
        <v>173</v>
      </c>
      <c r="H19" s="64">
        <v>372</v>
      </c>
      <c r="I19" s="182">
        <v>990</v>
      </c>
      <c r="J19" s="69"/>
    </row>
    <row r="20" ht="15.75" thickBot="1">
      <c r="J20" s="69"/>
    </row>
    <row r="21" spans="1:9" s="1" customFormat="1" ht="75.75" thickBot="1">
      <c r="A21" s="75" t="s">
        <v>178</v>
      </c>
      <c r="B21" s="77" t="s">
        <v>26</v>
      </c>
      <c r="C21" s="77" t="s">
        <v>27</v>
      </c>
      <c r="D21" s="78" t="s">
        <v>23</v>
      </c>
      <c r="E21" s="78" t="s">
        <v>0</v>
      </c>
      <c r="F21" s="78" t="s">
        <v>4</v>
      </c>
      <c r="G21" s="78" t="s">
        <v>21</v>
      </c>
      <c r="H21" s="75" t="s">
        <v>10</v>
      </c>
      <c r="I21" s="78" t="s">
        <v>58</v>
      </c>
    </row>
    <row r="22" spans="1:9" ht="15">
      <c r="A22" s="58" t="s">
        <v>75</v>
      </c>
      <c r="B22" s="25">
        <v>0.030357142857142857</v>
      </c>
      <c r="C22" s="25">
        <v>0.04642857142857143</v>
      </c>
      <c r="D22" s="11">
        <v>0.09642857142857143</v>
      </c>
      <c r="E22" s="11">
        <v>0.12321428571428572</v>
      </c>
      <c r="F22" s="11">
        <v>0.14642857142857144</v>
      </c>
      <c r="G22" s="11">
        <v>0.19464285714285715</v>
      </c>
      <c r="H22" s="11">
        <v>0.3625</v>
      </c>
      <c r="I22" s="11">
        <f aca="true" t="shared" si="0" ref="I22:I37">I4/$I4</f>
        <v>1</v>
      </c>
    </row>
    <row r="23" spans="1:9" ht="15">
      <c r="A23" s="12" t="s">
        <v>28</v>
      </c>
      <c r="B23" s="18">
        <v>0.0365296803652968</v>
      </c>
      <c r="C23" s="18">
        <v>0.0365296803652968</v>
      </c>
      <c r="D23" s="17">
        <v>0.0867579908675799</v>
      </c>
      <c r="E23" s="17">
        <v>0.1324200913242009</v>
      </c>
      <c r="F23" s="17">
        <v>0.1324200913242009</v>
      </c>
      <c r="G23" s="17">
        <v>0.1963470319634703</v>
      </c>
      <c r="H23" s="17">
        <v>0.3789954337899543</v>
      </c>
      <c r="I23" s="17">
        <f t="shared" si="0"/>
        <v>1</v>
      </c>
    </row>
    <row r="24" spans="1:9" ht="15">
      <c r="A24" s="12" t="s">
        <v>30</v>
      </c>
      <c r="B24" s="18">
        <v>0.029197080291970802</v>
      </c>
      <c r="C24" s="18">
        <v>0.06204379562043796</v>
      </c>
      <c r="D24" s="17">
        <v>0.09124087591240876</v>
      </c>
      <c r="E24" s="17">
        <v>0.10218978102189781</v>
      </c>
      <c r="F24" s="17">
        <v>0.14963503649635038</v>
      </c>
      <c r="G24" s="17">
        <v>0.2116788321167883</v>
      </c>
      <c r="H24" s="17">
        <v>0.354014598540146</v>
      </c>
      <c r="I24" s="17">
        <f t="shared" si="0"/>
        <v>1</v>
      </c>
    </row>
    <row r="25" spans="1:9" ht="15">
      <c r="A25" s="12" t="s">
        <v>13</v>
      </c>
      <c r="B25" s="18">
        <v>0.016129032258064516</v>
      </c>
      <c r="C25" s="18">
        <v>0.016129032258064516</v>
      </c>
      <c r="D25" s="17">
        <v>0.16129032258064516</v>
      </c>
      <c r="E25" s="17">
        <v>0.1774193548387097</v>
      </c>
      <c r="F25" s="17">
        <v>0.1774193548387097</v>
      </c>
      <c r="G25" s="17">
        <v>0.0967741935483871</v>
      </c>
      <c r="H25" s="17">
        <v>0.3548387096774194</v>
      </c>
      <c r="I25" s="17">
        <f t="shared" si="0"/>
        <v>1</v>
      </c>
    </row>
    <row r="26" spans="1:9" ht="15.75" thickBot="1">
      <c r="A26" s="19" t="s">
        <v>31</v>
      </c>
      <c r="B26" s="23">
        <v>0</v>
      </c>
      <c r="C26" s="23">
        <v>0</v>
      </c>
      <c r="D26" s="24">
        <v>0</v>
      </c>
      <c r="E26" s="24">
        <v>0.2</v>
      </c>
      <c r="F26" s="24">
        <v>0.2</v>
      </c>
      <c r="G26" s="56">
        <v>0.4</v>
      </c>
      <c r="H26" s="56">
        <v>0.2</v>
      </c>
      <c r="I26" s="24">
        <f t="shared" si="0"/>
        <v>1</v>
      </c>
    </row>
    <row r="27" spans="1:9" ht="15">
      <c r="A27" s="58" t="s">
        <v>76</v>
      </c>
      <c r="B27" s="25">
        <v>0.04424778761061947</v>
      </c>
      <c r="C27" s="25">
        <v>0.04424778761061947</v>
      </c>
      <c r="D27" s="11">
        <v>0.10176991150442478</v>
      </c>
      <c r="E27" s="11">
        <v>0.12831858407079647</v>
      </c>
      <c r="F27" s="11">
        <v>0.17256637168141592</v>
      </c>
      <c r="G27" s="11">
        <v>0.1504424778761062</v>
      </c>
      <c r="H27" s="11">
        <v>0.3584070796460177</v>
      </c>
      <c r="I27" s="11">
        <f t="shared" si="0"/>
        <v>1</v>
      </c>
    </row>
    <row r="28" spans="1:9" ht="15">
      <c r="A28" s="12" t="s">
        <v>28</v>
      </c>
      <c r="B28" s="18">
        <v>0.053763440860215055</v>
      </c>
      <c r="C28" s="18">
        <v>0.021505376344086023</v>
      </c>
      <c r="D28" s="17">
        <v>0.06451612903225806</v>
      </c>
      <c r="E28" s="17">
        <v>0.12903225806451613</v>
      </c>
      <c r="F28" s="17">
        <v>0.1827956989247312</v>
      </c>
      <c r="G28" s="17">
        <v>0.13978494623655913</v>
      </c>
      <c r="H28" s="119">
        <v>0.40860215053763443</v>
      </c>
      <c r="I28" s="17">
        <f t="shared" si="0"/>
        <v>1</v>
      </c>
    </row>
    <row r="29" spans="1:9" ht="15">
      <c r="A29" s="12" t="s">
        <v>30</v>
      </c>
      <c r="B29" s="18">
        <v>0.042105263157894736</v>
      </c>
      <c r="C29" s="18">
        <v>0.05263157894736842</v>
      </c>
      <c r="D29" s="17">
        <v>0.09473684210526316</v>
      </c>
      <c r="E29" s="17">
        <v>0.11578947368421053</v>
      </c>
      <c r="F29" s="17">
        <v>0.14736842105263157</v>
      </c>
      <c r="G29" s="17">
        <v>0.16842105263157894</v>
      </c>
      <c r="H29" s="17">
        <v>0.37894736842105264</v>
      </c>
      <c r="I29" s="17">
        <f t="shared" si="0"/>
        <v>1</v>
      </c>
    </row>
    <row r="30" spans="1:9" ht="15">
      <c r="A30" s="12" t="s">
        <v>13</v>
      </c>
      <c r="B30" s="18">
        <v>0.030303030303030304</v>
      </c>
      <c r="C30" s="125">
        <v>0.09090909090909091</v>
      </c>
      <c r="D30" s="126">
        <v>0.18181818181818182</v>
      </c>
      <c r="E30" s="17">
        <v>0.15151515151515152</v>
      </c>
      <c r="F30" s="17">
        <v>0.24242424242424243</v>
      </c>
      <c r="G30" s="17">
        <v>0.12121212121212122</v>
      </c>
      <c r="H30" s="17">
        <v>0.18181818181818182</v>
      </c>
      <c r="I30" s="17">
        <f t="shared" si="0"/>
        <v>1</v>
      </c>
    </row>
    <row r="31" spans="1:9" ht="15.75" thickBot="1">
      <c r="A31" s="19" t="s">
        <v>31</v>
      </c>
      <c r="B31" s="23">
        <v>0</v>
      </c>
      <c r="C31" s="23">
        <v>0</v>
      </c>
      <c r="D31" s="56">
        <v>0.4</v>
      </c>
      <c r="E31" s="24">
        <v>0.2</v>
      </c>
      <c r="F31" s="24">
        <v>0</v>
      </c>
      <c r="G31" s="24">
        <v>0.2</v>
      </c>
      <c r="H31" s="24">
        <v>0.2</v>
      </c>
      <c r="I31" s="24">
        <f t="shared" si="0"/>
        <v>1</v>
      </c>
    </row>
    <row r="32" spans="1:9" ht="15">
      <c r="A32" s="58" t="s">
        <v>77</v>
      </c>
      <c r="B32" s="25">
        <v>0.04411764705882353</v>
      </c>
      <c r="C32" s="25">
        <v>0.0196078431372549</v>
      </c>
      <c r="D32" s="11">
        <v>0.06862745098039216</v>
      </c>
      <c r="E32" s="11">
        <v>0.0784313725490196</v>
      </c>
      <c r="F32" s="11">
        <v>0.2107843137254902</v>
      </c>
      <c r="G32" s="11">
        <v>0.14705882352941177</v>
      </c>
      <c r="H32" s="118">
        <v>0.43137254901960786</v>
      </c>
      <c r="I32" s="11">
        <f t="shared" si="0"/>
        <v>1</v>
      </c>
    </row>
    <row r="33" spans="1:9" ht="15">
      <c r="A33" s="12" t="s">
        <v>28</v>
      </c>
      <c r="B33" s="18">
        <v>0.04878048780487805</v>
      </c>
      <c r="C33" s="18">
        <v>0.024390243902439025</v>
      </c>
      <c r="D33" s="17">
        <v>0.07317073170731707</v>
      </c>
      <c r="E33" s="17">
        <v>0.12195121951219512</v>
      </c>
      <c r="F33" s="17">
        <v>0.15853658536585366</v>
      </c>
      <c r="G33" s="17">
        <v>0.15853658536585366</v>
      </c>
      <c r="H33" s="119">
        <v>0.4146341463414634</v>
      </c>
      <c r="I33" s="17">
        <f t="shared" si="0"/>
        <v>1</v>
      </c>
    </row>
    <row r="34" spans="1:9" ht="15">
      <c r="A34" s="12" t="s">
        <v>30</v>
      </c>
      <c r="B34" s="18">
        <v>0.03614457831325301</v>
      </c>
      <c r="C34" s="18">
        <v>0.024096385542168676</v>
      </c>
      <c r="D34" s="17">
        <v>0.04819277108433735</v>
      </c>
      <c r="E34" s="17">
        <v>0.03614457831325301</v>
      </c>
      <c r="F34" s="17">
        <v>0.21686746987951808</v>
      </c>
      <c r="G34" s="17">
        <v>0.1686746987951807</v>
      </c>
      <c r="H34" s="119">
        <v>0.46987951807228917</v>
      </c>
      <c r="I34" s="17">
        <f t="shared" si="0"/>
        <v>1</v>
      </c>
    </row>
    <row r="35" spans="1:9" ht="15">
      <c r="A35" s="12" t="s">
        <v>13</v>
      </c>
      <c r="B35" s="123">
        <v>0.05263157894736842</v>
      </c>
      <c r="C35" s="18">
        <v>0</v>
      </c>
      <c r="D35" s="17">
        <v>0.10526315789473684</v>
      </c>
      <c r="E35" s="17">
        <v>0.07894736842105263</v>
      </c>
      <c r="F35" s="17">
        <v>0.2894736842105263</v>
      </c>
      <c r="G35" s="17">
        <v>0.07894736842105263</v>
      </c>
      <c r="H35" s="17">
        <v>0.39473684210526316</v>
      </c>
      <c r="I35" s="17">
        <f t="shared" si="0"/>
        <v>1</v>
      </c>
    </row>
    <row r="36" spans="1:9" ht="15.75" thickBot="1">
      <c r="A36" s="19" t="s">
        <v>31</v>
      </c>
      <c r="B36" s="23">
        <v>0</v>
      </c>
      <c r="C36" s="23">
        <v>0</v>
      </c>
      <c r="D36" s="24">
        <v>0</v>
      </c>
      <c r="E36" s="24">
        <v>0</v>
      </c>
      <c r="F36" s="24">
        <v>1</v>
      </c>
      <c r="G36" s="24">
        <v>0</v>
      </c>
      <c r="H36" s="24">
        <v>0</v>
      </c>
      <c r="I36" s="24">
        <f t="shared" si="0"/>
        <v>1</v>
      </c>
    </row>
    <row r="37" spans="1:9" ht="15.75" thickBot="1">
      <c r="A37" s="59" t="s">
        <v>176</v>
      </c>
      <c r="B37" s="179">
        <v>0.03636363636363636</v>
      </c>
      <c r="C37" s="179">
        <v>0.04040404040404041</v>
      </c>
      <c r="D37" s="177">
        <v>0.09191919191919191</v>
      </c>
      <c r="E37" s="177">
        <v>0.11515151515151516</v>
      </c>
      <c r="F37" s="177">
        <v>0.16565656565656567</v>
      </c>
      <c r="G37" s="177">
        <v>0.17474747474747473</v>
      </c>
      <c r="H37" s="177">
        <v>0.37575757575757573</v>
      </c>
      <c r="I37" s="67">
        <f t="shared" si="0"/>
        <v>1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2"/>
  <headerFooter alignWithMargins="0">
    <oddHeader>&amp;C&amp;F</oddHeader>
    <oddFooter>&amp;CPage &amp;P of &amp;N</oddFooter>
  </headerFooter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9.140625" style="0" customWidth="1"/>
    <col min="2" max="2" width="11.7109375" style="0" customWidth="1"/>
    <col min="3" max="3" width="12.57421875" style="0" customWidth="1"/>
    <col min="4" max="4" width="11.7109375" style="0" customWidth="1"/>
    <col min="5" max="5" width="13.7109375" style="0" customWidth="1"/>
    <col min="6" max="6" width="12.7109375" style="0" bestFit="1" customWidth="1"/>
    <col min="7" max="7" width="12.8515625" style="0" customWidth="1"/>
    <col min="8" max="8" width="11.7109375" style="0" customWidth="1"/>
    <col min="9" max="9" width="13.57421875" style="0" customWidth="1"/>
    <col min="10" max="10" width="13.421875" style="0" customWidth="1"/>
    <col min="11" max="11" width="13.00390625" style="0" customWidth="1"/>
    <col min="13" max="13" width="11.7109375" style="0" customWidth="1"/>
    <col min="16" max="16" width="38.00390625" style="0" bestFit="1" customWidth="1"/>
    <col min="17" max="17" width="12.8515625" style="0" customWidth="1"/>
    <col min="18" max="18" width="12.421875" style="0" bestFit="1" customWidth="1"/>
    <col min="19" max="19" width="11.421875" style="0" bestFit="1" customWidth="1"/>
    <col min="20" max="20" width="11.7109375" style="0" bestFit="1" customWidth="1"/>
    <col min="26" max="26" width="13.7109375" style="0" bestFit="1" customWidth="1"/>
  </cols>
  <sheetData>
    <row r="1" ht="15">
      <c r="A1" s="129" t="s">
        <v>89</v>
      </c>
    </row>
    <row r="2" spans="2:13" ht="15.75" thickBot="1">
      <c r="B2" s="197" t="s">
        <v>38</v>
      </c>
      <c r="C2" s="197"/>
      <c r="D2" s="197"/>
      <c r="E2" s="197"/>
      <c r="F2" s="197"/>
      <c r="G2" s="199"/>
      <c r="H2" s="199"/>
      <c r="I2" s="199"/>
      <c r="J2" s="199"/>
      <c r="K2" s="199"/>
      <c r="L2" s="199"/>
      <c r="M2" s="199"/>
    </row>
    <row r="3" spans="1:13" ht="60.75" thickBot="1">
      <c r="A3" s="127" t="s">
        <v>90</v>
      </c>
      <c r="B3" s="75" t="s">
        <v>88</v>
      </c>
      <c r="C3" s="75" t="s">
        <v>196</v>
      </c>
      <c r="D3" s="75" t="s">
        <v>78</v>
      </c>
      <c r="E3" s="75" t="s">
        <v>79</v>
      </c>
      <c r="F3" s="75" t="s">
        <v>80</v>
      </c>
      <c r="G3" s="75" t="s">
        <v>95</v>
      </c>
      <c r="H3" s="75" t="s">
        <v>81</v>
      </c>
      <c r="I3" s="75" t="s">
        <v>82</v>
      </c>
      <c r="J3" s="75" t="s">
        <v>83</v>
      </c>
      <c r="K3" s="75" t="s">
        <v>84</v>
      </c>
      <c r="L3" s="75" t="s">
        <v>85</v>
      </c>
      <c r="M3" s="75" t="s">
        <v>87</v>
      </c>
    </row>
    <row r="4" spans="1:13" ht="15">
      <c r="A4" s="58" t="s">
        <v>91</v>
      </c>
      <c r="B4" s="58">
        <v>391</v>
      </c>
      <c r="C4" s="128">
        <v>52</v>
      </c>
      <c r="D4" s="58">
        <v>52</v>
      </c>
      <c r="E4" s="128">
        <v>81</v>
      </c>
      <c r="F4" s="128">
        <v>62</v>
      </c>
      <c r="G4" s="128">
        <v>101</v>
      </c>
      <c r="H4" s="128">
        <v>115</v>
      </c>
      <c r="I4" s="128">
        <v>155</v>
      </c>
      <c r="J4" s="128">
        <v>128</v>
      </c>
      <c r="K4" s="128">
        <v>179</v>
      </c>
      <c r="L4" s="128">
        <v>162</v>
      </c>
      <c r="M4" s="128">
        <v>1087</v>
      </c>
    </row>
    <row r="5" spans="1:13" ht="15">
      <c r="A5" s="12" t="s">
        <v>28</v>
      </c>
      <c r="B5" s="12">
        <v>155</v>
      </c>
      <c r="C5" s="132">
        <v>18</v>
      </c>
      <c r="D5" s="12">
        <v>34</v>
      </c>
      <c r="E5" s="132">
        <v>27</v>
      </c>
      <c r="F5" s="132">
        <v>24</v>
      </c>
      <c r="G5" s="132">
        <v>35</v>
      </c>
      <c r="H5" s="132">
        <v>41</v>
      </c>
      <c r="I5" s="132">
        <v>55</v>
      </c>
      <c r="J5" s="132">
        <v>47</v>
      </c>
      <c r="K5" s="132">
        <v>76</v>
      </c>
      <c r="L5" s="132">
        <v>75</v>
      </c>
      <c r="M5" s="132">
        <v>432</v>
      </c>
    </row>
    <row r="6" spans="1:13" ht="15">
      <c r="A6" s="12" t="s">
        <v>30</v>
      </c>
      <c r="B6" s="12">
        <v>190</v>
      </c>
      <c r="C6" s="132">
        <v>29</v>
      </c>
      <c r="D6" s="12">
        <v>16</v>
      </c>
      <c r="E6" s="132">
        <v>42</v>
      </c>
      <c r="F6" s="132">
        <v>33</v>
      </c>
      <c r="G6" s="132">
        <v>54</v>
      </c>
      <c r="H6" s="132">
        <v>59</v>
      </c>
      <c r="I6" s="132">
        <v>78</v>
      </c>
      <c r="J6" s="132">
        <v>68</v>
      </c>
      <c r="K6" s="132">
        <v>85</v>
      </c>
      <c r="L6" s="132">
        <v>68</v>
      </c>
      <c r="M6" s="132">
        <v>532</v>
      </c>
    </row>
    <row r="7" spans="1:13" ht="15">
      <c r="A7" s="12" t="s">
        <v>13</v>
      </c>
      <c r="B7" s="12">
        <v>45</v>
      </c>
      <c r="C7" s="132">
        <v>5</v>
      </c>
      <c r="D7" s="12">
        <v>2</v>
      </c>
      <c r="E7" s="132">
        <v>12</v>
      </c>
      <c r="F7" s="132">
        <v>5</v>
      </c>
      <c r="G7" s="132">
        <v>12</v>
      </c>
      <c r="H7" s="132">
        <v>14</v>
      </c>
      <c r="I7" s="132">
        <v>22</v>
      </c>
      <c r="J7" s="132">
        <v>13</v>
      </c>
      <c r="K7" s="132">
        <v>18</v>
      </c>
      <c r="L7" s="132">
        <v>18</v>
      </c>
      <c r="M7" s="132">
        <v>121</v>
      </c>
    </row>
    <row r="8" spans="1:13" ht="15.75" thickBot="1">
      <c r="A8" s="19" t="s">
        <v>31</v>
      </c>
      <c r="B8" s="19">
        <v>1</v>
      </c>
      <c r="C8" s="135"/>
      <c r="D8" s="19"/>
      <c r="E8" s="135"/>
      <c r="F8" s="135"/>
      <c r="G8" s="135"/>
      <c r="H8" s="135">
        <v>1</v>
      </c>
      <c r="I8" s="135"/>
      <c r="J8" s="135"/>
      <c r="K8" s="135"/>
      <c r="L8" s="135">
        <v>1</v>
      </c>
      <c r="M8" s="135">
        <v>2</v>
      </c>
    </row>
    <row r="9" spans="1:13" ht="15">
      <c r="A9" s="58" t="s">
        <v>92</v>
      </c>
      <c r="B9" s="58">
        <v>157</v>
      </c>
      <c r="C9" s="128">
        <v>15</v>
      </c>
      <c r="D9" s="58">
        <v>9</v>
      </c>
      <c r="E9" s="128">
        <v>38</v>
      </c>
      <c r="F9" s="128">
        <v>36</v>
      </c>
      <c r="G9" s="128">
        <v>42</v>
      </c>
      <c r="H9" s="128">
        <v>45</v>
      </c>
      <c r="I9" s="128">
        <v>65</v>
      </c>
      <c r="J9" s="128">
        <v>50</v>
      </c>
      <c r="K9" s="128">
        <v>71</v>
      </c>
      <c r="L9" s="128">
        <v>70</v>
      </c>
      <c r="M9" s="128">
        <v>441</v>
      </c>
    </row>
    <row r="10" spans="1:13" ht="15">
      <c r="A10" s="12" t="s">
        <v>28</v>
      </c>
      <c r="B10" s="12">
        <v>56</v>
      </c>
      <c r="C10" s="132">
        <v>1</v>
      </c>
      <c r="D10" s="12">
        <v>6</v>
      </c>
      <c r="E10" s="132">
        <v>10</v>
      </c>
      <c r="F10" s="132">
        <v>17</v>
      </c>
      <c r="G10" s="132">
        <v>14</v>
      </c>
      <c r="H10" s="132">
        <v>13</v>
      </c>
      <c r="I10" s="132">
        <v>22</v>
      </c>
      <c r="J10" s="132">
        <v>17</v>
      </c>
      <c r="K10" s="132">
        <v>32</v>
      </c>
      <c r="L10" s="132">
        <v>32</v>
      </c>
      <c r="M10" s="132">
        <v>164</v>
      </c>
    </row>
    <row r="11" spans="1:13" ht="15">
      <c r="A11" s="12" t="s">
        <v>30</v>
      </c>
      <c r="B11" s="12">
        <v>67</v>
      </c>
      <c r="C11" s="132">
        <v>10</v>
      </c>
      <c r="D11" s="12">
        <v>2</v>
      </c>
      <c r="E11" s="132">
        <v>15</v>
      </c>
      <c r="F11" s="132">
        <v>13</v>
      </c>
      <c r="G11" s="132">
        <v>20</v>
      </c>
      <c r="H11" s="132">
        <v>19</v>
      </c>
      <c r="I11" s="132">
        <v>35</v>
      </c>
      <c r="J11" s="132">
        <v>19</v>
      </c>
      <c r="K11" s="132">
        <v>25</v>
      </c>
      <c r="L11" s="132">
        <v>23</v>
      </c>
      <c r="M11" s="132">
        <v>181</v>
      </c>
    </row>
    <row r="12" spans="1:13" ht="15">
      <c r="A12" s="12" t="s">
        <v>13</v>
      </c>
      <c r="B12" s="12">
        <v>31</v>
      </c>
      <c r="C12" s="132">
        <v>4</v>
      </c>
      <c r="D12" s="12">
        <v>1</v>
      </c>
      <c r="E12" s="132">
        <v>11</v>
      </c>
      <c r="F12" s="132">
        <v>5</v>
      </c>
      <c r="G12" s="132">
        <v>7</v>
      </c>
      <c r="H12" s="132">
        <v>13</v>
      </c>
      <c r="I12" s="132">
        <v>7</v>
      </c>
      <c r="J12" s="132">
        <v>13</v>
      </c>
      <c r="K12" s="132">
        <v>13</v>
      </c>
      <c r="L12" s="132">
        <v>14</v>
      </c>
      <c r="M12" s="132">
        <v>88</v>
      </c>
    </row>
    <row r="13" spans="1:13" ht="15.75" thickBot="1">
      <c r="A13" s="19" t="s">
        <v>31</v>
      </c>
      <c r="B13" s="19">
        <v>3</v>
      </c>
      <c r="C13" s="135"/>
      <c r="D13" s="19"/>
      <c r="E13" s="135">
        <v>2</v>
      </c>
      <c r="F13" s="135">
        <v>1</v>
      </c>
      <c r="G13" s="135">
        <v>1</v>
      </c>
      <c r="H13" s="135"/>
      <c r="I13" s="135">
        <v>1</v>
      </c>
      <c r="J13" s="135">
        <v>1</v>
      </c>
      <c r="K13" s="135">
        <v>1</v>
      </c>
      <c r="L13" s="135">
        <v>1</v>
      </c>
      <c r="M13" s="135">
        <v>8</v>
      </c>
    </row>
    <row r="14" spans="1:13" ht="15">
      <c r="A14" s="58" t="s">
        <v>93</v>
      </c>
      <c r="B14" s="58">
        <v>146</v>
      </c>
      <c r="C14" s="128">
        <v>17</v>
      </c>
      <c r="D14" s="58">
        <v>10</v>
      </c>
      <c r="E14" s="128">
        <v>14</v>
      </c>
      <c r="F14" s="128">
        <v>23</v>
      </c>
      <c r="G14" s="128">
        <v>39</v>
      </c>
      <c r="H14" s="128">
        <v>43</v>
      </c>
      <c r="I14" s="128">
        <v>59</v>
      </c>
      <c r="J14" s="128">
        <v>52</v>
      </c>
      <c r="K14" s="128">
        <v>57</v>
      </c>
      <c r="L14" s="128">
        <v>79</v>
      </c>
      <c r="M14" s="128">
        <v>393</v>
      </c>
    </row>
    <row r="15" spans="1:13" ht="15">
      <c r="A15" s="12" t="s">
        <v>28</v>
      </c>
      <c r="B15" s="12">
        <v>57</v>
      </c>
      <c r="C15" s="132">
        <v>5</v>
      </c>
      <c r="D15" s="12">
        <v>7</v>
      </c>
      <c r="E15" s="132">
        <v>4</v>
      </c>
      <c r="F15" s="132">
        <v>9</v>
      </c>
      <c r="G15" s="132">
        <v>13</v>
      </c>
      <c r="H15" s="132">
        <v>13</v>
      </c>
      <c r="I15" s="132">
        <v>24</v>
      </c>
      <c r="J15" s="132">
        <v>19</v>
      </c>
      <c r="K15" s="132">
        <v>24</v>
      </c>
      <c r="L15" s="132">
        <v>38</v>
      </c>
      <c r="M15" s="132">
        <v>156</v>
      </c>
    </row>
    <row r="16" spans="1:13" ht="15">
      <c r="A16" s="12" t="s">
        <v>30</v>
      </c>
      <c r="B16" s="12">
        <v>69</v>
      </c>
      <c r="C16" s="132">
        <v>9</v>
      </c>
      <c r="D16" s="12">
        <v>3</v>
      </c>
      <c r="E16" s="132">
        <v>7</v>
      </c>
      <c r="F16" s="132">
        <v>11</v>
      </c>
      <c r="G16" s="132">
        <v>21</v>
      </c>
      <c r="H16" s="132">
        <v>21</v>
      </c>
      <c r="I16" s="132">
        <v>29</v>
      </c>
      <c r="J16" s="132">
        <v>28</v>
      </c>
      <c r="K16" s="132">
        <v>24</v>
      </c>
      <c r="L16" s="132">
        <v>33</v>
      </c>
      <c r="M16" s="132">
        <v>186</v>
      </c>
    </row>
    <row r="17" spans="1:13" ht="15">
      <c r="A17" s="12" t="s">
        <v>13</v>
      </c>
      <c r="B17" s="12">
        <v>20</v>
      </c>
      <c r="C17" s="132">
        <v>3</v>
      </c>
      <c r="D17" s="12"/>
      <c r="E17" s="132">
        <v>3</v>
      </c>
      <c r="F17" s="132">
        <v>3</v>
      </c>
      <c r="G17" s="132">
        <v>5</v>
      </c>
      <c r="H17" s="132">
        <v>9</v>
      </c>
      <c r="I17" s="132">
        <v>6</v>
      </c>
      <c r="J17" s="132">
        <v>5</v>
      </c>
      <c r="K17" s="132">
        <v>9</v>
      </c>
      <c r="L17" s="132">
        <v>8</v>
      </c>
      <c r="M17" s="132">
        <v>51</v>
      </c>
    </row>
    <row r="18" spans="1:13" ht="15.75" thickBot="1">
      <c r="A18" s="19" t="s">
        <v>31</v>
      </c>
      <c r="B18" s="19"/>
      <c r="C18" s="135"/>
      <c r="D18" s="19"/>
      <c r="E18" s="135"/>
      <c r="F18" s="135"/>
      <c r="G18" s="135"/>
      <c r="H18" s="135"/>
      <c r="I18" s="135"/>
      <c r="J18" s="135"/>
      <c r="K18" s="135"/>
      <c r="L18" s="135"/>
      <c r="M18" s="135"/>
    </row>
    <row r="19" spans="1:13" ht="15.75" thickBot="1">
      <c r="A19" s="59" t="s">
        <v>94</v>
      </c>
      <c r="B19" s="59">
        <v>694</v>
      </c>
      <c r="C19" s="138">
        <v>84</v>
      </c>
      <c r="D19" s="59">
        <v>71</v>
      </c>
      <c r="E19" s="138">
        <v>133</v>
      </c>
      <c r="F19" s="138">
        <v>121</v>
      </c>
      <c r="G19" s="138">
        <v>182</v>
      </c>
      <c r="H19" s="138">
        <v>203</v>
      </c>
      <c r="I19" s="138">
        <v>279</v>
      </c>
      <c r="J19" s="138">
        <v>230</v>
      </c>
      <c r="K19" s="138">
        <v>307</v>
      </c>
      <c r="L19" s="138">
        <v>311</v>
      </c>
      <c r="M19" s="138">
        <v>1921</v>
      </c>
    </row>
    <row r="21" ht="15.75" thickBot="1">
      <c r="A21" s="183" t="s">
        <v>177</v>
      </c>
    </row>
    <row r="22" spans="1:12" ht="60.75" thickBot="1">
      <c r="A22" s="127" t="s">
        <v>86</v>
      </c>
      <c r="B22" s="75" t="s">
        <v>197</v>
      </c>
      <c r="C22" s="75" t="s">
        <v>196</v>
      </c>
      <c r="D22" s="75" t="s">
        <v>78</v>
      </c>
      <c r="E22" s="75" t="s">
        <v>79</v>
      </c>
      <c r="F22" s="75" t="s">
        <v>80</v>
      </c>
      <c r="G22" s="75" t="s">
        <v>95</v>
      </c>
      <c r="H22" s="75" t="s">
        <v>81</v>
      </c>
      <c r="I22" s="75" t="s">
        <v>82</v>
      </c>
      <c r="J22" s="75" t="s">
        <v>83</v>
      </c>
      <c r="K22" s="75" t="s">
        <v>84</v>
      </c>
      <c r="L22" s="75" t="s">
        <v>85</v>
      </c>
    </row>
    <row r="23" spans="1:12" ht="15">
      <c r="A23" s="58" t="s">
        <v>91</v>
      </c>
      <c r="B23" s="128">
        <v>1087</v>
      </c>
      <c r="C23" s="130">
        <v>0.1329923273657289</v>
      </c>
      <c r="D23" s="131">
        <v>0.1329923273657289</v>
      </c>
      <c r="E23" s="131">
        <v>0.2071611253196931</v>
      </c>
      <c r="F23" s="131">
        <v>0.1585677749360614</v>
      </c>
      <c r="G23" s="131">
        <v>0.25831202046035806</v>
      </c>
      <c r="H23" s="131">
        <v>0.29411764705882354</v>
      </c>
      <c r="I23" s="131">
        <v>0.39641943734015345</v>
      </c>
      <c r="J23" s="131">
        <v>0.3273657289002558</v>
      </c>
      <c r="K23" s="131">
        <v>0.4578005115089514</v>
      </c>
      <c r="L23" s="131">
        <v>0.4143222506393862</v>
      </c>
    </row>
    <row r="24" spans="1:12" ht="15">
      <c r="A24" s="12" t="s">
        <v>28</v>
      </c>
      <c r="B24" s="132">
        <v>432</v>
      </c>
      <c r="C24" s="133">
        <v>0.11612903225806452</v>
      </c>
      <c r="D24" s="134">
        <v>0.21935483870967742</v>
      </c>
      <c r="E24" s="134">
        <v>0.17419354838709677</v>
      </c>
      <c r="F24" s="134">
        <v>0.15483870967741936</v>
      </c>
      <c r="G24" s="134">
        <v>0.22580645161290322</v>
      </c>
      <c r="H24" s="134">
        <v>0.2645161290322581</v>
      </c>
      <c r="I24" s="134">
        <v>0.3548387096774194</v>
      </c>
      <c r="J24" s="134">
        <v>0.3032258064516129</v>
      </c>
      <c r="K24" s="134">
        <v>0.49032258064516127</v>
      </c>
      <c r="L24" s="134">
        <v>0.4838709677419355</v>
      </c>
    </row>
    <row r="25" spans="1:12" ht="15">
      <c r="A25" s="12" t="s">
        <v>30</v>
      </c>
      <c r="B25" s="132">
        <v>532</v>
      </c>
      <c r="C25" s="133">
        <v>0.15263157894736842</v>
      </c>
      <c r="D25" s="134">
        <v>0.08421052631578947</v>
      </c>
      <c r="E25" s="134">
        <v>0.22105263157894736</v>
      </c>
      <c r="F25" s="134">
        <v>0.1736842105263158</v>
      </c>
      <c r="G25" s="134">
        <v>0.28421052631578947</v>
      </c>
      <c r="H25" s="134">
        <v>0.3105263157894737</v>
      </c>
      <c r="I25" s="134">
        <v>0.4105263157894737</v>
      </c>
      <c r="J25" s="134">
        <v>0.35789473684210527</v>
      </c>
      <c r="K25" s="134">
        <v>0.4473684210526316</v>
      </c>
      <c r="L25" s="134">
        <v>0.35789473684210527</v>
      </c>
    </row>
    <row r="26" spans="1:12" ht="15">
      <c r="A26" s="12" t="s">
        <v>13</v>
      </c>
      <c r="B26" s="132">
        <v>121</v>
      </c>
      <c r="C26" s="133">
        <v>0.1111111111111111</v>
      </c>
      <c r="D26" s="134">
        <v>0.044444444444444446</v>
      </c>
      <c r="E26" s="134">
        <v>0.26666666666666666</v>
      </c>
      <c r="F26" s="134">
        <v>0.1111111111111111</v>
      </c>
      <c r="G26" s="134">
        <v>0.26666666666666666</v>
      </c>
      <c r="H26" s="134">
        <v>0.3111111111111111</v>
      </c>
      <c r="I26" s="134">
        <v>0.4888888888888889</v>
      </c>
      <c r="J26" s="134">
        <v>0.28888888888888886</v>
      </c>
      <c r="K26" s="134">
        <v>0.4</v>
      </c>
      <c r="L26" s="134">
        <v>0.4</v>
      </c>
    </row>
    <row r="27" spans="1:12" ht="15.75" thickBot="1">
      <c r="A27" s="19" t="s">
        <v>31</v>
      </c>
      <c r="B27" s="135">
        <v>2</v>
      </c>
      <c r="C27" s="136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1</v>
      </c>
      <c r="I27" s="137">
        <v>0</v>
      </c>
      <c r="J27" s="137">
        <v>0</v>
      </c>
      <c r="K27" s="137">
        <v>0</v>
      </c>
      <c r="L27" s="137">
        <v>1</v>
      </c>
    </row>
    <row r="28" spans="1:12" ht="15">
      <c r="A28" s="58" t="s">
        <v>92</v>
      </c>
      <c r="B28" s="128">
        <v>441</v>
      </c>
      <c r="C28" s="130">
        <v>0.09554140127388536</v>
      </c>
      <c r="D28" s="131">
        <v>0.05732484076433121</v>
      </c>
      <c r="E28" s="131">
        <v>0.24203821656050956</v>
      </c>
      <c r="F28" s="131">
        <v>0.22929936305732485</v>
      </c>
      <c r="G28" s="131">
        <v>0.267515923566879</v>
      </c>
      <c r="H28" s="131">
        <v>0.28662420382165604</v>
      </c>
      <c r="I28" s="131">
        <v>0.4140127388535032</v>
      </c>
      <c r="J28" s="131">
        <v>0.3184713375796178</v>
      </c>
      <c r="K28" s="131">
        <v>0.45222929936305734</v>
      </c>
      <c r="L28" s="131">
        <v>0.445859872611465</v>
      </c>
    </row>
    <row r="29" spans="1:12" ht="15">
      <c r="A29" s="12" t="s">
        <v>28</v>
      </c>
      <c r="B29" s="132">
        <v>164</v>
      </c>
      <c r="C29" s="133">
        <v>0.017857142857142856</v>
      </c>
      <c r="D29" s="134">
        <v>0.10714285714285714</v>
      </c>
      <c r="E29" s="134">
        <v>0.17857142857142858</v>
      </c>
      <c r="F29" s="134">
        <v>0.30357142857142855</v>
      </c>
      <c r="G29" s="134">
        <v>0.25</v>
      </c>
      <c r="H29" s="134">
        <v>0.23214285714285715</v>
      </c>
      <c r="I29" s="134">
        <v>0.39285714285714285</v>
      </c>
      <c r="J29" s="134">
        <v>0.30357142857142855</v>
      </c>
      <c r="K29" s="134">
        <v>0.5714285714285714</v>
      </c>
      <c r="L29" s="134">
        <v>0.5714285714285714</v>
      </c>
    </row>
    <row r="30" spans="1:12" ht="15">
      <c r="A30" s="12" t="s">
        <v>30</v>
      </c>
      <c r="B30" s="132">
        <v>181</v>
      </c>
      <c r="C30" s="133">
        <v>0.14925373134328357</v>
      </c>
      <c r="D30" s="134">
        <v>0.029850746268656716</v>
      </c>
      <c r="E30" s="134">
        <v>0.22388059701492538</v>
      </c>
      <c r="F30" s="134">
        <v>0.19402985074626866</v>
      </c>
      <c r="G30" s="134">
        <v>0.29850746268656714</v>
      </c>
      <c r="H30" s="134">
        <v>0.2835820895522388</v>
      </c>
      <c r="I30" s="134">
        <v>0.5223880597014925</v>
      </c>
      <c r="J30" s="134">
        <v>0.2835820895522388</v>
      </c>
      <c r="K30" s="134">
        <v>0.373134328358209</v>
      </c>
      <c r="L30" s="134">
        <v>0.34328358208955223</v>
      </c>
    </row>
    <row r="31" spans="1:12" ht="15">
      <c r="A31" s="12" t="s">
        <v>13</v>
      </c>
      <c r="B31" s="132">
        <v>88</v>
      </c>
      <c r="C31" s="133">
        <v>0.12903225806451613</v>
      </c>
      <c r="D31" s="134">
        <v>0.03225806451612903</v>
      </c>
      <c r="E31" s="134">
        <v>0.3548387096774194</v>
      </c>
      <c r="F31" s="134">
        <v>0.16129032258064516</v>
      </c>
      <c r="G31" s="134">
        <v>0.22580645161290322</v>
      </c>
      <c r="H31" s="134">
        <v>0.41935483870967744</v>
      </c>
      <c r="I31" s="134">
        <v>0.22580645161290322</v>
      </c>
      <c r="J31" s="134">
        <v>0.41935483870967744</v>
      </c>
      <c r="K31" s="134">
        <v>0.41935483870967744</v>
      </c>
      <c r="L31" s="134">
        <v>0.45161290322580644</v>
      </c>
    </row>
    <row r="32" spans="1:12" ht="15.75" thickBot="1">
      <c r="A32" s="19" t="s">
        <v>31</v>
      </c>
      <c r="B32" s="135">
        <v>8</v>
      </c>
      <c r="C32" s="136">
        <v>0</v>
      </c>
      <c r="D32" s="137">
        <v>0</v>
      </c>
      <c r="E32" s="137">
        <v>0.6666666666666666</v>
      </c>
      <c r="F32" s="137">
        <v>0.3333333333333333</v>
      </c>
      <c r="G32" s="137">
        <v>0.3333333333333333</v>
      </c>
      <c r="H32" s="137">
        <v>0</v>
      </c>
      <c r="I32" s="137">
        <v>0.3333333333333333</v>
      </c>
      <c r="J32" s="137">
        <v>0.3333333333333333</v>
      </c>
      <c r="K32" s="137">
        <v>0.3333333333333333</v>
      </c>
      <c r="L32" s="137">
        <v>0.3333333333333333</v>
      </c>
    </row>
    <row r="33" spans="1:12" ht="15">
      <c r="A33" s="58" t="s">
        <v>93</v>
      </c>
      <c r="B33" s="128">
        <v>393</v>
      </c>
      <c r="C33" s="130">
        <v>0.11643835616438356</v>
      </c>
      <c r="D33" s="131">
        <v>0.0684931506849315</v>
      </c>
      <c r="E33" s="131">
        <v>0.0958904109589041</v>
      </c>
      <c r="F33" s="131">
        <v>0.15753424657534246</v>
      </c>
      <c r="G33" s="131">
        <v>0.2671232876712329</v>
      </c>
      <c r="H33" s="131">
        <v>0.2945205479452055</v>
      </c>
      <c r="I33" s="131">
        <v>0.4041095890410959</v>
      </c>
      <c r="J33" s="131">
        <v>0.3561643835616438</v>
      </c>
      <c r="K33" s="131">
        <v>0.3904109589041096</v>
      </c>
      <c r="L33" s="131">
        <v>0.541095890410959</v>
      </c>
    </row>
    <row r="34" spans="1:12" ht="15">
      <c r="A34" s="12" t="s">
        <v>28</v>
      </c>
      <c r="B34" s="132">
        <v>156</v>
      </c>
      <c r="C34" s="133">
        <v>0.08771929824561403</v>
      </c>
      <c r="D34" s="134">
        <v>0.12280701754385964</v>
      </c>
      <c r="E34" s="134">
        <v>0.07017543859649122</v>
      </c>
      <c r="F34" s="134">
        <v>0.15789473684210525</v>
      </c>
      <c r="G34" s="134">
        <v>0.22807017543859648</v>
      </c>
      <c r="H34" s="134">
        <v>0.22807017543859648</v>
      </c>
      <c r="I34" s="134">
        <v>0.42105263157894735</v>
      </c>
      <c r="J34" s="134">
        <v>0.3333333333333333</v>
      </c>
      <c r="K34" s="134">
        <v>0.42105263157894735</v>
      </c>
      <c r="L34" s="134">
        <v>0.6666666666666666</v>
      </c>
    </row>
    <row r="35" spans="1:12" ht="15">
      <c r="A35" s="12" t="s">
        <v>30</v>
      </c>
      <c r="B35" s="132">
        <v>186</v>
      </c>
      <c r="C35" s="133">
        <v>0.13043478260869565</v>
      </c>
      <c r="D35" s="134">
        <v>0.043478260869565216</v>
      </c>
      <c r="E35" s="134">
        <v>0.10144927536231885</v>
      </c>
      <c r="F35" s="134">
        <v>0.15942028985507245</v>
      </c>
      <c r="G35" s="134">
        <v>0.30434782608695654</v>
      </c>
      <c r="H35" s="134">
        <v>0.30434782608695654</v>
      </c>
      <c r="I35" s="134">
        <v>0.42028985507246375</v>
      </c>
      <c r="J35" s="134">
        <v>0.4057971014492754</v>
      </c>
      <c r="K35" s="134">
        <v>0.34782608695652173</v>
      </c>
      <c r="L35" s="134">
        <v>0.4782608695652174</v>
      </c>
    </row>
    <row r="36" spans="1:12" ht="15">
      <c r="A36" s="12" t="s">
        <v>13</v>
      </c>
      <c r="B36" s="132">
        <v>51</v>
      </c>
      <c r="C36" s="133">
        <v>0.15</v>
      </c>
      <c r="D36" s="134">
        <v>0</v>
      </c>
      <c r="E36" s="134">
        <v>0.15</v>
      </c>
      <c r="F36" s="134">
        <v>0.15</v>
      </c>
      <c r="G36" s="134">
        <v>0.25</v>
      </c>
      <c r="H36" s="134">
        <v>0.45</v>
      </c>
      <c r="I36" s="134">
        <v>0.3</v>
      </c>
      <c r="J36" s="134">
        <v>0.25</v>
      </c>
      <c r="K36" s="134">
        <v>0.45</v>
      </c>
      <c r="L36" s="134">
        <v>0.4</v>
      </c>
    </row>
    <row r="37" spans="1:12" ht="15.75" thickBot="1">
      <c r="A37" s="19" t="s">
        <v>31</v>
      </c>
      <c r="B37" s="135">
        <v>0</v>
      </c>
      <c r="C37" s="136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</row>
    <row r="38" spans="1:12" ht="15.75" thickBot="1">
      <c r="A38" s="59" t="s">
        <v>94</v>
      </c>
      <c r="B38" s="138">
        <v>1921</v>
      </c>
      <c r="C38" s="184">
        <v>0.12103746397694524</v>
      </c>
      <c r="D38" s="184">
        <v>0.10230547550432277</v>
      </c>
      <c r="E38" s="184">
        <v>0.19164265129682997</v>
      </c>
      <c r="F38" s="184">
        <v>0.17435158501440923</v>
      </c>
      <c r="G38" s="184">
        <v>0.2622478386167147</v>
      </c>
      <c r="H38" s="184">
        <v>0.29250720461095103</v>
      </c>
      <c r="I38" s="184">
        <v>0.4020172910662824</v>
      </c>
      <c r="J38" s="184">
        <v>0.3314121037463977</v>
      </c>
      <c r="K38" s="184">
        <v>0.4423631123919308</v>
      </c>
      <c r="L38" s="184">
        <v>0.44812680115273773</v>
      </c>
    </row>
  </sheetData>
  <sheetProtection/>
  <mergeCells count="1">
    <mergeCell ref="B2:M2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1" r:id="rId2"/>
  <headerFooter alignWithMargins="0">
    <oddHeader>&amp;C&amp;F</oddHeader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06">
      <selection activeCell="F147" sqref="F147"/>
    </sheetView>
  </sheetViews>
  <sheetFormatPr defaultColWidth="9.140625" defaultRowHeight="15"/>
  <cols>
    <col min="1" max="1" width="44.140625" style="0" customWidth="1"/>
    <col min="2" max="2" width="12.28125" style="0" customWidth="1"/>
    <col min="3" max="3" width="11.57421875" style="0" customWidth="1"/>
    <col min="4" max="4" width="11.8515625" style="0" customWidth="1"/>
    <col min="5" max="5" width="12.28125" style="0" customWidth="1"/>
    <col min="6" max="6" width="12.140625" style="0" customWidth="1"/>
    <col min="7" max="7" width="5.8515625" style="0" customWidth="1"/>
    <col min="8" max="8" width="12.28125" style="0" customWidth="1"/>
    <col min="9" max="9" width="13.140625" style="0" customWidth="1"/>
    <col min="10" max="11" width="10.8515625" style="0" customWidth="1"/>
    <col min="12" max="12" width="12.421875" style="0" customWidth="1"/>
  </cols>
  <sheetData>
    <row r="1" ht="15">
      <c r="A1" s="129" t="s">
        <v>110</v>
      </c>
    </row>
    <row r="2" spans="1:14" ht="15">
      <c r="A2" s="1"/>
      <c r="B2" s="195" t="s">
        <v>38</v>
      </c>
      <c r="C2" s="196"/>
      <c r="D2" s="196"/>
      <c r="E2" s="196"/>
      <c r="F2" s="196"/>
      <c r="G2" s="167"/>
      <c r="H2" s="195" t="s">
        <v>39</v>
      </c>
      <c r="I2" s="196"/>
      <c r="J2" s="196"/>
      <c r="K2" s="196"/>
      <c r="L2" s="196"/>
      <c r="M2" s="167"/>
      <c r="N2" s="167"/>
    </row>
    <row r="3" spans="1:12" ht="45.75" thickBot="1">
      <c r="A3" s="3" t="s">
        <v>96</v>
      </c>
      <c r="B3" s="3" t="s">
        <v>97</v>
      </c>
      <c r="C3" s="3" t="s">
        <v>98</v>
      </c>
      <c r="D3" s="4" t="s">
        <v>99</v>
      </c>
      <c r="E3" s="5" t="s">
        <v>100</v>
      </c>
      <c r="F3" s="3" t="s">
        <v>32</v>
      </c>
      <c r="G3" s="111"/>
      <c r="H3" s="164" t="s">
        <v>97</v>
      </c>
      <c r="I3" s="165" t="s">
        <v>98</v>
      </c>
      <c r="J3" s="165" t="s">
        <v>99</v>
      </c>
      <c r="K3" s="165" t="s">
        <v>100</v>
      </c>
      <c r="L3" s="166" t="s">
        <v>33</v>
      </c>
    </row>
    <row r="4" spans="1:12" ht="15">
      <c r="A4" s="6" t="str">
        <f>"Army - "&amp;F4&amp;" Responses"</f>
        <v>Army - 1378 Responses</v>
      </c>
      <c r="B4" s="7">
        <v>235</v>
      </c>
      <c r="C4" s="7">
        <v>480</v>
      </c>
      <c r="D4" s="8">
        <v>426</v>
      </c>
      <c r="E4" s="9">
        <v>237</v>
      </c>
      <c r="F4" s="7">
        <v>1378</v>
      </c>
      <c r="G4" s="112"/>
      <c r="H4" s="140">
        <v>0.17053701015965167</v>
      </c>
      <c r="I4" s="33">
        <v>0.3483309143686502</v>
      </c>
      <c r="J4" s="33">
        <v>0.30914368650217705</v>
      </c>
      <c r="K4" s="33">
        <v>0.17198838896952104</v>
      </c>
      <c r="L4" s="34">
        <v>1</v>
      </c>
    </row>
    <row r="5" spans="1:12" ht="15">
      <c r="A5" s="12" t="s">
        <v>28</v>
      </c>
      <c r="B5" s="13">
        <v>81</v>
      </c>
      <c r="C5" s="13">
        <v>135</v>
      </c>
      <c r="D5" s="14">
        <v>129</v>
      </c>
      <c r="E5" s="15">
        <v>84</v>
      </c>
      <c r="F5" s="13">
        <v>429</v>
      </c>
      <c r="G5" s="113"/>
      <c r="H5" s="141">
        <v>0.1888111888111888</v>
      </c>
      <c r="I5" s="35">
        <v>0.3146853146853147</v>
      </c>
      <c r="J5" s="35">
        <v>0.3006993006993007</v>
      </c>
      <c r="K5" s="35">
        <v>0.1958041958041958</v>
      </c>
      <c r="L5" s="36">
        <v>1</v>
      </c>
    </row>
    <row r="6" spans="1:12" ht="15">
      <c r="A6" s="12" t="s">
        <v>30</v>
      </c>
      <c r="B6" s="13">
        <v>126</v>
      </c>
      <c r="C6" s="13">
        <v>241</v>
      </c>
      <c r="D6" s="14">
        <v>203</v>
      </c>
      <c r="E6" s="15">
        <v>123</v>
      </c>
      <c r="F6" s="13">
        <v>693</v>
      </c>
      <c r="G6" s="113"/>
      <c r="H6" s="141">
        <v>0.18181818181818182</v>
      </c>
      <c r="I6" s="35">
        <v>0.3477633477633478</v>
      </c>
      <c r="J6" s="35">
        <v>0.29292929292929293</v>
      </c>
      <c r="K6" s="35">
        <v>0.1774891774891775</v>
      </c>
      <c r="L6" s="36">
        <v>1</v>
      </c>
    </row>
    <row r="7" spans="1:12" ht="15">
      <c r="A7" s="12" t="s">
        <v>13</v>
      </c>
      <c r="B7" s="13">
        <v>28</v>
      </c>
      <c r="C7" s="13">
        <v>102</v>
      </c>
      <c r="D7" s="14">
        <v>85</v>
      </c>
      <c r="E7" s="15">
        <v>29</v>
      </c>
      <c r="F7" s="13">
        <v>244</v>
      </c>
      <c r="G7" s="113"/>
      <c r="H7" s="141">
        <v>0.11475409836065574</v>
      </c>
      <c r="I7" s="35">
        <v>0.4180327868852459</v>
      </c>
      <c r="J7" s="35">
        <v>0.3483606557377049</v>
      </c>
      <c r="K7" s="35">
        <v>0.11885245901639344</v>
      </c>
      <c r="L7" s="36">
        <v>1</v>
      </c>
    </row>
    <row r="8" spans="1:12" ht="15.75" thickBot="1">
      <c r="A8" s="19" t="s">
        <v>31</v>
      </c>
      <c r="B8" s="20"/>
      <c r="C8" s="20">
        <v>2</v>
      </c>
      <c r="D8" s="21">
        <v>9</v>
      </c>
      <c r="E8" s="22">
        <v>1</v>
      </c>
      <c r="F8" s="20">
        <v>12</v>
      </c>
      <c r="G8" s="113"/>
      <c r="H8" s="142">
        <v>0</v>
      </c>
      <c r="I8" s="37">
        <v>0.16666666666666666</v>
      </c>
      <c r="J8" s="37">
        <v>0.75</v>
      </c>
      <c r="K8" s="37">
        <v>0.08333333333333333</v>
      </c>
      <c r="L8" s="38">
        <v>1</v>
      </c>
    </row>
    <row r="9" spans="1:12" ht="15">
      <c r="A9" s="6" t="str">
        <f>"RAF - "&amp;F9&amp;" Responses"</f>
        <v>RAF - 747 Responses</v>
      </c>
      <c r="B9" s="7">
        <v>91</v>
      </c>
      <c r="C9" s="7">
        <v>242</v>
      </c>
      <c r="D9" s="8">
        <v>250</v>
      </c>
      <c r="E9" s="9">
        <v>164</v>
      </c>
      <c r="F9" s="7">
        <v>747</v>
      </c>
      <c r="G9" s="112"/>
      <c r="H9" s="140">
        <v>0.12182061579651941</v>
      </c>
      <c r="I9" s="33">
        <v>0.32396251673360105</v>
      </c>
      <c r="J9" s="33">
        <v>0.33467202141900937</v>
      </c>
      <c r="K9" s="33">
        <v>0.21954484605087016</v>
      </c>
      <c r="L9" s="34">
        <v>1</v>
      </c>
    </row>
    <row r="10" spans="1:12" ht="15">
      <c r="A10" s="12" t="s">
        <v>28</v>
      </c>
      <c r="B10" s="13">
        <v>31</v>
      </c>
      <c r="C10" s="13">
        <v>76</v>
      </c>
      <c r="D10" s="14">
        <v>79</v>
      </c>
      <c r="E10" s="15">
        <v>47</v>
      </c>
      <c r="F10" s="13">
        <v>233</v>
      </c>
      <c r="G10" s="113"/>
      <c r="H10" s="141">
        <v>0.13304721030042918</v>
      </c>
      <c r="I10" s="35">
        <v>0.3261802575107296</v>
      </c>
      <c r="J10" s="35">
        <v>0.33905579399141633</v>
      </c>
      <c r="K10" s="35">
        <v>0.2017167381974249</v>
      </c>
      <c r="L10" s="36">
        <v>1</v>
      </c>
    </row>
    <row r="11" spans="1:12" ht="15">
      <c r="A11" s="12" t="s">
        <v>30</v>
      </c>
      <c r="B11" s="13">
        <v>33</v>
      </c>
      <c r="C11" s="13">
        <v>106</v>
      </c>
      <c r="D11" s="14">
        <v>114</v>
      </c>
      <c r="E11" s="15">
        <v>82</v>
      </c>
      <c r="F11" s="13">
        <v>335</v>
      </c>
      <c r="G11" s="113"/>
      <c r="H11" s="141">
        <v>0.09850746268656717</v>
      </c>
      <c r="I11" s="35">
        <v>0.3164179104477612</v>
      </c>
      <c r="J11" s="35">
        <v>0.3402985074626866</v>
      </c>
      <c r="K11" s="35">
        <v>0.24477611940298508</v>
      </c>
      <c r="L11" s="36">
        <v>1</v>
      </c>
    </row>
    <row r="12" spans="1:12" ht="15">
      <c r="A12" s="12" t="s">
        <v>13</v>
      </c>
      <c r="B12" s="13">
        <v>26</v>
      </c>
      <c r="C12" s="13">
        <v>47</v>
      </c>
      <c r="D12" s="14">
        <v>48</v>
      </c>
      <c r="E12" s="15">
        <v>31</v>
      </c>
      <c r="F12" s="13">
        <v>152</v>
      </c>
      <c r="G12" s="113"/>
      <c r="H12" s="141">
        <v>0.17105263157894737</v>
      </c>
      <c r="I12" s="35">
        <v>0.3092105263157895</v>
      </c>
      <c r="J12" s="35">
        <v>0.3157894736842105</v>
      </c>
      <c r="K12" s="35">
        <v>0.20394736842105263</v>
      </c>
      <c r="L12" s="36">
        <v>1</v>
      </c>
    </row>
    <row r="13" spans="1:12" ht="15.75" thickBot="1">
      <c r="A13" s="19" t="s">
        <v>31</v>
      </c>
      <c r="B13" s="20">
        <v>1</v>
      </c>
      <c r="C13" s="20">
        <v>13</v>
      </c>
      <c r="D13" s="21">
        <v>9</v>
      </c>
      <c r="E13" s="22">
        <v>4</v>
      </c>
      <c r="F13" s="20">
        <v>27</v>
      </c>
      <c r="G13" s="113"/>
      <c r="H13" s="142">
        <v>0.037037037037037035</v>
      </c>
      <c r="I13" s="37">
        <v>0.48148148148148145</v>
      </c>
      <c r="J13" s="37">
        <v>0.3333333333333333</v>
      </c>
      <c r="K13" s="37">
        <v>0.14814814814814814</v>
      </c>
      <c r="L13" s="38">
        <v>1</v>
      </c>
    </row>
    <row r="14" spans="1:12" ht="15">
      <c r="A14" s="6" t="str">
        <f>"RN - "&amp;F14&amp;" Responses"</f>
        <v>RN - 627 Responses</v>
      </c>
      <c r="B14" s="7">
        <v>72</v>
      </c>
      <c r="C14" s="7">
        <v>194</v>
      </c>
      <c r="D14" s="8">
        <v>222</v>
      </c>
      <c r="E14" s="9">
        <v>139</v>
      </c>
      <c r="F14" s="7">
        <v>627</v>
      </c>
      <c r="G14" s="112"/>
      <c r="H14" s="140">
        <v>0.11483253588516747</v>
      </c>
      <c r="I14" s="33">
        <v>0.3094098883572568</v>
      </c>
      <c r="J14" s="33">
        <v>0.35406698564593303</v>
      </c>
      <c r="K14" s="33">
        <v>0.22169059011164274</v>
      </c>
      <c r="L14" s="34">
        <v>1</v>
      </c>
    </row>
    <row r="15" spans="1:12" ht="15">
      <c r="A15" s="12" t="s">
        <v>28</v>
      </c>
      <c r="B15" s="13">
        <v>29</v>
      </c>
      <c r="C15" s="13">
        <v>53</v>
      </c>
      <c r="D15" s="14">
        <v>56</v>
      </c>
      <c r="E15" s="15">
        <v>41</v>
      </c>
      <c r="F15" s="13">
        <v>179</v>
      </c>
      <c r="G15" s="113"/>
      <c r="H15" s="141">
        <v>0.16201117318435754</v>
      </c>
      <c r="I15" s="35">
        <v>0.29608938547486036</v>
      </c>
      <c r="J15" s="35">
        <v>0.3128491620111732</v>
      </c>
      <c r="K15" s="35">
        <v>0.22905027932960895</v>
      </c>
      <c r="L15" s="36">
        <v>1</v>
      </c>
    </row>
    <row r="16" spans="1:12" ht="15">
      <c r="A16" s="12" t="s">
        <v>30</v>
      </c>
      <c r="B16" s="13">
        <v>36</v>
      </c>
      <c r="C16" s="13">
        <v>92</v>
      </c>
      <c r="D16" s="14">
        <v>111</v>
      </c>
      <c r="E16" s="15">
        <v>63</v>
      </c>
      <c r="F16" s="13">
        <v>302</v>
      </c>
      <c r="G16" s="113"/>
      <c r="H16" s="141">
        <v>0.11920529801324503</v>
      </c>
      <c r="I16" s="35">
        <v>0.304635761589404</v>
      </c>
      <c r="J16" s="35">
        <v>0.3675496688741722</v>
      </c>
      <c r="K16" s="35">
        <v>0.20860927152317882</v>
      </c>
      <c r="L16" s="36">
        <v>1</v>
      </c>
    </row>
    <row r="17" spans="1:12" ht="15">
      <c r="A17" s="12" t="s">
        <v>13</v>
      </c>
      <c r="B17" s="13">
        <v>7</v>
      </c>
      <c r="C17" s="13">
        <v>47</v>
      </c>
      <c r="D17" s="14">
        <v>52</v>
      </c>
      <c r="E17" s="15">
        <v>34</v>
      </c>
      <c r="F17" s="13">
        <v>140</v>
      </c>
      <c r="G17" s="113"/>
      <c r="H17" s="141">
        <v>0.05</v>
      </c>
      <c r="I17" s="35">
        <v>0.3357142857142857</v>
      </c>
      <c r="J17" s="35">
        <v>0.37142857142857144</v>
      </c>
      <c r="K17" s="35">
        <v>0.24285714285714285</v>
      </c>
      <c r="L17" s="36">
        <v>1</v>
      </c>
    </row>
    <row r="18" spans="1:12" ht="15.75" thickBot="1">
      <c r="A18" s="143" t="s">
        <v>31</v>
      </c>
      <c r="B18" s="144"/>
      <c r="C18" s="144">
        <v>2</v>
      </c>
      <c r="D18" s="145">
        <v>3</v>
      </c>
      <c r="E18" s="146">
        <v>1</v>
      </c>
      <c r="F18" s="144">
        <v>6</v>
      </c>
      <c r="G18" s="113"/>
      <c r="H18" s="147">
        <v>0</v>
      </c>
      <c r="I18" s="148">
        <v>0.3333333333333333</v>
      </c>
      <c r="J18" s="148">
        <v>0.5</v>
      </c>
      <c r="K18" s="148">
        <v>0.16666666666666666</v>
      </c>
      <c r="L18" s="149">
        <v>1</v>
      </c>
    </row>
    <row r="19" spans="1:12" ht="15.75" thickBot="1">
      <c r="A19" s="150" t="str">
        <f>"Grand Total - "&amp;F19&amp;" Responses"</f>
        <v>Grand Total - 2752 Responses</v>
      </c>
      <c r="B19" s="64">
        <v>398</v>
      </c>
      <c r="C19" s="64">
        <v>916</v>
      </c>
      <c r="D19" s="103">
        <v>898</v>
      </c>
      <c r="E19" s="65">
        <v>540</v>
      </c>
      <c r="F19" s="182">
        <v>2752</v>
      </c>
      <c r="G19" s="112"/>
      <c r="H19" s="179">
        <v>0.14462209302325582</v>
      </c>
      <c r="I19" s="177">
        <v>0.3328488372093023</v>
      </c>
      <c r="J19" s="177">
        <v>0.32630813953488375</v>
      </c>
      <c r="K19" s="177">
        <v>0.19622093023255813</v>
      </c>
      <c r="L19" s="153">
        <v>1</v>
      </c>
    </row>
    <row r="20" spans="8:12" ht="15">
      <c r="H20" s="154"/>
      <c r="I20" s="154"/>
      <c r="J20" s="154"/>
      <c r="K20" s="154"/>
      <c r="L20" s="154"/>
    </row>
    <row r="21" spans="1:12" ht="45.75" thickBot="1">
      <c r="A21" s="3" t="s">
        <v>101</v>
      </c>
      <c r="B21" s="3" t="s">
        <v>97</v>
      </c>
      <c r="C21" s="3" t="s">
        <v>98</v>
      </c>
      <c r="D21" s="4" t="s">
        <v>99</v>
      </c>
      <c r="E21" s="5" t="s">
        <v>100</v>
      </c>
      <c r="F21" s="3" t="s">
        <v>32</v>
      </c>
      <c r="G21" s="111"/>
      <c r="H21" s="155" t="s">
        <v>97</v>
      </c>
      <c r="I21" s="156" t="s">
        <v>98</v>
      </c>
      <c r="J21" s="156" t="s">
        <v>99</v>
      </c>
      <c r="K21" s="156" t="s">
        <v>100</v>
      </c>
      <c r="L21" s="4" t="s">
        <v>33</v>
      </c>
    </row>
    <row r="22" spans="1:12" ht="15">
      <c r="A22" s="6" t="str">
        <f>"Army - "&amp;F22&amp;" Responses"</f>
        <v>Army - 1334 Responses</v>
      </c>
      <c r="B22" s="7">
        <v>165</v>
      </c>
      <c r="C22" s="7">
        <v>461</v>
      </c>
      <c r="D22" s="8">
        <v>420</v>
      </c>
      <c r="E22" s="9">
        <v>288</v>
      </c>
      <c r="F22" s="7">
        <v>1334</v>
      </c>
      <c r="G22" s="112"/>
      <c r="H22" s="140">
        <v>0.12368815592203898</v>
      </c>
      <c r="I22" s="33">
        <v>0.34557721139430286</v>
      </c>
      <c r="J22" s="33">
        <v>0.3148425787106447</v>
      </c>
      <c r="K22" s="33">
        <v>0.2158920539730135</v>
      </c>
      <c r="L22" s="34">
        <v>1</v>
      </c>
    </row>
    <row r="23" spans="1:12" ht="15">
      <c r="A23" s="12" t="s">
        <v>28</v>
      </c>
      <c r="B23" s="13">
        <v>59</v>
      </c>
      <c r="C23" s="13">
        <v>130</v>
      </c>
      <c r="D23" s="14">
        <v>127</v>
      </c>
      <c r="E23" s="15">
        <v>102</v>
      </c>
      <c r="F23" s="13">
        <v>418</v>
      </c>
      <c r="G23" s="113"/>
      <c r="H23" s="141">
        <v>0.14114832535885166</v>
      </c>
      <c r="I23" s="35">
        <v>0.31100478468899523</v>
      </c>
      <c r="J23" s="35">
        <v>0.3038277511961722</v>
      </c>
      <c r="K23" s="35">
        <v>0.24401913875598086</v>
      </c>
      <c r="L23" s="36">
        <v>1</v>
      </c>
    </row>
    <row r="24" spans="1:12" ht="15">
      <c r="A24" s="12" t="s">
        <v>30</v>
      </c>
      <c r="B24" s="13">
        <v>81</v>
      </c>
      <c r="C24" s="13">
        <v>240</v>
      </c>
      <c r="D24" s="14">
        <v>210</v>
      </c>
      <c r="E24" s="15">
        <v>136</v>
      </c>
      <c r="F24" s="13">
        <v>667</v>
      </c>
      <c r="G24" s="113"/>
      <c r="H24" s="141">
        <v>0.12143928035982009</v>
      </c>
      <c r="I24" s="35">
        <v>0.3598200899550225</v>
      </c>
      <c r="J24" s="35">
        <v>0.3148425787106447</v>
      </c>
      <c r="K24" s="35">
        <v>0.20389805097451275</v>
      </c>
      <c r="L24" s="36">
        <v>1</v>
      </c>
    </row>
    <row r="25" spans="1:12" ht="15">
      <c r="A25" s="12" t="s">
        <v>13</v>
      </c>
      <c r="B25" s="13">
        <v>25</v>
      </c>
      <c r="C25" s="13">
        <v>87</v>
      </c>
      <c r="D25" s="14">
        <v>78</v>
      </c>
      <c r="E25" s="15">
        <v>47</v>
      </c>
      <c r="F25" s="13">
        <v>237</v>
      </c>
      <c r="G25" s="113"/>
      <c r="H25" s="141">
        <v>0.10548523206751055</v>
      </c>
      <c r="I25" s="35">
        <v>0.3670886075949367</v>
      </c>
      <c r="J25" s="35">
        <v>0.3291139240506329</v>
      </c>
      <c r="K25" s="35">
        <v>0.19831223628691982</v>
      </c>
      <c r="L25" s="36">
        <v>1</v>
      </c>
    </row>
    <row r="26" spans="1:12" ht="15.75" thickBot="1">
      <c r="A26" s="19" t="s">
        <v>31</v>
      </c>
      <c r="B26" s="20"/>
      <c r="C26" s="20">
        <v>4</v>
      </c>
      <c r="D26" s="21">
        <v>5</v>
      </c>
      <c r="E26" s="22">
        <v>3</v>
      </c>
      <c r="F26" s="20">
        <v>12</v>
      </c>
      <c r="G26" s="113"/>
      <c r="H26" s="142">
        <v>0</v>
      </c>
      <c r="I26" s="37">
        <v>0.3333333333333333</v>
      </c>
      <c r="J26" s="37">
        <v>0.4166666666666667</v>
      </c>
      <c r="K26" s="37">
        <v>0.25</v>
      </c>
      <c r="L26" s="38">
        <v>1</v>
      </c>
    </row>
    <row r="27" spans="1:12" ht="15">
      <c r="A27" s="6" t="str">
        <f>"RAF - "&amp;F27&amp;" Responses"</f>
        <v>RAF - 704 Responses</v>
      </c>
      <c r="B27" s="7">
        <v>69</v>
      </c>
      <c r="C27" s="7">
        <v>197</v>
      </c>
      <c r="D27" s="8">
        <v>247</v>
      </c>
      <c r="E27" s="9">
        <v>191</v>
      </c>
      <c r="F27" s="7">
        <v>704</v>
      </c>
      <c r="G27" s="112"/>
      <c r="H27" s="140">
        <v>0.09801136363636363</v>
      </c>
      <c r="I27" s="33">
        <v>0.27982954545454547</v>
      </c>
      <c r="J27" s="33">
        <v>0.3508522727272727</v>
      </c>
      <c r="K27" s="33">
        <v>0.2713068181818182</v>
      </c>
      <c r="L27" s="34">
        <v>1</v>
      </c>
    </row>
    <row r="28" spans="1:12" ht="15">
      <c r="A28" s="12" t="s">
        <v>28</v>
      </c>
      <c r="B28" s="13">
        <v>22</v>
      </c>
      <c r="C28" s="13">
        <v>65</v>
      </c>
      <c r="D28" s="14">
        <v>82</v>
      </c>
      <c r="E28" s="15">
        <v>54</v>
      </c>
      <c r="F28" s="13">
        <v>223</v>
      </c>
      <c r="G28" s="113"/>
      <c r="H28" s="141">
        <v>0.09865470852017937</v>
      </c>
      <c r="I28" s="35">
        <v>0.2914798206278027</v>
      </c>
      <c r="J28" s="35">
        <v>0.36771300448430494</v>
      </c>
      <c r="K28" s="35">
        <v>0.242152466367713</v>
      </c>
      <c r="L28" s="36">
        <v>1</v>
      </c>
    </row>
    <row r="29" spans="1:12" ht="15">
      <c r="A29" s="12" t="s">
        <v>30</v>
      </c>
      <c r="B29" s="13">
        <v>28</v>
      </c>
      <c r="C29" s="13">
        <v>88</v>
      </c>
      <c r="D29" s="14">
        <v>108</v>
      </c>
      <c r="E29" s="15">
        <v>89</v>
      </c>
      <c r="F29" s="13">
        <v>313</v>
      </c>
      <c r="G29" s="113"/>
      <c r="H29" s="141">
        <v>0.08945686900958466</v>
      </c>
      <c r="I29" s="35">
        <v>0.28115015974440893</v>
      </c>
      <c r="J29" s="35">
        <v>0.3450479233226837</v>
      </c>
      <c r="K29" s="35">
        <v>0.28434504792332266</v>
      </c>
      <c r="L29" s="36">
        <v>1</v>
      </c>
    </row>
    <row r="30" spans="1:12" ht="15">
      <c r="A30" s="12" t="s">
        <v>13</v>
      </c>
      <c r="B30" s="13">
        <v>18</v>
      </c>
      <c r="C30" s="13">
        <v>35</v>
      </c>
      <c r="D30" s="14">
        <v>50</v>
      </c>
      <c r="E30" s="15">
        <v>42</v>
      </c>
      <c r="F30" s="13">
        <v>145</v>
      </c>
      <c r="G30" s="113"/>
      <c r="H30" s="141">
        <v>0.12413793103448276</v>
      </c>
      <c r="I30" s="35">
        <v>0.2413793103448276</v>
      </c>
      <c r="J30" s="35">
        <v>0.3448275862068966</v>
      </c>
      <c r="K30" s="35">
        <v>0.2896551724137931</v>
      </c>
      <c r="L30" s="36">
        <v>1</v>
      </c>
    </row>
    <row r="31" spans="1:12" ht="15.75" thickBot="1">
      <c r="A31" s="19" t="s">
        <v>31</v>
      </c>
      <c r="B31" s="20">
        <v>1</v>
      </c>
      <c r="C31" s="20">
        <v>9</v>
      </c>
      <c r="D31" s="21">
        <v>7</v>
      </c>
      <c r="E31" s="22">
        <v>6</v>
      </c>
      <c r="F31" s="20">
        <v>23</v>
      </c>
      <c r="G31" s="113"/>
      <c r="H31" s="142">
        <v>0.043478260869565216</v>
      </c>
      <c r="I31" s="37">
        <v>0.391304347826087</v>
      </c>
      <c r="J31" s="37">
        <v>0.30434782608695654</v>
      </c>
      <c r="K31" s="37">
        <v>0.2608695652173913</v>
      </c>
      <c r="L31" s="38">
        <v>1</v>
      </c>
    </row>
    <row r="32" spans="1:12" ht="15">
      <c r="A32" s="6" t="str">
        <f>"RN - "&amp;F32&amp;" Responses"</f>
        <v>RN - 598 Responses</v>
      </c>
      <c r="B32" s="7">
        <v>56</v>
      </c>
      <c r="C32" s="7">
        <v>177</v>
      </c>
      <c r="D32" s="8">
        <v>217</v>
      </c>
      <c r="E32" s="9">
        <v>148</v>
      </c>
      <c r="F32" s="7">
        <v>598</v>
      </c>
      <c r="G32" s="112"/>
      <c r="H32" s="140">
        <v>0.09364548494983277</v>
      </c>
      <c r="I32" s="33">
        <v>0.2959866220735786</v>
      </c>
      <c r="J32" s="33">
        <v>0.362876254180602</v>
      </c>
      <c r="K32" s="33">
        <v>0.24749163879598662</v>
      </c>
      <c r="L32" s="34">
        <v>1</v>
      </c>
    </row>
    <row r="33" spans="1:12" ht="15">
      <c r="A33" s="12" t="s">
        <v>28</v>
      </c>
      <c r="B33" s="13">
        <v>23</v>
      </c>
      <c r="C33" s="13">
        <v>58</v>
      </c>
      <c r="D33" s="14">
        <v>52</v>
      </c>
      <c r="E33" s="15">
        <v>42</v>
      </c>
      <c r="F33" s="13">
        <v>175</v>
      </c>
      <c r="G33" s="113"/>
      <c r="H33" s="141">
        <v>0.13142857142857142</v>
      </c>
      <c r="I33" s="35">
        <v>0.3314285714285714</v>
      </c>
      <c r="J33" s="35">
        <v>0.29714285714285715</v>
      </c>
      <c r="K33" s="35">
        <v>0.24</v>
      </c>
      <c r="L33" s="36">
        <v>1</v>
      </c>
    </row>
    <row r="34" spans="1:12" ht="15">
      <c r="A34" s="12" t="s">
        <v>30</v>
      </c>
      <c r="B34" s="13">
        <v>27</v>
      </c>
      <c r="C34" s="13">
        <v>80</v>
      </c>
      <c r="D34" s="14">
        <v>112</v>
      </c>
      <c r="E34" s="15">
        <v>73</v>
      </c>
      <c r="F34" s="13">
        <v>292</v>
      </c>
      <c r="G34" s="113"/>
      <c r="H34" s="141">
        <v>0.09246575342465753</v>
      </c>
      <c r="I34" s="35">
        <v>0.273972602739726</v>
      </c>
      <c r="J34" s="35">
        <v>0.3835616438356164</v>
      </c>
      <c r="K34" s="35">
        <v>0.25</v>
      </c>
      <c r="L34" s="36">
        <v>1</v>
      </c>
    </row>
    <row r="35" spans="1:12" ht="15">
      <c r="A35" s="12" t="s">
        <v>13</v>
      </c>
      <c r="B35" s="13">
        <v>5</v>
      </c>
      <c r="C35" s="13">
        <v>38</v>
      </c>
      <c r="D35" s="14">
        <v>50</v>
      </c>
      <c r="E35" s="15">
        <v>33</v>
      </c>
      <c r="F35" s="13">
        <v>126</v>
      </c>
      <c r="G35" s="113"/>
      <c r="H35" s="141">
        <v>0.03968253968253968</v>
      </c>
      <c r="I35" s="35">
        <v>0.30158730158730157</v>
      </c>
      <c r="J35" s="35">
        <v>0.3968253968253968</v>
      </c>
      <c r="K35" s="35">
        <v>0.2619047619047619</v>
      </c>
      <c r="L35" s="36">
        <v>1</v>
      </c>
    </row>
    <row r="36" spans="1:12" ht="15.75" thickBot="1">
      <c r="A36" s="143" t="s">
        <v>31</v>
      </c>
      <c r="B36" s="144">
        <v>1</v>
      </c>
      <c r="C36" s="144">
        <v>1</v>
      </c>
      <c r="D36" s="145">
        <v>3</v>
      </c>
      <c r="E36" s="146"/>
      <c r="F36" s="144">
        <v>5</v>
      </c>
      <c r="G36" s="113"/>
      <c r="H36" s="147">
        <v>0.2</v>
      </c>
      <c r="I36" s="148">
        <v>0.2</v>
      </c>
      <c r="J36" s="148">
        <v>0.6</v>
      </c>
      <c r="K36" s="148">
        <v>0</v>
      </c>
      <c r="L36" s="149">
        <v>1</v>
      </c>
    </row>
    <row r="37" spans="1:12" ht="15.75" thickBot="1">
      <c r="A37" s="150" t="str">
        <f>"Grand Total - "&amp;F37&amp;" Responses"</f>
        <v>Grand Total - 2636 Responses</v>
      </c>
      <c r="B37" s="64">
        <v>290</v>
      </c>
      <c r="C37" s="64">
        <v>835</v>
      </c>
      <c r="D37" s="103">
        <v>884</v>
      </c>
      <c r="E37" s="65">
        <v>627</v>
      </c>
      <c r="F37" s="182">
        <v>2636</v>
      </c>
      <c r="G37" s="112"/>
      <c r="H37" s="179">
        <v>0.11001517450682853</v>
      </c>
      <c r="I37" s="177">
        <v>0.3167678300455235</v>
      </c>
      <c r="J37" s="177">
        <v>0.3353566009104704</v>
      </c>
      <c r="K37" s="177">
        <v>0.23786039453717756</v>
      </c>
      <c r="L37" s="153">
        <v>1</v>
      </c>
    </row>
    <row r="38" spans="8:12" ht="15">
      <c r="H38" s="154"/>
      <c r="I38" s="154"/>
      <c r="J38" s="154"/>
      <c r="K38" s="154"/>
      <c r="L38" s="154"/>
    </row>
    <row r="39" spans="1:12" ht="45.75" thickBot="1">
      <c r="A39" s="3" t="s">
        <v>102</v>
      </c>
      <c r="B39" s="3" t="s">
        <v>97</v>
      </c>
      <c r="C39" s="3" t="s">
        <v>98</v>
      </c>
      <c r="D39" s="4" t="s">
        <v>99</v>
      </c>
      <c r="E39" s="5" t="s">
        <v>100</v>
      </c>
      <c r="F39" s="3" t="s">
        <v>32</v>
      </c>
      <c r="G39" s="111"/>
      <c r="H39" s="155" t="s">
        <v>97</v>
      </c>
      <c r="I39" s="156" t="s">
        <v>98</v>
      </c>
      <c r="J39" s="156" t="s">
        <v>99</v>
      </c>
      <c r="K39" s="156" t="s">
        <v>100</v>
      </c>
      <c r="L39" s="4" t="s">
        <v>33</v>
      </c>
    </row>
    <row r="40" spans="1:12" ht="15">
      <c r="A40" s="6" t="str">
        <f>"Army - "&amp;F40&amp;" Responses"</f>
        <v>Army - 1332 Responses</v>
      </c>
      <c r="B40" s="7">
        <v>122</v>
      </c>
      <c r="C40" s="7">
        <v>282</v>
      </c>
      <c r="D40" s="8">
        <v>413</v>
      </c>
      <c r="E40" s="9">
        <v>515</v>
      </c>
      <c r="F40" s="7">
        <v>1332</v>
      </c>
      <c r="G40" s="112"/>
      <c r="H40" s="140">
        <v>0.0915915915915916</v>
      </c>
      <c r="I40" s="33">
        <v>0.21171171171171171</v>
      </c>
      <c r="J40" s="33">
        <v>0.31006006006006004</v>
      </c>
      <c r="K40" s="33">
        <v>0.3866366366366366</v>
      </c>
      <c r="L40" s="34">
        <v>1</v>
      </c>
    </row>
    <row r="41" spans="1:12" ht="15">
      <c r="A41" s="12" t="s">
        <v>28</v>
      </c>
      <c r="B41" s="13">
        <v>46</v>
      </c>
      <c r="C41" s="13">
        <v>72</v>
      </c>
      <c r="D41" s="14">
        <v>126</v>
      </c>
      <c r="E41" s="15">
        <v>173</v>
      </c>
      <c r="F41" s="13">
        <v>417</v>
      </c>
      <c r="G41" s="113"/>
      <c r="H41" s="141">
        <v>0.11031175059952038</v>
      </c>
      <c r="I41" s="35">
        <v>0.17266187050359713</v>
      </c>
      <c r="J41" s="35">
        <v>0.302158273381295</v>
      </c>
      <c r="K41" s="35">
        <v>0.4148681055155875</v>
      </c>
      <c r="L41" s="36">
        <v>1</v>
      </c>
    </row>
    <row r="42" spans="1:12" ht="15">
      <c r="A42" s="12" t="s">
        <v>30</v>
      </c>
      <c r="B42" s="13">
        <v>53</v>
      </c>
      <c r="C42" s="13">
        <v>161</v>
      </c>
      <c r="D42" s="14">
        <v>205</v>
      </c>
      <c r="E42" s="15">
        <v>252</v>
      </c>
      <c r="F42" s="13">
        <v>671</v>
      </c>
      <c r="G42" s="113"/>
      <c r="H42" s="141">
        <v>0.07898658718330849</v>
      </c>
      <c r="I42" s="35">
        <v>0.2399403874813711</v>
      </c>
      <c r="J42" s="35">
        <v>0.3055141579731744</v>
      </c>
      <c r="K42" s="35">
        <v>0.37555886736214605</v>
      </c>
      <c r="L42" s="36">
        <v>1</v>
      </c>
    </row>
    <row r="43" spans="1:12" ht="15">
      <c r="A43" s="12" t="s">
        <v>13</v>
      </c>
      <c r="B43" s="13">
        <v>23</v>
      </c>
      <c r="C43" s="13">
        <v>45</v>
      </c>
      <c r="D43" s="14">
        <v>78</v>
      </c>
      <c r="E43" s="15">
        <v>87</v>
      </c>
      <c r="F43" s="13">
        <v>233</v>
      </c>
      <c r="G43" s="113"/>
      <c r="H43" s="141">
        <v>0.09871244635193133</v>
      </c>
      <c r="I43" s="35">
        <v>0.19313304721030042</v>
      </c>
      <c r="J43" s="35">
        <v>0.33476394849785407</v>
      </c>
      <c r="K43" s="35">
        <v>0.37339055793991416</v>
      </c>
      <c r="L43" s="36">
        <v>1</v>
      </c>
    </row>
    <row r="44" spans="1:12" ht="15.75" thickBot="1">
      <c r="A44" s="19" t="s">
        <v>31</v>
      </c>
      <c r="B44" s="20"/>
      <c r="C44" s="20">
        <v>4</v>
      </c>
      <c r="D44" s="21">
        <v>4</v>
      </c>
      <c r="E44" s="22">
        <v>3</v>
      </c>
      <c r="F44" s="20">
        <v>11</v>
      </c>
      <c r="G44" s="113"/>
      <c r="H44" s="142">
        <v>0</v>
      </c>
      <c r="I44" s="37">
        <v>0.36363636363636365</v>
      </c>
      <c r="J44" s="37">
        <v>0.36363636363636365</v>
      </c>
      <c r="K44" s="37">
        <v>0.2727272727272727</v>
      </c>
      <c r="L44" s="38">
        <v>1</v>
      </c>
    </row>
    <row r="45" spans="1:12" ht="15">
      <c r="A45" s="6" t="str">
        <f>"RAF - "&amp;F45&amp;" Responses"</f>
        <v>RAF - 700 Responses</v>
      </c>
      <c r="B45" s="7">
        <v>54</v>
      </c>
      <c r="C45" s="7">
        <v>136</v>
      </c>
      <c r="D45" s="8">
        <v>207</v>
      </c>
      <c r="E45" s="9">
        <v>303</v>
      </c>
      <c r="F45" s="7">
        <v>700</v>
      </c>
      <c r="G45" s="112"/>
      <c r="H45" s="140">
        <v>0.07714285714285714</v>
      </c>
      <c r="I45" s="33">
        <v>0.19428571428571428</v>
      </c>
      <c r="J45" s="33">
        <v>0.2957142857142857</v>
      </c>
      <c r="K45" s="33">
        <v>0.4328571428571429</v>
      </c>
      <c r="L45" s="34">
        <v>1</v>
      </c>
    </row>
    <row r="46" spans="1:12" ht="15">
      <c r="A46" s="12" t="s">
        <v>28</v>
      </c>
      <c r="B46" s="13">
        <v>21</v>
      </c>
      <c r="C46" s="13">
        <v>47</v>
      </c>
      <c r="D46" s="14">
        <v>59</v>
      </c>
      <c r="E46" s="15">
        <v>98</v>
      </c>
      <c r="F46" s="13">
        <v>225</v>
      </c>
      <c r="G46" s="113"/>
      <c r="H46" s="141">
        <v>0.09333333333333334</v>
      </c>
      <c r="I46" s="35">
        <v>0.2088888888888889</v>
      </c>
      <c r="J46" s="35">
        <v>0.26222222222222225</v>
      </c>
      <c r="K46" s="35">
        <v>0.43555555555555553</v>
      </c>
      <c r="L46" s="36">
        <v>1</v>
      </c>
    </row>
    <row r="47" spans="1:12" ht="15">
      <c r="A47" s="12" t="s">
        <v>30</v>
      </c>
      <c r="B47" s="13">
        <v>15</v>
      </c>
      <c r="C47" s="13">
        <v>60</v>
      </c>
      <c r="D47" s="14">
        <v>103</v>
      </c>
      <c r="E47" s="15">
        <v>132</v>
      </c>
      <c r="F47" s="13">
        <v>310</v>
      </c>
      <c r="G47" s="113"/>
      <c r="H47" s="141">
        <v>0.04838709677419355</v>
      </c>
      <c r="I47" s="35">
        <v>0.1935483870967742</v>
      </c>
      <c r="J47" s="35">
        <v>0.33225806451612905</v>
      </c>
      <c r="K47" s="35">
        <v>0.4258064516129032</v>
      </c>
      <c r="L47" s="36">
        <v>1</v>
      </c>
    </row>
    <row r="48" spans="1:12" ht="15">
      <c r="A48" s="12" t="s">
        <v>13</v>
      </c>
      <c r="B48" s="13">
        <v>16</v>
      </c>
      <c r="C48" s="13">
        <v>28</v>
      </c>
      <c r="D48" s="14">
        <v>38</v>
      </c>
      <c r="E48" s="15">
        <v>60</v>
      </c>
      <c r="F48" s="13">
        <v>142</v>
      </c>
      <c r="G48" s="113"/>
      <c r="H48" s="141">
        <v>0.11267605633802817</v>
      </c>
      <c r="I48" s="35">
        <v>0.19718309859154928</v>
      </c>
      <c r="J48" s="35">
        <v>0.2676056338028169</v>
      </c>
      <c r="K48" s="35">
        <v>0.4225352112676056</v>
      </c>
      <c r="L48" s="36">
        <v>1</v>
      </c>
    </row>
    <row r="49" spans="1:12" ht="15.75" thickBot="1">
      <c r="A49" s="19" t="s">
        <v>31</v>
      </c>
      <c r="B49" s="20">
        <v>2</v>
      </c>
      <c r="C49" s="20">
        <v>1</v>
      </c>
      <c r="D49" s="21">
        <v>7</v>
      </c>
      <c r="E49" s="22">
        <v>13</v>
      </c>
      <c r="F49" s="20">
        <v>23</v>
      </c>
      <c r="G49" s="113"/>
      <c r="H49" s="142">
        <v>0.08695652173913043</v>
      </c>
      <c r="I49" s="37">
        <v>0.043478260869565216</v>
      </c>
      <c r="J49" s="37">
        <v>0.30434782608695654</v>
      </c>
      <c r="K49" s="37">
        <v>0.5652173913043478</v>
      </c>
      <c r="L49" s="38">
        <v>1</v>
      </c>
    </row>
    <row r="50" spans="1:12" ht="15">
      <c r="A50" s="6" t="str">
        <f>"RN - "&amp;F50&amp;" Responses"</f>
        <v>RN - 593 Responses</v>
      </c>
      <c r="B50" s="7">
        <v>29</v>
      </c>
      <c r="C50" s="7">
        <v>114</v>
      </c>
      <c r="D50" s="8">
        <v>183</v>
      </c>
      <c r="E50" s="9">
        <v>267</v>
      </c>
      <c r="F50" s="7">
        <v>593</v>
      </c>
      <c r="G50" s="112"/>
      <c r="H50" s="140">
        <v>0.048903878583473864</v>
      </c>
      <c r="I50" s="33">
        <v>0.19224283305227655</v>
      </c>
      <c r="J50" s="33">
        <v>0.3086003372681282</v>
      </c>
      <c r="K50" s="33">
        <v>0.4502529510961214</v>
      </c>
      <c r="L50" s="34">
        <v>1</v>
      </c>
    </row>
    <row r="51" spans="1:12" ht="15">
      <c r="A51" s="12" t="s">
        <v>28</v>
      </c>
      <c r="B51" s="13">
        <v>12</v>
      </c>
      <c r="C51" s="13">
        <v>33</v>
      </c>
      <c r="D51" s="14">
        <v>50</v>
      </c>
      <c r="E51" s="15">
        <v>81</v>
      </c>
      <c r="F51" s="13">
        <v>176</v>
      </c>
      <c r="G51" s="113"/>
      <c r="H51" s="141">
        <v>0.06818181818181818</v>
      </c>
      <c r="I51" s="35">
        <v>0.1875</v>
      </c>
      <c r="J51" s="35">
        <v>0.2840909090909091</v>
      </c>
      <c r="K51" s="35">
        <v>0.4602272727272727</v>
      </c>
      <c r="L51" s="36">
        <v>1</v>
      </c>
    </row>
    <row r="52" spans="1:12" ht="15">
      <c r="A52" s="12" t="s">
        <v>30</v>
      </c>
      <c r="B52" s="13">
        <v>14</v>
      </c>
      <c r="C52" s="13">
        <v>59</v>
      </c>
      <c r="D52" s="14">
        <v>84</v>
      </c>
      <c r="E52" s="15">
        <v>127</v>
      </c>
      <c r="F52" s="13">
        <v>284</v>
      </c>
      <c r="G52" s="113"/>
      <c r="H52" s="141">
        <v>0.04929577464788732</v>
      </c>
      <c r="I52" s="35">
        <v>0.20774647887323944</v>
      </c>
      <c r="J52" s="35">
        <v>0.29577464788732394</v>
      </c>
      <c r="K52" s="35">
        <v>0.4471830985915493</v>
      </c>
      <c r="L52" s="36">
        <v>1</v>
      </c>
    </row>
    <row r="53" spans="1:12" ht="15">
      <c r="A53" s="12" t="s">
        <v>13</v>
      </c>
      <c r="B53" s="13">
        <v>3</v>
      </c>
      <c r="C53" s="13">
        <v>21</v>
      </c>
      <c r="D53" s="14">
        <v>46</v>
      </c>
      <c r="E53" s="15">
        <v>58</v>
      </c>
      <c r="F53" s="13">
        <v>128</v>
      </c>
      <c r="G53" s="113"/>
      <c r="H53" s="141">
        <v>0.0234375</v>
      </c>
      <c r="I53" s="35">
        <v>0.1640625</v>
      </c>
      <c r="J53" s="35">
        <v>0.359375</v>
      </c>
      <c r="K53" s="35">
        <v>0.453125</v>
      </c>
      <c r="L53" s="36">
        <v>1</v>
      </c>
    </row>
    <row r="54" spans="1:12" ht="15.75" thickBot="1">
      <c r="A54" s="143" t="s">
        <v>31</v>
      </c>
      <c r="B54" s="144"/>
      <c r="C54" s="144">
        <v>1</v>
      </c>
      <c r="D54" s="145">
        <v>3</v>
      </c>
      <c r="E54" s="146">
        <v>1</v>
      </c>
      <c r="F54" s="144">
        <v>5</v>
      </c>
      <c r="G54" s="113"/>
      <c r="H54" s="147">
        <v>0</v>
      </c>
      <c r="I54" s="148">
        <v>0.2</v>
      </c>
      <c r="J54" s="148">
        <v>0.6</v>
      </c>
      <c r="K54" s="148">
        <v>0.2</v>
      </c>
      <c r="L54" s="149">
        <v>1</v>
      </c>
    </row>
    <row r="55" spans="1:12" ht="15.75" thickBot="1">
      <c r="A55" s="150" t="str">
        <f>"Grand Total - "&amp;F55&amp;" Responses"</f>
        <v>Grand Total - 2625 Responses</v>
      </c>
      <c r="B55" s="64">
        <v>205</v>
      </c>
      <c r="C55" s="64">
        <v>532</v>
      </c>
      <c r="D55" s="103">
        <v>803</v>
      </c>
      <c r="E55" s="65">
        <v>1085</v>
      </c>
      <c r="F55" s="182">
        <v>2625</v>
      </c>
      <c r="G55" s="112"/>
      <c r="H55" s="179">
        <v>0.07809523809523809</v>
      </c>
      <c r="I55" s="177">
        <v>0.20266666666666666</v>
      </c>
      <c r="J55" s="177">
        <v>0.3059047619047619</v>
      </c>
      <c r="K55" s="177">
        <v>0.41333333333333333</v>
      </c>
      <c r="L55" s="153">
        <v>1</v>
      </c>
    </row>
    <row r="56" spans="8:12" ht="15">
      <c r="H56" s="154"/>
      <c r="I56" s="154"/>
      <c r="J56" s="154"/>
      <c r="K56" s="154"/>
      <c r="L56" s="154"/>
    </row>
    <row r="57" spans="1:12" ht="45.75" thickBot="1">
      <c r="A57" s="3" t="s">
        <v>103</v>
      </c>
      <c r="B57" s="3" t="s">
        <v>97</v>
      </c>
      <c r="C57" s="3" t="s">
        <v>98</v>
      </c>
      <c r="D57" s="4" t="s">
        <v>99</v>
      </c>
      <c r="E57" s="5" t="s">
        <v>100</v>
      </c>
      <c r="F57" s="3" t="s">
        <v>32</v>
      </c>
      <c r="G57" s="111"/>
      <c r="H57" s="155" t="s">
        <v>97</v>
      </c>
      <c r="I57" s="156" t="s">
        <v>98</v>
      </c>
      <c r="J57" s="156" t="s">
        <v>99</v>
      </c>
      <c r="K57" s="156" t="s">
        <v>100</v>
      </c>
      <c r="L57" s="4" t="s">
        <v>33</v>
      </c>
    </row>
    <row r="58" spans="1:12" ht="15">
      <c r="A58" s="6" t="str">
        <f>"Army - "&amp;F58&amp;" Responses"</f>
        <v>Army - 1327 Responses</v>
      </c>
      <c r="B58" s="7">
        <v>131</v>
      </c>
      <c r="C58" s="7">
        <v>277</v>
      </c>
      <c r="D58" s="8">
        <v>396</v>
      </c>
      <c r="E58" s="9">
        <v>523</v>
      </c>
      <c r="F58" s="7">
        <v>1327</v>
      </c>
      <c r="G58" s="112"/>
      <c r="H58" s="140">
        <v>0.0987189148455162</v>
      </c>
      <c r="I58" s="33">
        <v>0.20874152223059533</v>
      </c>
      <c r="J58" s="33">
        <v>0.2984174830444612</v>
      </c>
      <c r="K58" s="33">
        <v>0.39412207987942727</v>
      </c>
      <c r="L58" s="34">
        <v>1</v>
      </c>
    </row>
    <row r="59" spans="1:12" ht="15">
      <c r="A59" s="12" t="s">
        <v>28</v>
      </c>
      <c r="B59" s="13">
        <v>46</v>
      </c>
      <c r="C59" s="13">
        <v>86</v>
      </c>
      <c r="D59" s="14">
        <v>122</v>
      </c>
      <c r="E59" s="15">
        <v>162</v>
      </c>
      <c r="F59" s="13">
        <v>416</v>
      </c>
      <c r="G59" s="113"/>
      <c r="H59" s="141">
        <v>0.11057692307692307</v>
      </c>
      <c r="I59" s="35">
        <v>0.20673076923076922</v>
      </c>
      <c r="J59" s="35">
        <v>0.2932692307692308</v>
      </c>
      <c r="K59" s="35">
        <v>0.3894230769230769</v>
      </c>
      <c r="L59" s="36">
        <v>1</v>
      </c>
    </row>
    <row r="60" spans="1:12" ht="15">
      <c r="A60" s="12" t="s">
        <v>30</v>
      </c>
      <c r="B60" s="13">
        <v>66</v>
      </c>
      <c r="C60" s="13">
        <v>145</v>
      </c>
      <c r="D60" s="14">
        <v>198</v>
      </c>
      <c r="E60" s="15">
        <v>257</v>
      </c>
      <c r="F60" s="13">
        <v>666</v>
      </c>
      <c r="G60" s="113"/>
      <c r="H60" s="141">
        <v>0.0990990990990991</v>
      </c>
      <c r="I60" s="35">
        <v>0.21771771771771772</v>
      </c>
      <c r="J60" s="35">
        <v>0.2972972972972973</v>
      </c>
      <c r="K60" s="35">
        <v>0.3858858858858859</v>
      </c>
      <c r="L60" s="36">
        <v>1</v>
      </c>
    </row>
    <row r="61" spans="1:12" ht="15">
      <c r="A61" s="12" t="s">
        <v>13</v>
      </c>
      <c r="B61" s="13">
        <v>19</v>
      </c>
      <c r="C61" s="13">
        <v>45</v>
      </c>
      <c r="D61" s="14">
        <v>68</v>
      </c>
      <c r="E61" s="15">
        <v>101</v>
      </c>
      <c r="F61" s="13">
        <v>233</v>
      </c>
      <c r="G61" s="113"/>
      <c r="H61" s="141">
        <v>0.0815450643776824</v>
      </c>
      <c r="I61" s="35">
        <v>0.19313304721030042</v>
      </c>
      <c r="J61" s="35">
        <v>0.2918454935622318</v>
      </c>
      <c r="K61" s="35">
        <v>0.4334763948497854</v>
      </c>
      <c r="L61" s="36">
        <v>1</v>
      </c>
    </row>
    <row r="62" spans="1:12" ht="15.75" thickBot="1">
      <c r="A62" s="19" t="s">
        <v>31</v>
      </c>
      <c r="B62" s="20"/>
      <c r="C62" s="20">
        <v>1</v>
      </c>
      <c r="D62" s="21">
        <v>8</v>
      </c>
      <c r="E62" s="22">
        <v>3</v>
      </c>
      <c r="F62" s="20">
        <v>12</v>
      </c>
      <c r="G62" s="113"/>
      <c r="H62" s="142">
        <v>0</v>
      </c>
      <c r="I62" s="37">
        <v>0.08333333333333333</v>
      </c>
      <c r="J62" s="37">
        <v>0.6666666666666666</v>
      </c>
      <c r="K62" s="37">
        <v>0.25</v>
      </c>
      <c r="L62" s="38">
        <v>1</v>
      </c>
    </row>
    <row r="63" spans="1:12" ht="15">
      <c r="A63" s="6" t="str">
        <f>"RAF - "&amp;F63&amp;" Responses"</f>
        <v>RAF - 710 Responses</v>
      </c>
      <c r="B63" s="7">
        <v>49</v>
      </c>
      <c r="C63" s="7">
        <v>126</v>
      </c>
      <c r="D63" s="8">
        <v>212</v>
      </c>
      <c r="E63" s="9">
        <v>323</v>
      </c>
      <c r="F63" s="7">
        <v>710</v>
      </c>
      <c r="G63" s="112"/>
      <c r="H63" s="140">
        <v>0.06901408450704226</v>
      </c>
      <c r="I63" s="33">
        <v>0.17746478873239438</v>
      </c>
      <c r="J63" s="33">
        <v>0.29859154929577464</v>
      </c>
      <c r="K63" s="33">
        <v>0.45492957746478874</v>
      </c>
      <c r="L63" s="34">
        <v>1</v>
      </c>
    </row>
    <row r="64" spans="1:12" ht="15">
      <c r="A64" s="12" t="s">
        <v>28</v>
      </c>
      <c r="B64" s="13">
        <v>18</v>
      </c>
      <c r="C64" s="13">
        <v>46</v>
      </c>
      <c r="D64" s="14">
        <v>56</v>
      </c>
      <c r="E64" s="15">
        <v>106</v>
      </c>
      <c r="F64" s="13">
        <v>226</v>
      </c>
      <c r="G64" s="113"/>
      <c r="H64" s="141">
        <v>0.07964601769911504</v>
      </c>
      <c r="I64" s="35">
        <v>0.20353982300884957</v>
      </c>
      <c r="J64" s="35">
        <v>0.24778761061946902</v>
      </c>
      <c r="K64" s="35">
        <v>0.4690265486725664</v>
      </c>
      <c r="L64" s="36">
        <v>1</v>
      </c>
    </row>
    <row r="65" spans="1:12" ht="15">
      <c r="A65" s="12" t="s">
        <v>30</v>
      </c>
      <c r="B65" s="13">
        <v>15</v>
      </c>
      <c r="C65" s="13">
        <v>53</v>
      </c>
      <c r="D65" s="14">
        <v>108</v>
      </c>
      <c r="E65" s="15">
        <v>140</v>
      </c>
      <c r="F65" s="13">
        <v>316</v>
      </c>
      <c r="G65" s="113"/>
      <c r="H65" s="141">
        <v>0.04746835443037975</v>
      </c>
      <c r="I65" s="35">
        <v>0.16772151898734178</v>
      </c>
      <c r="J65" s="35">
        <v>0.34177215189873417</v>
      </c>
      <c r="K65" s="35">
        <v>0.4430379746835443</v>
      </c>
      <c r="L65" s="36">
        <v>1</v>
      </c>
    </row>
    <row r="66" spans="1:12" ht="15">
      <c r="A66" s="12" t="s">
        <v>13</v>
      </c>
      <c r="B66" s="13">
        <v>14</v>
      </c>
      <c r="C66" s="13">
        <v>21</v>
      </c>
      <c r="D66" s="14">
        <v>42</v>
      </c>
      <c r="E66" s="15">
        <v>68</v>
      </c>
      <c r="F66" s="13">
        <v>145</v>
      </c>
      <c r="G66" s="113"/>
      <c r="H66" s="141">
        <v>0.09655172413793103</v>
      </c>
      <c r="I66" s="35">
        <v>0.14482758620689656</v>
      </c>
      <c r="J66" s="35">
        <v>0.2896551724137931</v>
      </c>
      <c r="K66" s="35">
        <v>0.4689655172413793</v>
      </c>
      <c r="L66" s="36">
        <v>1</v>
      </c>
    </row>
    <row r="67" spans="1:12" ht="15.75" thickBot="1">
      <c r="A67" s="19" t="s">
        <v>31</v>
      </c>
      <c r="B67" s="20">
        <v>2</v>
      </c>
      <c r="C67" s="20">
        <v>6</v>
      </c>
      <c r="D67" s="21">
        <v>6</v>
      </c>
      <c r="E67" s="22">
        <v>9</v>
      </c>
      <c r="F67" s="20">
        <v>23</v>
      </c>
      <c r="G67" s="113"/>
      <c r="H67" s="142">
        <v>0.08695652173913043</v>
      </c>
      <c r="I67" s="37">
        <v>0.2608695652173913</v>
      </c>
      <c r="J67" s="37">
        <v>0.2608695652173913</v>
      </c>
      <c r="K67" s="37">
        <v>0.391304347826087</v>
      </c>
      <c r="L67" s="38">
        <v>1</v>
      </c>
    </row>
    <row r="68" spans="1:12" ht="15">
      <c r="A68" s="6" t="str">
        <f>"RN - "&amp;F68&amp;" Responses"</f>
        <v>RN - 593 Responses</v>
      </c>
      <c r="B68" s="7">
        <v>32</v>
      </c>
      <c r="C68" s="7">
        <v>95</v>
      </c>
      <c r="D68" s="8">
        <v>187</v>
      </c>
      <c r="E68" s="9">
        <v>279</v>
      </c>
      <c r="F68" s="7">
        <v>593</v>
      </c>
      <c r="G68" s="112"/>
      <c r="H68" s="140">
        <v>0.05396290050590219</v>
      </c>
      <c r="I68" s="33">
        <v>0.16020236087689713</v>
      </c>
      <c r="J68" s="33">
        <v>0.31534569983136596</v>
      </c>
      <c r="K68" s="33">
        <v>0.47048903878583476</v>
      </c>
      <c r="L68" s="34">
        <v>1</v>
      </c>
    </row>
    <row r="69" spans="1:12" ht="15">
      <c r="A69" s="12" t="s">
        <v>28</v>
      </c>
      <c r="B69" s="13">
        <v>12</v>
      </c>
      <c r="C69" s="13">
        <v>37</v>
      </c>
      <c r="D69" s="14">
        <v>47</v>
      </c>
      <c r="E69" s="15">
        <v>83</v>
      </c>
      <c r="F69" s="13">
        <v>179</v>
      </c>
      <c r="G69" s="113"/>
      <c r="H69" s="141">
        <v>0.0670391061452514</v>
      </c>
      <c r="I69" s="35">
        <v>0.20670391061452514</v>
      </c>
      <c r="J69" s="35">
        <v>0.26256983240223464</v>
      </c>
      <c r="K69" s="35">
        <v>0.46368715083798884</v>
      </c>
      <c r="L69" s="36">
        <v>1</v>
      </c>
    </row>
    <row r="70" spans="1:12" ht="15">
      <c r="A70" s="12" t="s">
        <v>30</v>
      </c>
      <c r="B70" s="13">
        <v>13</v>
      </c>
      <c r="C70" s="13">
        <v>43</v>
      </c>
      <c r="D70" s="14">
        <v>99</v>
      </c>
      <c r="E70" s="15">
        <v>127</v>
      </c>
      <c r="F70" s="13">
        <v>282</v>
      </c>
      <c r="G70" s="113"/>
      <c r="H70" s="141">
        <v>0.04609929078014184</v>
      </c>
      <c r="I70" s="35">
        <v>0.1524822695035461</v>
      </c>
      <c r="J70" s="35">
        <v>0.35106382978723405</v>
      </c>
      <c r="K70" s="35">
        <v>0.450354609929078</v>
      </c>
      <c r="L70" s="36">
        <v>1</v>
      </c>
    </row>
    <row r="71" spans="1:12" ht="15">
      <c r="A71" s="12" t="s">
        <v>13</v>
      </c>
      <c r="B71" s="13">
        <v>7</v>
      </c>
      <c r="C71" s="13">
        <v>14</v>
      </c>
      <c r="D71" s="14">
        <v>39</v>
      </c>
      <c r="E71" s="15">
        <v>66</v>
      </c>
      <c r="F71" s="13">
        <v>126</v>
      </c>
      <c r="G71" s="113"/>
      <c r="H71" s="141">
        <v>0.05555555555555555</v>
      </c>
      <c r="I71" s="35">
        <v>0.1111111111111111</v>
      </c>
      <c r="J71" s="35">
        <v>0.30952380952380953</v>
      </c>
      <c r="K71" s="35">
        <v>0.5238095238095238</v>
      </c>
      <c r="L71" s="36">
        <v>1</v>
      </c>
    </row>
    <row r="72" spans="1:12" ht="15.75" thickBot="1">
      <c r="A72" s="143" t="s">
        <v>31</v>
      </c>
      <c r="B72" s="144"/>
      <c r="C72" s="144">
        <v>1</v>
      </c>
      <c r="D72" s="145">
        <v>2</v>
      </c>
      <c r="E72" s="146">
        <v>3</v>
      </c>
      <c r="F72" s="144">
        <v>6</v>
      </c>
      <c r="G72" s="113"/>
      <c r="H72" s="147">
        <v>0</v>
      </c>
      <c r="I72" s="148">
        <v>0.16666666666666666</v>
      </c>
      <c r="J72" s="148">
        <v>0.3333333333333333</v>
      </c>
      <c r="K72" s="148">
        <v>0.5</v>
      </c>
      <c r="L72" s="149">
        <v>1</v>
      </c>
    </row>
    <row r="73" spans="1:12" ht="15.75" thickBot="1">
      <c r="A73" s="150" t="str">
        <f>"Grand Total - "&amp;F73&amp;" Responses"</f>
        <v>Grand Total - 2630 Responses</v>
      </c>
      <c r="B73" s="64">
        <v>212</v>
      </c>
      <c r="C73" s="64">
        <v>498</v>
      </c>
      <c r="D73" s="103">
        <v>795</v>
      </c>
      <c r="E73" s="65">
        <v>1125</v>
      </c>
      <c r="F73" s="182">
        <v>2630</v>
      </c>
      <c r="G73" s="112"/>
      <c r="H73" s="179">
        <v>0.0806083650190114</v>
      </c>
      <c r="I73" s="177">
        <v>0.18935361216730037</v>
      </c>
      <c r="J73" s="177">
        <v>0.30228136882129275</v>
      </c>
      <c r="K73" s="177">
        <v>0.42775665399239543</v>
      </c>
      <c r="L73" s="153">
        <v>1</v>
      </c>
    </row>
    <row r="74" spans="8:12" ht="15">
      <c r="H74" s="154"/>
      <c r="I74" s="154"/>
      <c r="J74" s="154"/>
      <c r="K74" s="154"/>
      <c r="L74" s="154"/>
    </row>
    <row r="75" spans="1:12" ht="45.75" thickBot="1">
      <c r="A75" s="3" t="s">
        <v>104</v>
      </c>
      <c r="B75" s="3" t="s">
        <v>97</v>
      </c>
      <c r="C75" s="3" t="s">
        <v>98</v>
      </c>
      <c r="D75" s="4" t="s">
        <v>99</v>
      </c>
      <c r="E75" s="5" t="s">
        <v>100</v>
      </c>
      <c r="F75" s="3" t="s">
        <v>32</v>
      </c>
      <c r="G75" s="111"/>
      <c r="H75" s="155" t="s">
        <v>97</v>
      </c>
      <c r="I75" s="156" t="s">
        <v>98</v>
      </c>
      <c r="J75" s="156" t="s">
        <v>99</v>
      </c>
      <c r="K75" s="156" t="s">
        <v>100</v>
      </c>
      <c r="L75" s="4" t="s">
        <v>33</v>
      </c>
    </row>
    <row r="76" spans="1:12" ht="15">
      <c r="A76" s="6" t="str">
        <f>"Army - "&amp;F76&amp;" Responses"</f>
        <v>Army - 1325 Responses</v>
      </c>
      <c r="B76" s="7">
        <v>193</v>
      </c>
      <c r="C76" s="7">
        <v>257</v>
      </c>
      <c r="D76" s="8">
        <v>378</v>
      </c>
      <c r="E76" s="9">
        <v>497</v>
      </c>
      <c r="F76" s="7">
        <v>1325</v>
      </c>
      <c r="G76" s="112"/>
      <c r="H76" s="140">
        <v>0.14566037735849058</v>
      </c>
      <c r="I76" s="33">
        <v>0.1939622641509434</v>
      </c>
      <c r="J76" s="33">
        <v>0.2852830188679245</v>
      </c>
      <c r="K76" s="33">
        <v>0.3750943396226415</v>
      </c>
      <c r="L76" s="34">
        <v>1</v>
      </c>
    </row>
    <row r="77" spans="1:12" ht="15">
      <c r="A77" s="12" t="s">
        <v>28</v>
      </c>
      <c r="B77" s="13">
        <v>73</v>
      </c>
      <c r="C77" s="13">
        <v>79</v>
      </c>
      <c r="D77" s="14">
        <v>111</v>
      </c>
      <c r="E77" s="15">
        <v>158</v>
      </c>
      <c r="F77" s="13">
        <v>421</v>
      </c>
      <c r="G77" s="113"/>
      <c r="H77" s="141">
        <v>0.17339667458432304</v>
      </c>
      <c r="I77" s="35">
        <v>0.1876484560570071</v>
      </c>
      <c r="J77" s="35">
        <v>0.26365795724465557</v>
      </c>
      <c r="K77" s="35">
        <v>0.3752969121140142</v>
      </c>
      <c r="L77" s="36">
        <v>1</v>
      </c>
    </row>
    <row r="78" spans="1:12" ht="15">
      <c r="A78" s="12" t="s">
        <v>30</v>
      </c>
      <c r="B78" s="13">
        <v>103</v>
      </c>
      <c r="C78" s="13">
        <v>141</v>
      </c>
      <c r="D78" s="14">
        <v>194</v>
      </c>
      <c r="E78" s="15">
        <v>234</v>
      </c>
      <c r="F78" s="13">
        <v>672</v>
      </c>
      <c r="G78" s="113"/>
      <c r="H78" s="141">
        <v>0.15327380952380953</v>
      </c>
      <c r="I78" s="35">
        <v>0.20982142857142858</v>
      </c>
      <c r="J78" s="35">
        <v>0.28869047619047616</v>
      </c>
      <c r="K78" s="35">
        <v>0.3482142857142857</v>
      </c>
      <c r="L78" s="36">
        <v>1</v>
      </c>
    </row>
    <row r="79" spans="1:12" ht="15">
      <c r="A79" s="12" t="s">
        <v>13</v>
      </c>
      <c r="B79" s="13">
        <v>17</v>
      </c>
      <c r="C79" s="13">
        <v>36</v>
      </c>
      <c r="D79" s="14">
        <v>69</v>
      </c>
      <c r="E79" s="15">
        <v>98</v>
      </c>
      <c r="F79" s="13">
        <v>220</v>
      </c>
      <c r="G79" s="113"/>
      <c r="H79" s="141">
        <v>0.07727272727272727</v>
      </c>
      <c r="I79" s="35">
        <v>0.16363636363636364</v>
      </c>
      <c r="J79" s="35">
        <v>0.31363636363636366</v>
      </c>
      <c r="K79" s="35">
        <v>0.44545454545454544</v>
      </c>
      <c r="L79" s="36">
        <v>1</v>
      </c>
    </row>
    <row r="80" spans="1:12" ht="15.75" thickBot="1">
      <c r="A80" s="19" t="s">
        <v>31</v>
      </c>
      <c r="B80" s="20"/>
      <c r="C80" s="20">
        <v>1</v>
      </c>
      <c r="D80" s="21">
        <v>4</v>
      </c>
      <c r="E80" s="22">
        <v>7</v>
      </c>
      <c r="F80" s="20">
        <v>12</v>
      </c>
      <c r="G80" s="113"/>
      <c r="H80" s="142">
        <v>0</v>
      </c>
      <c r="I80" s="37">
        <v>0.08333333333333333</v>
      </c>
      <c r="J80" s="37">
        <v>0.3333333333333333</v>
      </c>
      <c r="K80" s="37">
        <v>0.5833333333333334</v>
      </c>
      <c r="L80" s="38">
        <v>1</v>
      </c>
    </row>
    <row r="81" spans="1:12" ht="15">
      <c r="A81" s="6" t="str">
        <f>"RAF - "&amp;F81&amp;" Responses"</f>
        <v>RAF - 702 Responses</v>
      </c>
      <c r="B81" s="7">
        <v>63</v>
      </c>
      <c r="C81" s="7">
        <v>125</v>
      </c>
      <c r="D81" s="8">
        <v>212</v>
      </c>
      <c r="E81" s="9">
        <v>302</v>
      </c>
      <c r="F81" s="7">
        <v>702</v>
      </c>
      <c r="G81" s="112"/>
      <c r="H81" s="140">
        <v>0.08974358974358974</v>
      </c>
      <c r="I81" s="33">
        <v>0.17806267806267806</v>
      </c>
      <c r="J81" s="33">
        <v>0.301994301994302</v>
      </c>
      <c r="K81" s="33">
        <v>0.4301994301994302</v>
      </c>
      <c r="L81" s="34">
        <v>1</v>
      </c>
    </row>
    <row r="82" spans="1:12" ht="15">
      <c r="A82" s="12" t="s">
        <v>28</v>
      </c>
      <c r="B82" s="13">
        <v>24</v>
      </c>
      <c r="C82" s="13">
        <v>39</v>
      </c>
      <c r="D82" s="14">
        <v>61</v>
      </c>
      <c r="E82" s="15">
        <v>104</v>
      </c>
      <c r="F82" s="13">
        <v>228</v>
      </c>
      <c r="G82" s="113"/>
      <c r="H82" s="141">
        <v>0.10526315789473684</v>
      </c>
      <c r="I82" s="35">
        <v>0.17105263157894737</v>
      </c>
      <c r="J82" s="35">
        <v>0.2675438596491228</v>
      </c>
      <c r="K82" s="35">
        <v>0.45614035087719296</v>
      </c>
      <c r="L82" s="36">
        <v>1</v>
      </c>
    </row>
    <row r="83" spans="1:12" ht="15">
      <c r="A83" s="12" t="s">
        <v>30</v>
      </c>
      <c r="B83" s="13">
        <v>25</v>
      </c>
      <c r="C83" s="13">
        <v>61</v>
      </c>
      <c r="D83" s="14">
        <v>100</v>
      </c>
      <c r="E83" s="15">
        <v>129</v>
      </c>
      <c r="F83" s="13">
        <v>315</v>
      </c>
      <c r="G83" s="113"/>
      <c r="H83" s="141">
        <v>0.07936507936507936</v>
      </c>
      <c r="I83" s="35">
        <v>0.19365079365079366</v>
      </c>
      <c r="J83" s="35">
        <v>0.31746031746031744</v>
      </c>
      <c r="K83" s="35">
        <v>0.4095238095238095</v>
      </c>
      <c r="L83" s="36">
        <v>1</v>
      </c>
    </row>
    <row r="84" spans="1:12" ht="15">
      <c r="A84" s="12" t="s">
        <v>13</v>
      </c>
      <c r="B84" s="13">
        <v>13</v>
      </c>
      <c r="C84" s="13">
        <v>19</v>
      </c>
      <c r="D84" s="14">
        <v>47</v>
      </c>
      <c r="E84" s="15">
        <v>59</v>
      </c>
      <c r="F84" s="13">
        <v>138</v>
      </c>
      <c r="G84" s="113"/>
      <c r="H84" s="141">
        <v>0.09420289855072464</v>
      </c>
      <c r="I84" s="35">
        <v>0.13768115942028986</v>
      </c>
      <c r="J84" s="35">
        <v>0.34057971014492755</v>
      </c>
      <c r="K84" s="35">
        <v>0.427536231884058</v>
      </c>
      <c r="L84" s="36">
        <v>1</v>
      </c>
    </row>
    <row r="85" spans="1:12" ht="15.75" thickBot="1">
      <c r="A85" s="19" t="s">
        <v>31</v>
      </c>
      <c r="B85" s="20">
        <v>1</v>
      </c>
      <c r="C85" s="20">
        <v>6</v>
      </c>
      <c r="D85" s="21">
        <v>4</v>
      </c>
      <c r="E85" s="22">
        <v>10</v>
      </c>
      <c r="F85" s="20">
        <v>21</v>
      </c>
      <c r="G85" s="113"/>
      <c r="H85" s="142">
        <v>0.047619047619047616</v>
      </c>
      <c r="I85" s="37">
        <v>0.2857142857142857</v>
      </c>
      <c r="J85" s="37">
        <v>0.19047619047619047</v>
      </c>
      <c r="K85" s="37">
        <v>0.47619047619047616</v>
      </c>
      <c r="L85" s="38">
        <v>1</v>
      </c>
    </row>
    <row r="86" spans="1:12" ht="15">
      <c r="A86" s="6" t="str">
        <f>"RN - "&amp;F86&amp;" Responses"</f>
        <v>RN - 599 Responses</v>
      </c>
      <c r="B86" s="7">
        <v>58</v>
      </c>
      <c r="C86" s="7">
        <v>86</v>
      </c>
      <c r="D86" s="8">
        <v>200</v>
      </c>
      <c r="E86" s="9">
        <v>255</v>
      </c>
      <c r="F86" s="7">
        <v>599</v>
      </c>
      <c r="G86" s="112"/>
      <c r="H86" s="140">
        <v>0.09682804674457429</v>
      </c>
      <c r="I86" s="33">
        <v>0.14357262103505844</v>
      </c>
      <c r="J86" s="33">
        <v>0.333889816360601</v>
      </c>
      <c r="K86" s="33">
        <v>0.4257095158597663</v>
      </c>
      <c r="L86" s="34">
        <v>1</v>
      </c>
    </row>
    <row r="87" spans="1:12" ht="15">
      <c r="A87" s="12" t="s">
        <v>28</v>
      </c>
      <c r="B87" s="13">
        <v>27</v>
      </c>
      <c r="C87" s="13">
        <v>32</v>
      </c>
      <c r="D87" s="14">
        <v>51</v>
      </c>
      <c r="E87" s="15">
        <v>71</v>
      </c>
      <c r="F87" s="13">
        <v>181</v>
      </c>
      <c r="G87" s="113"/>
      <c r="H87" s="141">
        <v>0.14917127071823205</v>
      </c>
      <c r="I87" s="35">
        <v>0.17679558011049723</v>
      </c>
      <c r="J87" s="35">
        <v>0.281767955801105</v>
      </c>
      <c r="K87" s="35">
        <v>0.39226519337016574</v>
      </c>
      <c r="L87" s="36">
        <v>1</v>
      </c>
    </row>
    <row r="88" spans="1:12" ht="15">
      <c r="A88" s="12" t="s">
        <v>30</v>
      </c>
      <c r="B88" s="13">
        <v>24</v>
      </c>
      <c r="C88" s="13">
        <v>45</v>
      </c>
      <c r="D88" s="14">
        <v>98</v>
      </c>
      <c r="E88" s="15">
        <v>124</v>
      </c>
      <c r="F88" s="13">
        <v>291</v>
      </c>
      <c r="G88" s="113"/>
      <c r="H88" s="141">
        <v>0.08247422680412371</v>
      </c>
      <c r="I88" s="35">
        <v>0.15463917525773196</v>
      </c>
      <c r="J88" s="35">
        <v>0.33676975945017185</v>
      </c>
      <c r="K88" s="35">
        <v>0.4261168384879725</v>
      </c>
      <c r="L88" s="36">
        <v>1</v>
      </c>
    </row>
    <row r="89" spans="1:12" ht="15">
      <c r="A89" s="12" t="s">
        <v>13</v>
      </c>
      <c r="B89" s="13">
        <v>7</v>
      </c>
      <c r="C89" s="13">
        <v>8</v>
      </c>
      <c r="D89" s="14">
        <v>49</v>
      </c>
      <c r="E89" s="15">
        <v>57</v>
      </c>
      <c r="F89" s="13">
        <v>121</v>
      </c>
      <c r="G89" s="113"/>
      <c r="H89" s="141">
        <v>0.05785123966942149</v>
      </c>
      <c r="I89" s="35">
        <v>0.06611570247933884</v>
      </c>
      <c r="J89" s="35">
        <v>0.4049586776859504</v>
      </c>
      <c r="K89" s="35">
        <v>0.47107438016528924</v>
      </c>
      <c r="L89" s="36">
        <v>1</v>
      </c>
    </row>
    <row r="90" spans="1:12" ht="15.75" thickBot="1">
      <c r="A90" s="143" t="s">
        <v>31</v>
      </c>
      <c r="B90" s="144"/>
      <c r="C90" s="144">
        <v>1</v>
      </c>
      <c r="D90" s="145">
        <v>2</v>
      </c>
      <c r="E90" s="146">
        <v>3</v>
      </c>
      <c r="F90" s="144">
        <v>6</v>
      </c>
      <c r="G90" s="113"/>
      <c r="H90" s="147">
        <v>0</v>
      </c>
      <c r="I90" s="148">
        <v>0.16666666666666666</v>
      </c>
      <c r="J90" s="148">
        <v>0.3333333333333333</v>
      </c>
      <c r="K90" s="148">
        <v>0.5</v>
      </c>
      <c r="L90" s="149">
        <v>1</v>
      </c>
    </row>
    <row r="91" spans="1:12" ht="15.75" thickBot="1">
      <c r="A91" s="150" t="str">
        <f>"Grand Total - "&amp;F91&amp;" Responses"</f>
        <v>Grand Total - 2626 Responses</v>
      </c>
      <c r="B91" s="64">
        <v>314</v>
      </c>
      <c r="C91" s="64">
        <v>468</v>
      </c>
      <c r="D91" s="103">
        <v>790</v>
      </c>
      <c r="E91" s="65">
        <v>1054</v>
      </c>
      <c r="F91" s="182">
        <v>2626</v>
      </c>
      <c r="G91" s="112"/>
      <c r="H91" s="179">
        <v>0.11957349581111958</v>
      </c>
      <c r="I91" s="177">
        <v>0.1782178217821782</v>
      </c>
      <c r="J91" s="177">
        <v>0.3008377760853008</v>
      </c>
      <c r="K91" s="177">
        <v>0.4013709063214014</v>
      </c>
      <c r="L91" s="157">
        <v>1</v>
      </c>
    </row>
    <row r="100" spans="1:5" ht="30.75" thickBot="1">
      <c r="A100" s="3" t="s">
        <v>169</v>
      </c>
      <c r="B100" s="3" t="s">
        <v>100</v>
      </c>
      <c r="C100" s="3" t="s">
        <v>99</v>
      </c>
      <c r="D100" s="3" t="s">
        <v>98</v>
      </c>
      <c r="E100" s="3" t="s">
        <v>97</v>
      </c>
    </row>
    <row r="101" spans="1:5" ht="15.75" thickBot="1">
      <c r="A101" s="180" t="s">
        <v>104</v>
      </c>
      <c r="B101" s="67">
        <v>0.4013709063214014</v>
      </c>
      <c r="C101" s="67">
        <v>0.3008377760853008</v>
      </c>
      <c r="D101" s="67">
        <v>0.1782178217821782</v>
      </c>
      <c r="E101" s="66">
        <v>0.11957349581111958</v>
      </c>
    </row>
    <row r="102" spans="1:5" ht="30.75" thickBot="1">
      <c r="A102" s="181" t="s">
        <v>103</v>
      </c>
      <c r="B102" s="152">
        <v>0.42775665399239543</v>
      </c>
      <c r="C102" s="152">
        <v>0.30228136882129275</v>
      </c>
      <c r="D102" s="152">
        <v>0.18935361216730037</v>
      </c>
      <c r="E102" s="151">
        <v>0.0806083650190114</v>
      </c>
    </row>
    <row r="103" spans="1:5" ht="45.75" thickBot="1">
      <c r="A103" s="181" t="s">
        <v>102</v>
      </c>
      <c r="B103" s="152">
        <v>0.41333333333333333</v>
      </c>
      <c r="C103" s="152">
        <v>0.3059047619047619</v>
      </c>
      <c r="D103" s="152">
        <v>0.20266666666666666</v>
      </c>
      <c r="E103" s="151">
        <v>0.07809523809523809</v>
      </c>
    </row>
    <row r="104" spans="1:5" ht="45.75" thickBot="1">
      <c r="A104" s="181" t="s">
        <v>101</v>
      </c>
      <c r="B104" s="152">
        <v>0.23786039453717756</v>
      </c>
      <c r="C104" s="152">
        <v>0.3353566009104704</v>
      </c>
      <c r="D104" s="152">
        <v>0.3167678300455235</v>
      </c>
      <c r="E104" s="151">
        <v>0.11001517450682853</v>
      </c>
    </row>
    <row r="105" spans="1:5" ht="30.75" thickBot="1">
      <c r="A105" s="181" t="s">
        <v>96</v>
      </c>
      <c r="B105" s="152">
        <v>0.19622093023255813</v>
      </c>
      <c r="C105" s="152">
        <v>0.32630813953488375</v>
      </c>
      <c r="D105" s="152">
        <v>0.3328488372093023</v>
      </c>
      <c r="E105" s="151">
        <v>0.14462209302325582</v>
      </c>
    </row>
  </sheetData>
  <sheetProtection/>
  <mergeCells count="2">
    <mergeCell ref="B2:F2"/>
    <mergeCell ref="H2:L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2014-02-11T12:39:26Z</dcterms:modified>
  <cp:category/>
  <cp:version/>
  <cp:contentType/>
  <cp:contentStatus/>
</cp:coreProperties>
</file>