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46" yWindow="150" windowWidth="19320" windowHeight="7695" tabRatio="500" activeTab="0"/>
  </bookViews>
  <sheets>
    <sheet name="2013 Weight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<sst xmlns="http://schemas.openxmlformats.org/spreadsheetml/2006/main" count="42" uniqueCount="39">
  <si>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Total Unweighted Marks</t>
  </si>
  <si>
    <t>Weighting</t>
  </si>
  <si>
    <t>Weighting Rebased</t>
  </si>
  <si>
    <t>c2c</t>
  </si>
  <si>
    <t>Station services</t>
  </si>
  <si>
    <t>C31. Rating of station where train was boarded...Ticket buying facilities</t>
  </si>
  <si>
    <t>C33. Rating of station where train was boarded...The upkeep/repair of the station buildings/platforms</t>
  </si>
  <si>
    <t>C34. Rating of station where train was boarded... Cleanliness of the station</t>
  </si>
  <si>
    <t>C35. Rating of station where train was boarded...The facilities and services at the station</t>
  </si>
  <si>
    <t>C38. Rating of station where train was boarded...Facilities for car parking</t>
  </si>
  <si>
    <t>C39. Rating of station where train was boarded...The overall station environment</t>
  </si>
  <si>
    <t>C702. Rating of station where train was boarded...Your personal security whilst using that station</t>
  </si>
  <si>
    <t>Train facilities</t>
  </si>
  <si>
    <t>C49. Rating of train...Up keep and repair of the train</t>
  </si>
  <si>
    <t>C52. Rating of train...The space for luggage</t>
  </si>
  <si>
    <t>C54. Rating of train...Sufficient room for all the passengers to sit/stand</t>
  </si>
  <si>
    <t>C55. Rating of train...The comfort of the seating area</t>
  </si>
  <si>
    <t>C703. Rating of train...Your personal security whilst on board the train</t>
  </si>
  <si>
    <t>C902. Rating of train...The cleanliness of the inside of the train</t>
  </si>
  <si>
    <t>C903. Rating of train...The cleanliness of the outside of the train</t>
  </si>
  <si>
    <t>Customer services</t>
  </si>
  <si>
    <t>C32. Rating of station where train was boarded...Provision of information about train times/platforms</t>
  </si>
  <si>
    <t>C36. Rating of station where train was boarded...The attitudes and helpfulness of the staff</t>
  </si>
  <si>
    <t>C1003. Rating of station where train was boarded...The availability of staff at the station</t>
  </si>
  <si>
    <t>C42. Overall satisfaction with how request was handled</t>
  </si>
  <si>
    <t>C50. Rating of train...The provision of information during the journey</t>
  </si>
  <si>
    <t>C64. Rating of how train company dealt with these delays</t>
  </si>
  <si>
    <t>C2301. Overall satisfaction with the station</t>
  </si>
  <si>
    <t>C1201. Rating of station where train was boarded...Facilities for bicycle parking</t>
  </si>
  <si>
    <t>C2701. Rating of station where train was boarded...The provision of shelter facilities</t>
  </si>
  <si>
    <t>C2702. Rating of station where train was boarded...The availability of seating</t>
  </si>
  <si>
    <t>C2703. Rating of train...Overall satisfaction with the train</t>
  </si>
  <si>
    <t>Satisfaction</t>
  </si>
  <si>
    <t>Dissatisfaction</t>
  </si>
  <si>
    <t>Factor applied to drivers of satisfaction percentages</t>
  </si>
  <si>
    <t>C37. Rating of station where train was boarded... Connections with other forms of public transport</t>
  </si>
  <si>
    <t xml:space="preserve">Annex B: </t>
  </si>
  <si>
    <t>2013 Weighting for Essex Thameside - incorporating recently introduced indicators</t>
  </si>
  <si>
    <t>Note: All figures shown in the table are rounded, but calculations have been done on unrounded data.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</si>
</sst>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Verdana"/>
      <family val="2"/>
    </font>
    <font>
      <b/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color indexed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2" borderId="1" applyNumberFormat="0" applyAlignment="0" applyProtection="0"/>
    <xf numFmtId="0" fontId="2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5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0" fillId="16" borderId="7" applyNumberFormat="0" applyFont="0" applyAlignment="0" applyProtection="0"/>
    <xf numFmtId="0" fontId="5" fillId="15" borderId="7" applyNumberFormat="0" applyFont="0" applyAlignment="0" applyProtection="0"/>
    <xf numFmtId="0" fontId="18" fillId="16" borderId="7" applyNumberFormat="0" applyFont="0" applyAlignment="0" applyProtection="0"/>
    <xf numFmtId="0" fontId="31" fillId="2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9" fontId="5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5" fillId="0" borderId="0" xfId="0" applyFont="1" applyAlignment="1">
      <alignment/>
    </xf>
    <xf numFmtId="0" fontId="10" fillId="0" borderId="0" xfId="60" applyFont="1" applyFill="1" applyBorder="1" applyAlignment="1">
      <alignment vertical="center"/>
    </xf>
    <xf numFmtId="9" fontId="11" fillId="0" borderId="0" xfId="0" applyNumberFormat="1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0" fontId="10" fillId="0" borderId="0" xfId="60" applyFont="1" applyFill="1" applyBorder="1" applyAlignment="1">
      <alignment vertical="center" wrapText="1"/>
    </xf>
    <xf numFmtId="9" fontId="11" fillId="0" borderId="0" xfId="0" applyNumberFormat="1" applyFont="1" applyFill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9" fontId="12" fillId="0" borderId="11" xfId="0" applyNumberFormat="1" applyFont="1" applyFill="1" applyBorder="1" applyAlignment="1">
      <alignment horizontal="center" vertical="center"/>
    </xf>
    <xf numFmtId="0" fontId="13" fillId="0" borderId="0" xfId="58" applyFont="1" applyFill="1">
      <alignment/>
      <protection/>
    </xf>
    <xf numFmtId="164" fontId="11" fillId="0" borderId="0" xfId="0" applyNumberFormat="1" applyFont="1" applyFill="1" applyAlignment="1">
      <alignment horizontal="center" vertical="center"/>
    </xf>
    <xf numFmtId="9" fontId="37" fillId="0" borderId="0" xfId="0" applyNumberFormat="1" applyFont="1" applyFill="1" applyAlignment="1">
      <alignment horizontal="center" vertical="center"/>
    </xf>
    <xf numFmtId="0" fontId="11" fillId="0" borderId="0" xfId="59" applyFont="1" applyFill="1" applyBorder="1" applyAlignment="1">
      <alignment/>
    </xf>
    <xf numFmtId="2" fontId="13" fillId="0" borderId="0" xfId="59" applyNumberFormat="1" applyFont="1" applyFill="1" applyBorder="1" applyAlignment="1">
      <alignment horizontal="left" vertical="top"/>
    </xf>
    <xf numFmtId="9" fontId="38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0" xfId="60" applyFont="1" applyFill="1" applyBorder="1" applyAlignment="1">
      <alignment/>
    </xf>
    <xf numFmtId="164" fontId="15" fillId="0" borderId="0" xfId="0" applyNumberFormat="1" applyFont="1" applyFill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59" applyFont="1" applyFill="1" applyBorder="1" applyAlignment="1">
      <alignment horizontal="left" vertical="top"/>
    </xf>
    <xf numFmtId="9" fontId="3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6" fillId="0" borderId="0" xfId="0" applyFont="1" applyAlignment="1">
      <alignment/>
    </xf>
    <xf numFmtId="0" fontId="39" fillId="0" borderId="0" xfId="0" applyFont="1" applyAlignment="1">
      <alignment/>
    </xf>
    <xf numFmtId="0" fontId="1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Note 3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40" sqref="A40"/>
    </sheetView>
  </sheetViews>
  <sheetFormatPr defaultColWidth="11.00390625" defaultRowHeight="12.75"/>
  <cols>
    <col min="1" max="1" width="70.25390625" style="0" customWidth="1"/>
    <col min="2" max="2" width="7.75390625" style="0" customWidth="1"/>
    <col min="3" max="3" width="8.375" style="0" customWidth="1"/>
    <col min="4" max="4" width="8.25390625" style="9" customWidth="1"/>
    <col min="5" max="5" width="2.75390625" style="0" customWidth="1"/>
    <col min="6" max="6" width="10.625" style="9" customWidth="1"/>
    <col min="7" max="7" width="11.375" style="1" customWidth="1"/>
    <col min="8" max="8" width="11.375" style="1" hidden="1" customWidth="1"/>
  </cols>
  <sheetData>
    <row r="1" ht="12.75">
      <c r="A1" s="40" t="s">
        <v>36</v>
      </c>
    </row>
    <row r="2" spans="1:13" s="6" customFormat="1" ht="13.5" thickBot="1">
      <c r="A2" s="10" t="s">
        <v>37</v>
      </c>
      <c r="B2" s="11"/>
      <c r="C2" s="11"/>
      <c r="D2" s="12" t="s">
        <v>32</v>
      </c>
      <c r="E2" s="13"/>
      <c r="F2" s="12" t="s">
        <v>33</v>
      </c>
      <c r="G2" s="1"/>
      <c r="H2" s="2"/>
      <c r="M2" s="7"/>
    </row>
    <row r="3" spans="1:6" s="6" customFormat="1" ht="24" thickBot="1" thickTop="1">
      <c r="A3" s="14"/>
      <c r="B3" s="15" t="s">
        <v>1</v>
      </c>
      <c r="C3" s="15" t="s">
        <v>2</v>
      </c>
      <c r="D3" s="16" t="s">
        <v>3</v>
      </c>
      <c r="E3" s="17"/>
      <c r="F3" s="16" t="s">
        <v>3</v>
      </c>
    </row>
    <row r="4" spans="1:6" s="6" customFormat="1" ht="13.5" thickTop="1">
      <c r="A4" s="18" t="s">
        <v>4</v>
      </c>
      <c r="B4" s="11"/>
      <c r="C4" s="11"/>
      <c r="D4" s="19"/>
      <c r="E4" s="17"/>
      <c r="F4" s="19"/>
    </row>
    <row r="5" spans="1:8" s="6" customFormat="1" ht="12.75">
      <c r="A5" s="20" t="s">
        <v>27</v>
      </c>
      <c r="B5" s="21">
        <f>((D5+F5)*100)/$B$38+1.9</f>
        <v>1.9</v>
      </c>
      <c r="C5" s="21">
        <f>$C$17/$B$17*B5</f>
        <v>6.117028454548131</v>
      </c>
      <c r="D5" s="22"/>
      <c r="E5" s="17"/>
      <c r="F5" s="22"/>
      <c r="H5" s="6">
        <v>0.0727012369909985</v>
      </c>
    </row>
    <row r="6" spans="1:8" s="6" customFormat="1" ht="12.75">
      <c r="A6" s="23" t="s">
        <v>5</v>
      </c>
      <c r="B6" s="21">
        <f aca="true" t="shared" si="0" ref="B6:B16">((D6+F6)*100)/$B$38+1.9</f>
        <v>1.9</v>
      </c>
      <c r="C6" s="21">
        <f>$C$17/$B$17*B6</f>
        <v>6.117028454548131</v>
      </c>
      <c r="D6" s="22">
        <v>0</v>
      </c>
      <c r="E6" s="17"/>
      <c r="F6" s="22">
        <v>0</v>
      </c>
      <c r="H6" s="6">
        <v>0.0727012369909985</v>
      </c>
    </row>
    <row r="7" spans="1:8" s="6" customFormat="1" ht="12.75">
      <c r="A7" s="23" t="s">
        <v>6</v>
      </c>
      <c r="B7" s="21">
        <f t="shared" si="0"/>
        <v>2.6209959763687998</v>
      </c>
      <c r="C7" s="21">
        <f aca="true" t="shared" si="1" ref="C7:C16">$C$17/$B$17*B7</f>
        <v>8.438266824581111</v>
      </c>
      <c r="D7" s="22">
        <v>0.01066556189269493</v>
      </c>
      <c r="E7" s="17"/>
      <c r="F7" s="22">
        <v>0.0037543576346810653</v>
      </c>
      <c r="G7" s="3"/>
      <c r="H7" s="6">
        <v>0.09652728214897327</v>
      </c>
    </row>
    <row r="8" spans="1:8" s="6" customFormat="1" ht="12.75">
      <c r="A8" s="23" t="s">
        <v>7</v>
      </c>
      <c r="B8" s="21">
        <f t="shared" si="0"/>
        <v>2.432510026442163</v>
      </c>
      <c r="C8" s="21">
        <f t="shared" si="1"/>
        <v>7.831438446168598</v>
      </c>
      <c r="D8" s="22">
        <v>0.010650200528843263</v>
      </c>
      <c r="E8" s="17"/>
      <c r="F8" s="22">
        <v>0</v>
      </c>
      <c r="G8" s="3"/>
      <c r="H8" s="6">
        <v>0.09029857227847787</v>
      </c>
    </row>
    <row r="9" spans="1:8" s="6" customFormat="1" ht="12.75">
      <c r="A9" s="23" t="s">
        <v>8</v>
      </c>
      <c r="B9" s="21">
        <f t="shared" si="0"/>
        <v>1.9</v>
      </c>
      <c r="C9" s="21">
        <f t="shared" si="1"/>
        <v>6.117028454548131</v>
      </c>
      <c r="D9" s="22">
        <v>0</v>
      </c>
      <c r="E9" s="17"/>
      <c r="F9" s="22">
        <v>0</v>
      </c>
      <c r="G9" s="3"/>
      <c r="H9" s="6">
        <v>0.0727012369909985</v>
      </c>
    </row>
    <row r="10" spans="1:8" s="6" customFormat="1" ht="12.75">
      <c r="A10" s="23" t="s">
        <v>35</v>
      </c>
      <c r="B10" s="21">
        <f t="shared" si="0"/>
        <v>2.3600120102030857</v>
      </c>
      <c r="C10" s="21">
        <f t="shared" si="1"/>
        <v>7.598031904993479</v>
      </c>
      <c r="D10" s="22">
        <v>0</v>
      </c>
      <c r="E10" s="17"/>
      <c r="F10" s="22">
        <v>0.009200240204061719</v>
      </c>
      <c r="G10" s="3"/>
      <c r="H10" s="6">
        <v>0.08790280161485312</v>
      </c>
    </row>
    <row r="11" spans="1:8" s="6" customFormat="1" ht="12.75">
      <c r="A11" s="23" t="s">
        <v>9</v>
      </c>
      <c r="B11" s="21">
        <f t="shared" si="0"/>
        <v>1.9</v>
      </c>
      <c r="C11" s="21">
        <f t="shared" si="1"/>
        <v>6.117028454548131</v>
      </c>
      <c r="D11" s="22">
        <v>0</v>
      </c>
      <c r="E11" s="17"/>
      <c r="F11" s="22">
        <v>0</v>
      </c>
      <c r="G11" s="4"/>
      <c r="H11" s="6">
        <v>0.0727012369909985</v>
      </c>
    </row>
    <row r="12" spans="1:8" s="6" customFormat="1" ht="12.75">
      <c r="A12" s="23" t="s">
        <v>28</v>
      </c>
      <c r="B12" s="21">
        <f t="shared" si="0"/>
        <v>1.9</v>
      </c>
      <c r="C12" s="21">
        <f t="shared" si="1"/>
        <v>6.117028454548131</v>
      </c>
      <c r="D12" s="22"/>
      <c r="E12" s="17"/>
      <c r="F12" s="22"/>
      <c r="G12" s="4"/>
      <c r="H12" s="6">
        <v>0.0727012369909985</v>
      </c>
    </row>
    <row r="13" spans="1:8" s="6" customFormat="1" ht="12.75">
      <c r="A13" s="24" t="s">
        <v>10</v>
      </c>
      <c r="B13" s="21">
        <f t="shared" si="0"/>
        <v>7.939822531734977</v>
      </c>
      <c r="C13" s="21">
        <f t="shared" si="1"/>
        <v>25.56216860562381</v>
      </c>
      <c r="D13" s="22">
        <v>0.09675449346065118</v>
      </c>
      <c r="E13" s="17"/>
      <c r="F13" s="22">
        <v>0.024041957174048355</v>
      </c>
      <c r="G13" s="3"/>
      <c r="H13" s="6">
        <v>0.2722933139288335</v>
      </c>
    </row>
    <row r="14" spans="1:8" s="6" customFormat="1" ht="12.75">
      <c r="A14" s="23" t="s">
        <v>11</v>
      </c>
      <c r="B14" s="21">
        <f t="shared" si="0"/>
        <v>2.407492572470052</v>
      </c>
      <c r="C14" s="21">
        <f t="shared" si="1"/>
        <v>7.750895036796099</v>
      </c>
      <c r="D14" s="22">
        <v>0</v>
      </c>
      <c r="E14" s="17"/>
      <c r="F14" s="22">
        <v>0.010149851449401046</v>
      </c>
      <c r="G14" s="3"/>
      <c r="H14" s="6">
        <v>0.08947184507386975</v>
      </c>
    </row>
    <row r="15" spans="1:7" s="8" customFormat="1" ht="12.75">
      <c r="A15" s="23" t="s">
        <v>29</v>
      </c>
      <c r="B15" s="21">
        <f t="shared" si="0"/>
        <v>1.9</v>
      </c>
      <c r="C15" s="21">
        <f t="shared" si="1"/>
        <v>6.117028454548131</v>
      </c>
      <c r="D15" s="25"/>
      <c r="E15" s="26"/>
      <c r="F15" s="25"/>
      <c r="G15" s="5"/>
    </row>
    <row r="16" spans="1:7" s="8" customFormat="1" ht="12.75">
      <c r="A16" s="23" t="s">
        <v>30</v>
      </c>
      <c r="B16" s="21">
        <f t="shared" si="0"/>
        <v>1.9</v>
      </c>
      <c r="C16" s="21">
        <f t="shared" si="1"/>
        <v>6.117028454548131</v>
      </c>
      <c r="D16" s="25"/>
      <c r="E16" s="26"/>
      <c r="F16" s="25"/>
      <c r="G16" s="5"/>
    </row>
    <row r="17" spans="1:8" ht="12.75">
      <c r="A17" s="27" t="s">
        <v>0</v>
      </c>
      <c r="B17" s="28">
        <f>SUM(B5:B16)</f>
        <v>31.060833117219072</v>
      </c>
      <c r="C17" s="28">
        <v>100</v>
      </c>
      <c r="D17" s="29"/>
      <c r="E17" s="30"/>
      <c r="F17" s="12"/>
      <c r="H17"/>
    </row>
    <row r="18" spans="1:7" s="6" customFormat="1" ht="12.75">
      <c r="A18" s="18" t="s">
        <v>12</v>
      </c>
      <c r="B18" s="11"/>
      <c r="C18" s="11"/>
      <c r="D18" s="29"/>
      <c r="E18" s="17"/>
      <c r="F18" s="29"/>
      <c r="G18" s="3"/>
    </row>
    <row r="19" spans="1:7" s="8" customFormat="1" ht="12.75">
      <c r="A19" s="31" t="s">
        <v>31</v>
      </c>
      <c r="B19" s="21">
        <f>((D19+F19)*100)/$B$38+1.9</f>
        <v>1.9</v>
      </c>
      <c r="C19" s="21">
        <f>$C$27/$B$27*B19</f>
        <v>3.053197072539328</v>
      </c>
      <c r="D19" s="25"/>
      <c r="E19" s="26"/>
      <c r="F19" s="25"/>
      <c r="G19" s="5"/>
    </row>
    <row r="20" spans="1:8" s="6" customFormat="1" ht="12.75">
      <c r="A20" s="23" t="s">
        <v>13</v>
      </c>
      <c r="B20" s="21">
        <f aca="true" t="shared" si="2" ref="B20:B26">((D20+F20)*100)/$B$38+1.9</f>
        <v>8.3649699969165</v>
      </c>
      <c r="C20" s="21">
        <f>$C$27/$B$27*B20</f>
        <v>13.442053634981457</v>
      </c>
      <c r="D20" s="22">
        <v>0.06546898170363166</v>
      </c>
      <c r="E20" s="17"/>
      <c r="F20" s="22">
        <v>0.06383041823469834</v>
      </c>
      <c r="G20" s="3"/>
      <c r="H20" s="6">
        <v>0.13879530077381896</v>
      </c>
    </row>
    <row r="21" spans="1:8" s="6" customFormat="1" ht="12.75">
      <c r="A21" s="23" t="s">
        <v>14</v>
      </c>
      <c r="B21" s="21">
        <f t="shared" si="2"/>
        <v>1.9</v>
      </c>
      <c r="C21" s="21">
        <f aca="true" t="shared" si="3" ref="C21:C26">$C$27/$B$27*B21</f>
        <v>3.053197072539328</v>
      </c>
      <c r="D21" s="22">
        <v>0</v>
      </c>
      <c r="E21" s="17"/>
      <c r="F21" s="22">
        <v>0</v>
      </c>
      <c r="G21" s="3"/>
      <c r="H21" s="6">
        <v>0.035239552105900296</v>
      </c>
    </row>
    <row r="22" spans="1:8" s="6" customFormat="1" ht="12.75">
      <c r="A22" s="24" t="s">
        <v>15</v>
      </c>
      <c r="B22" s="21">
        <f t="shared" si="2"/>
        <v>8.341633679727337</v>
      </c>
      <c r="C22" s="21">
        <f t="shared" si="3"/>
        <v>13.404553437441562</v>
      </c>
      <c r="D22" s="22">
        <v>0.06310202836211835</v>
      </c>
      <c r="E22" s="17"/>
      <c r="F22" s="22">
        <v>0.06573064523242841</v>
      </c>
      <c r="G22" s="3"/>
      <c r="H22" s="6">
        <v>0.1384215001531156</v>
      </c>
    </row>
    <row r="23" spans="1:8" s="6" customFormat="1" ht="12.75">
      <c r="A23" s="24" t="s">
        <v>16</v>
      </c>
      <c r="B23" s="21">
        <f t="shared" si="2"/>
        <v>9.854819252966909</v>
      </c>
      <c r="C23" s="21">
        <f t="shared" si="3"/>
        <v>15.836160680822513</v>
      </c>
      <c r="D23" s="22">
        <v>0.14593593119307322</v>
      </c>
      <c r="E23" s="17"/>
      <c r="F23" s="22">
        <v>0.013160453866264975</v>
      </c>
      <c r="G23" s="3"/>
      <c r="H23" s="6">
        <v>0.16265967372314857</v>
      </c>
    </row>
    <row r="24" spans="1:8" s="6" customFormat="1" ht="12.75">
      <c r="A24" s="23" t="s">
        <v>17</v>
      </c>
      <c r="B24" s="21">
        <f t="shared" si="2"/>
        <v>6.004670697093072</v>
      </c>
      <c r="C24" s="21">
        <f t="shared" si="3"/>
        <v>9.649180523119607</v>
      </c>
      <c r="D24" s="22">
        <v>0.047298481500555344</v>
      </c>
      <c r="E24" s="17"/>
      <c r="F24" s="22">
        <v>0.03479493244130611</v>
      </c>
      <c r="G24" s="3"/>
      <c r="H24" s="6">
        <v>0.10098807797307002</v>
      </c>
    </row>
    <row r="25" spans="1:8" s="6" customFormat="1" ht="12.75">
      <c r="A25" s="23" t="s">
        <v>18</v>
      </c>
      <c r="B25" s="21">
        <f t="shared" si="2"/>
        <v>23.316801551456862</v>
      </c>
      <c r="C25" s="21">
        <f t="shared" si="3"/>
        <v>37.46883696730976</v>
      </c>
      <c r="D25" s="22">
        <v>0.35988631968898926</v>
      </c>
      <c r="E25" s="17"/>
      <c r="F25" s="22">
        <v>0.068449711340148</v>
      </c>
      <c r="G25" s="3"/>
      <c r="H25" s="6">
        <v>0.3782934131123959</v>
      </c>
    </row>
    <row r="26" spans="1:8" s="6" customFormat="1" ht="12.75">
      <c r="A26" s="23" t="s">
        <v>19</v>
      </c>
      <c r="B26" s="21">
        <f t="shared" si="2"/>
        <v>2.5469561828515284</v>
      </c>
      <c r="C26" s="21">
        <f t="shared" si="3"/>
        <v>4.092820611246435</v>
      </c>
      <c r="D26" s="22">
        <v>0.0065678045691031865</v>
      </c>
      <c r="E26" s="17"/>
      <c r="F26" s="22">
        <v>0.006371319087927388</v>
      </c>
      <c r="G26" s="3"/>
      <c r="H26" s="6">
        <v>0.04560248215855066</v>
      </c>
    </row>
    <row r="27" spans="1:7" s="6" customFormat="1" ht="12.75">
      <c r="A27" s="27" t="s">
        <v>0</v>
      </c>
      <c r="B27" s="28">
        <f>SUM(B19:B26)</f>
        <v>62.22985136101221</v>
      </c>
      <c r="C27" s="28">
        <v>100</v>
      </c>
      <c r="D27" s="29"/>
      <c r="E27" s="17"/>
      <c r="F27" s="29"/>
      <c r="G27" s="3"/>
    </row>
    <row r="28" spans="1:7" s="6" customFormat="1" ht="12.75">
      <c r="A28" s="18" t="s">
        <v>20</v>
      </c>
      <c r="B28" s="11"/>
      <c r="C28" s="11"/>
      <c r="D28" s="29"/>
      <c r="E28" s="17"/>
      <c r="F28" s="29"/>
      <c r="G28" s="3"/>
    </row>
    <row r="29" spans="1:8" s="6" customFormat="1" ht="12.75">
      <c r="A29" s="24" t="s">
        <v>21</v>
      </c>
      <c r="B29" s="21">
        <f aca="true" t="shared" si="4" ref="B29:B34">((D29+F29)*100)/$B$38+1.9</f>
        <v>9.370757157582966</v>
      </c>
      <c r="C29" s="21">
        <f aca="true" t="shared" si="5" ref="C29:C34">$C$35/$B$35*B29</f>
        <v>16.700893729397567</v>
      </c>
      <c r="D29" s="22">
        <v>0.09225264425390013</v>
      </c>
      <c r="E29" s="17"/>
      <c r="F29" s="22">
        <v>0.057162498897759186</v>
      </c>
      <c r="G29" s="3"/>
      <c r="H29" s="6">
        <v>0.1669982984680181</v>
      </c>
    </row>
    <row r="30" spans="1:8" s="6" customFormat="1" ht="12.75">
      <c r="A30" s="23" t="s">
        <v>22</v>
      </c>
      <c r="B30" s="21">
        <f t="shared" si="4"/>
        <v>2.277214462338888</v>
      </c>
      <c r="C30" s="21">
        <f t="shared" si="5"/>
        <v>4.058531887553321</v>
      </c>
      <c r="D30" s="22">
        <v>0</v>
      </c>
      <c r="E30" s="17"/>
      <c r="F30" s="22">
        <v>0.007544289246777758</v>
      </c>
      <c r="G30" s="3"/>
      <c r="H30" s="6">
        <v>0.04450431574122279</v>
      </c>
    </row>
    <row r="31" spans="1:8" s="6" customFormat="1" ht="12.75">
      <c r="A31" s="24" t="s">
        <v>23</v>
      </c>
      <c r="B31" s="21">
        <f t="shared" si="4"/>
        <v>3.0024802481703263</v>
      </c>
      <c r="C31" s="21">
        <f t="shared" si="5"/>
        <v>5.351126136987815</v>
      </c>
      <c r="D31" s="22">
        <v>0.02204960496340653</v>
      </c>
      <c r="E31" s="17"/>
      <c r="F31" s="22">
        <v>0</v>
      </c>
      <c r="H31" s="6">
        <v>0.05702848010574206</v>
      </c>
    </row>
    <row r="32" spans="1:8" s="6" customFormat="1" ht="12.75">
      <c r="A32" s="23" t="s">
        <v>24</v>
      </c>
      <c r="B32" s="21">
        <f t="shared" si="4"/>
        <v>3.6344214491763323</v>
      </c>
      <c r="C32" s="21">
        <f t="shared" si="5"/>
        <v>6.4773940216153365</v>
      </c>
      <c r="D32" s="22">
        <v>0.008519253864438105</v>
      </c>
      <c r="E32" s="17"/>
      <c r="F32" s="22">
        <v>0.026169175119088534</v>
      </c>
      <c r="H32" s="6">
        <v>0.0679410801824681</v>
      </c>
    </row>
    <row r="33" spans="1:8" s="6" customFormat="1" ht="12.75">
      <c r="A33" s="23" t="s">
        <v>25</v>
      </c>
      <c r="B33" s="21">
        <f t="shared" si="4"/>
        <v>9.434083667654667</v>
      </c>
      <c r="C33" s="21">
        <f t="shared" si="5"/>
        <v>16.81375646793362</v>
      </c>
      <c r="D33" s="22">
        <v>0.07084869401859477</v>
      </c>
      <c r="E33" s="17"/>
      <c r="F33" s="22">
        <v>0.0798329793344986</v>
      </c>
      <c r="H33" s="6">
        <v>0.1680918446358691</v>
      </c>
    </row>
    <row r="34" spans="1:8" s="6" customFormat="1" ht="12.75">
      <c r="A34" s="32" t="s">
        <v>26</v>
      </c>
      <c r="B34" s="21">
        <f t="shared" si="4"/>
        <v>28.390358536845525</v>
      </c>
      <c r="C34" s="21">
        <f t="shared" si="5"/>
        <v>50.59829775651234</v>
      </c>
      <c r="D34" s="22">
        <v>0</v>
      </c>
      <c r="E34" s="17"/>
      <c r="F34" s="22">
        <v>0.5298071707369105</v>
      </c>
      <c r="H34" s="6">
        <v>0.49543598086667984</v>
      </c>
    </row>
    <row r="35" spans="1:6" s="6" customFormat="1" ht="12.75">
      <c r="A35" s="27" t="s">
        <v>0</v>
      </c>
      <c r="B35" s="28">
        <f>SUM(B28:B34)</f>
        <v>56.10931552176871</v>
      </c>
      <c r="C35" s="28">
        <v>100</v>
      </c>
      <c r="D35" s="33">
        <f>SUM(D6:D34)</f>
        <v>0.9999999999999999</v>
      </c>
      <c r="E35" s="34"/>
      <c r="F35" s="33">
        <f>SUM(F6:F34)</f>
        <v>1</v>
      </c>
    </row>
    <row r="36" spans="1:7" s="6" customFormat="1" ht="12.75">
      <c r="A36" s="17"/>
      <c r="B36" s="17"/>
      <c r="C36" s="35"/>
      <c r="D36" s="18"/>
      <c r="E36" s="17"/>
      <c r="F36" s="12"/>
      <c r="G36" s="1"/>
    </row>
    <row r="37" spans="1:6" ht="12.75">
      <c r="A37" s="30"/>
      <c r="B37" s="36">
        <f>B17+B27+B35</f>
        <v>149.39999999999998</v>
      </c>
      <c r="C37" s="30"/>
      <c r="D37" s="37"/>
      <c r="E37" s="30"/>
      <c r="F37" s="37"/>
    </row>
    <row r="38" spans="1:6" ht="12.75">
      <c r="A38" s="30" t="s">
        <v>34</v>
      </c>
      <c r="B38" s="30">
        <v>2</v>
      </c>
      <c r="C38" s="30"/>
      <c r="D38" s="37"/>
      <c r="E38" s="30"/>
      <c r="F38" s="37"/>
    </row>
    <row r="39" spans="1:6" ht="12.75">
      <c r="A39" s="38"/>
      <c r="B39" s="38"/>
      <c r="C39" s="38"/>
      <c r="D39" s="39"/>
      <c r="E39" s="38"/>
      <c r="F39" s="39"/>
    </row>
    <row r="40" ht="12.75">
      <c r="A40" s="38" t="s">
        <v>38</v>
      </c>
    </row>
  </sheetData>
  <sheetProtection/>
  <printOptions/>
  <pageMargins left="0.7" right="0.7" top="0.75" bottom="0.75" header="0.3" footer="0.3"/>
  <pageSetup horizontalDpi="600" verticalDpi="600" orientation="landscape" r:id="rId1"/>
  <headerFooter alignWithMargins="0">
    <oddHeader>&amp;C&amp;"Arial,Bold"&amp;11Attachment H Annex B - NPS Weights for ET 2013 - onwards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 Computer</dc:creator>
  <cp:keywords/>
  <dc:description/>
  <cp:lastModifiedBy>Gary Lines</cp:lastModifiedBy>
  <cp:lastPrinted>2013-09-24T12:20:03Z</cp:lastPrinted>
  <dcterms:created xsi:type="dcterms:W3CDTF">2012-05-03T10:09:33Z</dcterms:created>
  <dcterms:modified xsi:type="dcterms:W3CDTF">2013-09-24T12:20:04Z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0x010100913B40CEB5579D4F8481C8012A01FD4700D7DA46E7E654CA4E90C9CE2F873157E7</vt:lpwstr>
  </property>
  <property fmtid="{D5CDD505-2E9C-101B-9397-08002B2CF9AE}" pid="4" name="PFTOC">
    <vt:lpwstr/>
  </property>
  <property fmtid="{D5CDD505-2E9C-101B-9397-08002B2CF9AE}" pid="5" name="NPS Topic">
    <vt:lpwstr>NPS general and reference</vt:lpwstr>
  </property>
  <property fmtid="{D5CDD505-2E9C-101B-9397-08002B2CF9AE}" pid="6" name="NPS Wave">
    <vt:lpwstr>Unrelated to specific wave</vt:lpwstr>
  </property>
  <property fmtid="{D5CDD505-2E9C-101B-9397-08002B2CF9AE}" pid="7" name="NPS Stakeholder">
    <vt:lpwstr>Department for Transport / OGD</vt:lpwstr>
  </property>
  <property fmtid="{D5CDD505-2E9C-101B-9397-08002B2CF9AE}" pid="8" name="_AdHocReviewCycleID">
    <vt:i4>-1946661419</vt:i4>
  </property>
  <property fmtid="{D5CDD505-2E9C-101B-9397-08002B2CF9AE}" pid="9" name="_EmailSubject">
    <vt:lpwstr>Essex Thameside - Invitation to Tender and appendices</vt:lpwstr>
  </property>
  <property fmtid="{D5CDD505-2E9C-101B-9397-08002B2CF9AE}" pid="10" name="_AuthorEmail">
    <vt:lpwstr>Gary.Lines@dft.gsi.gov.uk</vt:lpwstr>
  </property>
  <property fmtid="{D5CDD505-2E9C-101B-9397-08002B2CF9AE}" pid="11" name="_AuthorEmailDisplayName">
    <vt:lpwstr>Gary Lines</vt:lpwstr>
  </property>
</Properties>
</file>